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DESKTOP-N75B6L7\Users\KDGSV04\共有\02総務業務フォルダ\常山\新しいフォルダー\EBU\専用請求書\"/>
    </mc:Choice>
  </mc:AlternateContent>
  <xr:revisionPtr revIDLastSave="0" documentId="13_ncr:1_{C07016B2-5368-4BD0-9B61-DEF2F673A12F}" xr6:coauthVersionLast="47" xr6:coauthVersionMax="47" xr10:uidLastSave="{00000000-0000-0000-0000-000000000000}"/>
  <workbookProtection workbookAlgorithmName="SHA-512" workbookHashValue="wVyDD5+JlmkBds6bgd0UHIRbUa0L8/AauQWD1kB7kSZdCIq4WOT6W2LINi/VsTJO/HEhe0sTs8M2Ar+/VYyv0w==" workbookSaltValue="ehNk0G97MtYNcwbvV4ljAQ==" workbookSpinCount="100000" lockStructure="1"/>
  <bookViews>
    <workbookView xWindow="-120" yWindow="-120" windowWidth="20730" windowHeight="11760" xr2:uid="{00000000-000D-0000-FFFF-FFFF00000000}"/>
  </bookViews>
  <sheets>
    <sheet name="1" sheetId="8" r:id="rId1"/>
    <sheet name="記入例" sheetId="18" r:id="rId2"/>
    <sheet name="請求書(課税)" sheetId="14" r:id="rId3"/>
    <sheet name="手入力(課税)" sheetId="19" r:id="rId4"/>
    <sheet name="請求書(免税)" sheetId="16" r:id="rId5"/>
    <sheet name="手入力(免税)" sheetId="20" r:id="rId6"/>
    <sheet name="入力リスト" sheetId="5" state="hidden" r:id="rId7"/>
    <sheet name="取引リスト" sheetId="15" state="hidden" r:id="rId8"/>
  </sheets>
  <definedNames>
    <definedName name="_xlnm._FilterDatabase" localSheetId="7" hidden="1">取引リスト!$A$1:$C$50</definedName>
    <definedName name="_xlnm.Print_Area" localSheetId="0">'1'!$A$1:$AM$61</definedName>
    <definedName name="_xlnm.Print_Area" localSheetId="1">記入例!$A$64:$FT$223</definedName>
    <definedName name="_xlnm.Print_Area" localSheetId="3">'手入力(課税)'!$A$1:$FT$160</definedName>
    <definedName name="_xlnm.Print_Area" localSheetId="5">'手入力(免税)'!$A$1:$FT$160</definedName>
    <definedName name="_xlnm.Print_Area" localSheetId="2">'請求書(課税)'!$A$64:$FT$223</definedName>
    <definedName name="_xlnm.Print_Area" localSheetId="4">'請求書(免税)'!$A$64:$FT$223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7" i="18" l="1"/>
  <c r="Q85" i="18" s="1"/>
  <c r="AN17" i="14"/>
  <c r="N85" i="14" s="1"/>
  <c r="AZ85" i="18"/>
  <c r="BC85" i="18"/>
  <c r="BF85" i="18"/>
  <c r="F87" i="18"/>
  <c r="G87" i="18"/>
  <c r="H87" i="18"/>
  <c r="I87" i="18"/>
  <c r="J87" i="18"/>
  <c r="K87" i="18"/>
  <c r="L87" i="18"/>
  <c r="AZ88" i="18"/>
  <c r="BC88" i="18"/>
  <c r="BF88" i="18"/>
  <c r="F89" i="18"/>
  <c r="K89" i="18"/>
  <c r="P89" i="18"/>
  <c r="F91" i="18"/>
  <c r="AZ91" i="18"/>
  <c r="BC91" i="18"/>
  <c r="BF91" i="18"/>
  <c r="F93" i="18"/>
  <c r="AZ94" i="18"/>
  <c r="BC94" i="18"/>
  <c r="BF94" i="18"/>
  <c r="F95" i="18"/>
  <c r="CS81" i="20"/>
  <c r="CS84" i="20"/>
  <c r="CS84" i="19"/>
  <c r="CS81" i="19"/>
  <c r="CO84" i="20"/>
  <c r="CO84" i="19"/>
  <c r="CO81" i="20"/>
  <c r="CO81" i="19"/>
  <c r="CK84" i="20"/>
  <c r="CK84" i="19"/>
  <c r="CK81" i="20"/>
  <c r="CK81" i="19"/>
  <c r="DY81" i="19"/>
  <c r="CS147" i="16"/>
  <c r="CS144" i="16"/>
  <c r="CO147" i="16"/>
  <c r="CO144" i="16"/>
  <c r="CK147" i="16"/>
  <c r="CK144" i="16"/>
  <c r="CK147" i="14"/>
  <c r="CK144" i="14"/>
  <c r="CO147" i="14"/>
  <c r="CO144" i="14"/>
  <c r="CS144" i="14"/>
  <c r="CS147" i="14"/>
  <c r="CS147" i="18"/>
  <c r="CS144" i="18"/>
  <c r="CO147" i="18"/>
  <c r="CO144" i="18"/>
  <c r="CK147" i="18"/>
  <c r="CK144" i="18"/>
  <c r="J85" i="18" l="1"/>
  <c r="K85" i="18"/>
  <c r="F85" i="18"/>
  <c r="N85" i="18"/>
  <c r="G85" i="18"/>
  <c r="O85" i="18"/>
  <c r="R85" i="18"/>
  <c r="P85" i="18"/>
  <c r="S85" i="18"/>
  <c r="L85" i="18"/>
  <c r="M85" i="18"/>
  <c r="H85" i="18"/>
  <c r="I85" i="18"/>
  <c r="G85" i="14"/>
  <c r="O85" i="14"/>
  <c r="H85" i="14"/>
  <c r="P85" i="14"/>
  <c r="I85" i="14"/>
  <c r="Q85" i="14"/>
  <c r="J85" i="14"/>
  <c r="R85" i="14"/>
  <c r="K85" i="14"/>
  <c r="S85" i="14"/>
  <c r="L85" i="14"/>
  <c r="M85" i="14"/>
  <c r="F85" i="14"/>
  <c r="CW154" i="14" s="1"/>
  <c r="DE129" i="18"/>
  <c r="CO103" i="19"/>
  <c r="CW103" i="19"/>
  <c r="DA103" i="19"/>
  <c r="CO101" i="19"/>
  <c r="CW101" i="19"/>
  <c r="DA101" i="19"/>
  <c r="CO99" i="19"/>
  <c r="CW99" i="19"/>
  <c r="DA99" i="19"/>
  <c r="CO218" i="14"/>
  <c r="CO166" i="14"/>
  <c r="CW166" i="14"/>
  <c r="DA166" i="14"/>
  <c r="CO164" i="14"/>
  <c r="CW164" i="14"/>
  <c r="DA164" i="14"/>
  <c r="CO162" i="14"/>
  <c r="CW162" i="14"/>
  <c r="DA162" i="14"/>
  <c r="CS162" i="14"/>
  <c r="DE162" i="14"/>
  <c r="DI162" i="14"/>
  <c r="CS164" i="14"/>
  <c r="DE164" i="14"/>
  <c r="DI164" i="14"/>
  <c r="CS166" i="14"/>
  <c r="DE166" i="14"/>
  <c r="DI166" i="14"/>
  <c r="CO164" i="18"/>
  <c r="CW164" i="18"/>
  <c r="DA164" i="18"/>
  <c r="CO166" i="18"/>
  <c r="CW166" i="18"/>
  <c r="DA166" i="18"/>
  <c r="CO162" i="18"/>
  <c r="CW162" i="18"/>
  <c r="DA162" i="18"/>
  <c r="Q43" i="14"/>
  <c r="DE88" i="20"/>
  <c r="FP78" i="20" l="1"/>
  <c r="ER78" i="20"/>
  <c r="FM78" i="20"/>
  <c r="FJ78" i="20"/>
  <c r="FG78" i="20"/>
  <c r="FD78" i="20"/>
  <c r="FA78" i="20"/>
  <c r="EX78" i="20"/>
  <c r="EU78" i="20"/>
  <c r="FP78" i="19"/>
  <c r="ER78" i="19"/>
  <c r="ER81" i="19"/>
  <c r="ER75" i="19"/>
  <c r="EU78" i="19"/>
  <c r="EX78" i="19"/>
  <c r="FA78" i="19"/>
  <c r="FD78" i="19"/>
  <c r="FG78" i="19"/>
  <c r="FJ78" i="19"/>
  <c r="FM78" i="19"/>
  <c r="BM120" i="19"/>
  <c r="BM120" i="20"/>
  <c r="BM66" i="20"/>
  <c r="BM66" i="19"/>
  <c r="FC66" i="19" s="1"/>
  <c r="FC69" i="19"/>
  <c r="DE88" i="19"/>
  <c r="EC160" i="16"/>
  <c r="DY160" i="16"/>
  <c r="DU160" i="16"/>
  <c r="DQ160" i="16"/>
  <c r="DM160" i="16"/>
  <c r="DE160" i="16"/>
  <c r="DA160" i="16"/>
  <c r="CW160" i="16"/>
  <c r="CS160" i="16"/>
  <c r="CC160" i="16"/>
  <c r="CK160" i="16"/>
  <c r="CG160" i="16"/>
  <c r="EG151" i="20" l="1"/>
  <c r="EG150" i="20"/>
  <c r="EG148" i="20"/>
  <c r="EG149" i="20"/>
  <c r="EG152" i="20"/>
  <c r="EC149" i="20"/>
  <c r="EG211" i="16"/>
  <c r="EG212" i="16"/>
  <c r="DQ99" i="20"/>
  <c r="ES103" i="20" s="1"/>
  <c r="ES157" i="20" s="1"/>
  <c r="CW183" i="16"/>
  <c r="DA183" i="16"/>
  <c r="BF68" i="19"/>
  <c r="FP150" i="18"/>
  <c r="FM150" i="18"/>
  <c r="FJ150" i="18"/>
  <c r="FG150" i="18"/>
  <c r="FD150" i="18"/>
  <c r="FA150" i="18"/>
  <c r="EX150" i="18"/>
  <c r="EU150" i="18"/>
  <c r="ER150" i="18"/>
  <c r="FP147" i="18"/>
  <c r="FM147" i="18"/>
  <c r="FJ147" i="18"/>
  <c r="FG147" i="18"/>
  <c r="FD147" i="18"/>
  <c r="FA147" i="18"/>
  <c r="EX147" i="18"/>
  <c r="EU147" i="18"/>
  <c r="ER147" i="18"/>
  <c r="FP144" i="18"/>
  <c r="FM144" i="18"/>
  <c r="FJ144" i="18"/>
  <c r="FG144" i="18"/>
  <c r="FD144" i="18"/>
  <c r="FA144" i="18"/>
  <c r="EX144" i="18"/>
  <c r="EU144" i="18"/>
  <c r="ER144" i="18"/>
  <c r="FP141" i="18"/>
  <c r="FM141" i="18"/>
  <c r="FJ141" i="18"/>
  <c r="FG141" i="18"/>
  <c r="FD141" i="18"/>
  <c r="FA141" i="18"/>
  <c r="EX141" i="18"/>
  <c r="EU141" i="18"/>
  <c r="ER141" i="18"/>
  <c r="FP138" i="18"/>
  <c r="FM138" i="18"/>
  <c r="FJ138" i="18"/>
  <c r="FG138" i="18"/>
  <c r="FD138" i="18"/>
  <c r="FA138" i="18"/>
  <c r="EX138" i="18"/>
  <c r="EU138" i="18"/>
  <c r="ER138" i="18"/>
  <c r="FP135" i="18"/>
  <c r="FM135" i="18"/>
  <c r="FJ135" i="18"/>
  <c r="FG135" i="18"/>
  <c r="FD135" i="18"/>
  <c r="FA135" i="18"/>
  <c r="EX135" i="18"/>
  <c r="EU135" i="18"/>
  <c r="ER135" i="18"/>
  <c r="BX79" i="14"/>
  <c r="EW103" i="20" l="1"/>
  <c r="EW157" i="20" s="1"/>
  <c r="FA103" i="20"/>
  <c r="FA157" i="20" s="1"/>
  <c r="FE103" i="20"/>
  <c r="FE157" i="20" s="1"/>
  <c r="FI103" i="20"/>
  <c r="FI157" i="20" s="1"/>
  <c r="FM103" i="20"/>
  <c r="FM157" i="20" s="1"/>
  <c r="EK103" i="20"/>
  <c r="EK157" i="20" s="1"/>
  <c r="FQ103" i="20"/>
  <c r="FQ157" i="20" s="1"/>
  <c r="EO103" i="20"/>
  <c r="EO157" i="20" s="1"/>
  <c r="EX87" i="20"/>
  <c r="EU87" i="20"/>
  <c r="ER87" i="20"/>
  <c r="EX84" i="20"/>
  <c r="EU84" i="20"/>
  <c r="ER84" i="20"/>
  <c r="EX81" i="20"/>
  <c r="EU81" i="20"/>
  <c r="ER81" i="20"/>
  <c r="EX75" i="20"/>
  <c r="EU75" i="20"/>
  <c r="ER75" i="20"/>
  <c r="EX72" i="20"/>
  <c r="EU72" i="20"/>
  <c r="ER72" i="20"/>
  <c r="J99" i="19"/>
  <c r="DU99" i="19" s="1"/>
  <c r="J101" i="19"/>
  <c r="EW66" i="20"/>
  <c r="EW66" i="19"/>
  <c r="ES66" i="20"/>
  <c r="ES66" i="19"/>
  <c r="EO66" i="20"/>
  <c r="EO66" i="19"/>
  <c r="EG66" i="20"/>
  <c r="EC66" i="20"/>
  <c r="EW129" i="18"/>
  <c r="ES129" i="18"/>
  <c r="EO129" i="18"/>
  <c r="EK66" i="19"/>
  <c r="EK129" i="18"/>
  <c r="EG129" i="18"/>
  <c r="EC129" i="18"/>
  <c r="BC72" i="18"/>
  <c r="BC124" i="18" s="1"/>
  <c r="DM77" i="20" l="1"/>
  <c r="DI88" i="19"/>
  <c r="DE66" i="19"/>
  <c r="DA88" i="19" s="1"/>
  <c r="DI151" i="18"/>
  <c r="DE151" i="18"/>
  <c r="DA151" i="18"/>
  <c r="CW151" i="14"/>
  <c r="DE66" i="20"/>
  <c r="CS99" i="20"/>
  <c r="DA99" i="20"/>
  <c r="CS103" i="20" l="1"/>
  <c r="CS157" i="20" s="1"/>
  <c r="DM103" i="20"/>
  <c r="DM157" i="20" s="1"/>
  <c r="DQ103" i="20"/>
  <c r="DQ157" i="20" s="1"/>
  <c r="CO103" i="20"/>
  <c r="CO157" i="20" s="1"/>
  <c r="CC99" i="20"/>
  <c r="CW88" i="20" s="1"/>
  <c r="CW103" i="20"/>
  <c r="CW157" i="20" s="1"/>
  <c r="DI103" i="20"/>
  <c r="DI157" i="20" s="1"/>
  <c r="DE103" i="20"/>
  <c r="DE157" i="20" s="1"/>
  <c r="DU103" i="20"/>
  <c r="DA103" i="20"/>
  <c r="DA157" i="20" s="1"/>
  <c r="DU157" i="20" l="1"/>
  <c r="DA88" i="20"/>
  <c r="DI88" i="20"/>
  <c r="CC159" i="20"/>
  <c r="ES155" i="20"/>
  <c r="DA155" i="20"/>
  <c r="AJ99" i="20"/>
  <c r="FQ99" i="20" s="1"/>
  <c r="FQ153" i="20" s="1"/>
  <c r="EO95" i="20" l="1"/>
  <c r="ES95" i="20"/>
  <c r="EW95" i="20"/>
  <c r="FA95" i="20"/>
  <c r="FM95" i="20"/>
  <c r="FQ95" i="20"/>
  <c r="FQ149" i="20" s="1"/>
  <c r="FE95" i="20"/>
  <c r="FI95" i="20"/>
  <c r="EK95" i="20"/>
  <c r="EO155" i="20"/>
  <c r="FA155" i="20"/>
  <c r="DE155" i="20"/>
  <c r="FE155" i="20"/>
  <c r="EW155" i="20"/>
  <c r="CO155" i="20"/>
  <c r="DI155" i="20"/>
  <c r="FI155" i="20"/>
  <c r="FM155" i="20"/>
  <c r="DM155" i="20"/>
  <c r="EK155" i="20"/>
  <c r="FQ155" i="20"/>
  <c r="DQ155" i="20"/>
  <c r="CS155" i="20"/>
  <c r="CW155" i="20"/>
  <c r="DU155" i="20"/>
  <c r="FQ152" i="20" l="1"/>
  <c r="FM152" i="20"/>
  <c r="FI152" i="20"/>
  <c r="FE152" i="20"/>
  <c r="FA152" i="20"/>
  <c r="EW152" i="20"/>
  <c r="ES152" i="20"/>
  <c r="EO152" i="20"/>
  <c r="EK152" i="20"/>
  <c r="EC152" i="20"/>
  <c r="DY152" i="20"/>
  <c r="DU152" i="20"/>
  <c r="DQ152" i="20"/>
  <c r="DM152" i="20"/>
  <c r="DE152" i="20"/>
  <c r="DA152" i="20"/>
  <c r="CW152" i="20"/>
  <c r="CS152" i="20"/>
  <c r="CK152" i="20"/>
  <c r="CG152" i="20"/>
  <c r="CC152" i="20"/>
  <c r="P152" i="20"/>
  <c r="D152" i="20"/>
  <c r="EC151" i="20"/>
  <c r="DY151" i="20"/>
  <c r="DU151" i="20"/>
  <c r="DQ151" i="20"/>
  <c r="DM151" i="20"/>
  <c r="DE151" i="20"/>
  <c r="DA151" i="20"/>
  <c r="CW151" i="20"/>
  <c r="CS151" i="20"/>
  <c r="CK151" i="20"/>
  <c r="CG151" i="20"/>
  <c r="CC151" i="20"/>
  <c r="EC150" i="20"/>
  <c r="DY150" i="20"/>
  <c r="DU150" i="20"/>
  <c r="DQ150" i="20"/>
  <c r="DM150" i="20"/>
  <c r="DE150" i="20"/>
  <c r="DA150" i="20"/>
  <c r="CW150" i="20"/>
  <c r="CS150" i="20"/>
  <c r="CK150" i="20"/>
  <c r="CG150" i="20"/>
  <c r="CC150" i="20"/>
  <c r="DY149" i="20"/>
  <c r="DU149" i="20"/>
  <c r="DQ149" i="20"/>
  <c r="DM149" i="20"/>
  <c r="DE149" i="20"/>
  <c r="DA149" i="20"/>
  <c r="CW149" i="20"/>
  <c r="CS149" i="20"/>
  <c r="CK149" i="20"/>
  <c r="CG149" i="20"/>
  <c r="CC149" i="20"/>
  <c r="DI142" i="20"/>
  <c r="DE142" i="20"/>
  <c r="CW142" i="20"/>
  <c r="DE120" i="20"/>
  <c r="DA120" i="20"/>
  <c r="CW120" i="20"/>
  <c r="FM99" i="20"/>
  <c r="FM153" i="20" s="1"/>
  <c r="FE99" i="20"/>
  <c r="FE153" i="20" s="1"/>
  <c r="EW99" i="20"/>
  <c r="EW153" i="20" s="1"/>
  <c r="ES99" i="20"/>
  <c r="ES153" i="20" s="1"/>
  <c r="AJ98" i="20"/>
  <c r="AJ152" i="20" s="1"/>
  <c r="X98" i="20"/>
  <c r="X152" i="20" s="1"/>
  <c r="S98" i="20"/>
  <c r="S152" i="20" s="1"/>
  <c r="P98" i="20"/>
  <c r="D98" i="20"/>
  <c r="C98" i="20"/>
  <c r="C152" i="20" s="1"/>
  <c r="B98" i="20"/>
  <c r="B152" i="20" s="1"/>
  <c r="FQ151" i="20"/>
  <c r="FM151" i="20"/>
  <c r="FI151" i="20"/>
  <c r="FE151" i="20"/>
  <c r="FA151" i="20"/>
  <c r="EW151" i="20"/>
  <c r="ES151" i="20"/>
  <c r="EO151" i="20"/>
  <c r="EK151" i="20"/>
  <c r="AJ97" i="20"/>
  <c r="AJ151" i="20" s="1"/>
  <c r="X97" i="20"/>
  <c r="X151" i="20" s="1"/>
  <c r="S97" i="20"/>
  <c r="S151" i="20" s="1"/>
  <c r="P97" i="20"/>
  <c r="P151" i="20" s="1"/>
  <c r="D97" i="20"/>
  <c r="D151" i="20" s="1"/>
  <c r="C97" i="20"/>
  <c r="C151" i="20" s="1"/>
  <c r="B97" i="20"/>
  <c r="B151" i="20" s="1"/>
  <c r="AJ96" i="20"/>
  <c r="AJ150" i="20" s="1"/>
  <c r="X96" i="20"/>
  <c r="X150" i="20" s="1"/>
  <c r="S96" i="20"/>
  <c r="S150" i="20" s="1"/>
  <c r="P96" i="20"/>
  <c r="P150" i="20" s="1"/>
  <c r="D96" i="20"/>
  <c r="D150" i="20" s="1"/>
  <c r="C96" i="20"/>
  <c r="C150" i="20" s="1"/>
  <c r="B96" i="20"/>
  <c r="B150" i="20" s="1"/>
  <c r="FI149" i="20"/>
  <c r="AJ95" i="20"/>
  <c r="AJ149" i="20" s="1"/>
  <c r="X95" i="20"/>
  <c r="X149" i="20" s="1"/>
  <c r="S95" i="20"/>
  <c r="S149" i="20" s="1"/>
  <c r="P95" i="20"/>
  <c r="P149" i="20" s="1"/>
  <c r="D95" i="20"/>
  <c r="D149" i="20" s="1"/>
  <c r="C95" i="20"/>
  <c r="C149" i="20" s="1"/>
  <c r="B95" i="20"/>
  <c r="B149" i="20" s="1"/>
  <c r="AJ94" i="20"/>
  <c r="AJ148" i="20" s="1"/>
  <c r="X94" i="20"/>
  <c r="X148" i="20" s="1"/>
  <c r="S94" i="20"/>
  <c r="S148" i="20" s="1"/>
  <c r="P94" i="20"/>
  <c r="P148" i="20" s="1"/>
  <c r="D94" i="20"/>
  <c r="D148" i="20" s="1"/>
  <c r="C94" i="20"/>
  <c r="C148" i="20" s="1"/>
  <c r="B94" i="20"/>
  <c r="B148" i="20" s="1"/>
  <c r="AJ92" i="20"/>
  <c r="AJ146" i="20" s="1"/>
  <c r="X92" i="20"/>
  <c r="X146" i="20" s="1"/>
  <c r="S92" i="20"/>
  <c r="S146" i="20" s="1"/>
  <c r="P92" i="20"/>
  <c r="P146" i="20" s="1"/>
  <c r="D92" i="20"/>
  <c r="D146" i="20" s="1"/>
  <c r="C92" i="20"/>
  <c r="C146" i="20" s="1"/>
  <c r="B92" i="20"/>
  <c r="B146" i="20" s="1"/>
  <c r="FK145" i="20"/>
  <c r="CW145" i="20"/>
  <c r="AJ90" i="20"/>
  <c r="AJ144" i="20" s="1"/>
  <c r="X90" i="20"/>
  <c r="X144" i="20" s="1"/>
  <c r="S90" i="20"/>
  <c r="S144" i="20" s="1"/>
  <c r="P90" i="20"/>
  <c r="P144" i="20" s="1"/>
  <c r="D90" i="20"/>
  <c r="D144" i="20" s="1"/>
  <c r="C90" i="20"/>
  <c r="C144" i="20" s="1"/>
  <c r="B90" i="20"/>
  <c r="B144" i="20" s="1"/>
  <c r="DA142" i="20"/>
  <c r="EX141" i="20"/>
  <c r="EU141" i="20"/>
  <c r="ER141" i="20"/>
  <c r="EX138" i="20"/>
  <c r="EU138" i="20"/>
  <c r="ER138" i="20"/>
  <c r="CO138" i="20"/>
  <c r="F84" i="20"/>
  <c r="F138" i="20" s="1"/>
  <c r="BX83" i="20"/>
  <c r="BX137" i="20" s="1"/>
  <c r="BU83" i="20"/>
  <c r="BR83" i="20"/>
  <c r="BO83" i="20"/>
  <c r="BL83" i="20"/>
  <c r="BI83" i="20"/>
  <c r="BF83" i="20"/>
  <c r="BF137" i="20" s="1"/>
  <c r="BC83" i="20"/>
  <c r="BC137" i="20" s="1"/>
  <c r="AZ83" i="20"/>
  <c r="AZ137" i="20" s="1"/>
  <c r="F82" i="20"/>
  <c r="F136" i="20" s="1"/>
  <c r="EX135" i="20"/>
  <c r="EU135" i="20"/>
  <c r="ER135" i="20"/>
  <c r="DY81" i="20"/>
  <c r="BX80" i="20"/>
  <c r="BU80" i="20"/>
  <c r="BR80" i="20"/>
  <c r="BO80" i="20"/>
  <c r="BL80" i="20"/>
  <c r="BI80" i="20"/>
  <c r="BF80" i="20"/>
  <c r="BF134" i="20" s="1"/>
  <c r="BC80" i="20"/>
  <c r="BC134" i="20" s="1"/>
  <c r="AZ80" i="20"/>
  <c r="AZ134" i="20" s="1"/>
  <c r="F80" i="20"/>
  <c r="F134" i="20" s="1"/>
  <c r="P78" i="20"/>
  <c r="P132" i="20" s="1"/>
  <c r="N78" i="20"/>
  <c r="N132" i="20" s="1"/>
  <c r="K78" i="20"/>
  <c r="K132" i="20" s="1"/>
  <c r="I78" i="20"/>
  <c r="I132" i="20" s="1"/>
  <c r="F78" i="20"/>
  <c r="F132" i="20" s="1"/>
  <c r="DY77" i="20"/>
  <c r="CO135" i="20" s="1"/>
  <c r="BX77" i="20"/>
  <c r="BX131" i="20" s="1"/>
  <c r="BU77" i="20"/>
  <c r="BR77" i="20"/>
  <c r="BO77" i="20"/>
  <c r="BL77" i="20"/>
  <c r="BI77" i="20"/>
  <c r="BF77" i="20"/>
  <c r="BF131" i="20" s="1"/>
  <c r="BC77" i="20"/>
  <c r="BC131" i="20" s="1"/>
  <c r="AZ77" i="20"/>
  <c r="AZ131" i="20" s="1"/>
  <c r="L76" i="20"/>
  <c r="DU77" i="20" s="1"/>
  <c r="DU131" i="20" s="1"/>
  <c r="K76" i="20"/>
  <c r="DQ77" i="20" s="1"/>
  <c r="DQ131" i="20" s="1"/>
  <c r="J76" i="20"/>
  <c r="J130" i="20" s="1"/>
  <c r="I76" i="20"/>
  <c r="DI77" i="20" s="1"/>
  <c r="DI131" i="20" s="1"/>
  <c r="H76" i="20"/>
  <c r="H130" i="20" s="1"/>
  <c r="G76" i="20"/>
  <c r="DA77" i="20" s="1"/>
  <c r="DA131" i="20" s="1"/>
  <c r="F76" i="20"/>
  <c r="CW77" i="20" s="1"/>
  <c r="CW131" i="20" s="1"/>
  <c r="BX74" i="20"/>
  <c r="BU74" i="20"/>
  <c r="BR74" i="20"/>
  <c r="BR128" i="20" s="1"/>
  <c r="BO74" i="20"/>
  <c r="BO128" i="20" s="1"/>
  <c r="BL74" i="20"/>
  <c r="BI74" i="20"/>
  <c r="BI128" i="20" s="1"/>
  <c r="BF74" i="20"/>
  <c r="BF128" i="20" s="1"/>
  <c r="BC74" i="20"/>
  <c r="BC128" i="20" s="1"/>
  <c r="AZ74" i="20"/>
  <c r="AZ128" i="20" s="1"/>
  <c r="F74" i="20"/>
  <c r="F128" i="20" s="1"/>
  <c r="F72" i="20"/>
  <c r="F126" i="20" s="1"/>
  <c r="BX71" i="20"/>
  <c r="BX125" i="20" s="1"/>
  <c r="BU71" i="20"/>
  <c r="BR71" i="20"/>
  <c r="BO71" i="20"/>
  <c r="BL71" i="20"/>
  <c r="BI71" i="20"/>
  <c r="BF71" i="20"/>
  <c r="EX129" i="20" s="1"/>
  <c r="BC71" i="20"/>
  <c r="EU129" i="20" s="1"/>
  <c r="AZ71" i="20"/>
  <c r="AZ125" i="20" s="1"/>
  <c r="F70" i="20"/>
  <c r="F124" i="20" s="1"/>
  <c r="DY69" i="20"/>
  <c r="DY123" i="20" s="1"/>
  <c r="CW69" i="20"/>
  <c r="CW123" i="20" s="1"/>
  <c r="BX68" i="20"/>
  <c r="BU68" i="20"/>
  <c r="BR68" i="20"/>
  <c r="BO68" i="20"/>
  <c r="BL68" i="20"/>
  <c r="BI68" i="20"/>
  <c r="BF68" i="20"/>
  <c r="EX126" i="20" s="1"/>
  <c r="BC68" i="20"/>
  <c r="BC122" i="20" s="1"/>
  <c r="AZ68" i="20"/>
  <c r="AZ122" i="20" s="1"/>
  <c r="F68" i="20"/>
  <c r="F122" i="20" s="1"/>
  <c r="FC66" i="20"/>
  <c r="FC120" i="20" s="1"/>
  <c r="EW120" i="20"/>
  <c r="ES120" i="20"/>
  <c r="EO120" i="20"/>
  <c r="EK66" i="20"/>
  <c r="EK120" i="20" s="1"/>
  <c r="EG120" i="20"/>
  <c r="EC120" i="20"/>
  <c r="BI66" i="20"/>
  <c r="BI120" i="20" s="1"/>
  <c r="BE66" i="20"/>
  <c r="FK69" i="20" s="1"/>
  <c r="FK123" i="20" s="1"/>
  <c r="BA66" i="20"/>
  <c r="FG69" i="20" s="1"/>
  <c r="FG123" i="20" s="1"/>
  <c r="AW66" i="20"/>
  <c r="AW120" i="20" s="1"/>
  <c r="AS66" i="20"/>
  <c r="AS120" i="20" s="1"/>
  <c r="AO66" i="20"/>
  <c r="EU69" i="20" s="1"/>
  <c r="EU123" i="20" s="1"/>
  <c r="AK66" i="20"/>
  <c r="AK120" i="20" s="1"/>
  <c r="G66" i="20"/>
  <c r="G120" i="20" s="1"/>
  <c r="F66" i="20"/>
  <c r="F120" i="20" s="1"/>
  <c r="M64" i="20"/>
  <c r="M118" i="20" s="1"/>
  <c r="L64" i="20"/>
  <c r="L118" i="20" s="1"/>
  <c r="K64" i="20"/>
  <c r="K118" i="20" s="1"/>
  <c r="J64" i="20"/>
  <c r="J118" i="20" s="1"/>
  <c r="I64" i="20"/>
  <c r="DI69" i="20" s="1"/>
  <c r="DI123" i="20" s="1"/>
  <c r="H64" i="20"/>
  <c r="DE69" i="20" s="1"/>
  <c r="DE123" i="20" s="1"/>
  <c r="G64" i="20"/>
  <c r="G118" i="20" s="1"/>
  <c r="F64" i="20"/>
  <c r="F118" i="20" s="1"/>
  <c r="BO61" i="20"/>
  <c r="BO115" i="20" s="1"/>
  <c r="BC61" i="20"/>
  <c r="BC115" i="20" s="1"/>
  <c r="AQ61" i="20"/>
  <c r="AQ115" i="20" s="1"/>
  <c r="F60" i="20"/>
  <c r="F114" i="20" s="1"/>
  <c r="DY77" i="19"/>
  <c r="CK198" i="18"/>
  <c r="CS201" i="18"/>
  <c r="CO138" i="19"/>
  <c r="CK138" i="19"/>
  <c r="CK201" i="18"/>
  <c r="CS198" i="18"/>
  <c r="CO198" i="18"/>
  <c r="M75" i="18"/>
  <c r="L75" i="18"/>
  <c r="K75" i="18"/>
  <c r="J75" i="18"/>
  <c r="I75" i="18"/>
  <c r="H75" i="18"/>
  <c r="G75" i="18"/>
  <c r="F75" i="18"/>
  <c r="M75" i="16"/>
  <c r="L75" i="16"/>
  <c r="K75" i="16"/>
  <c r="J75" i="16"/>
  <c r="I75" i="16"/>
  <c r="H75" i="16"/>
  <c r="G75" i="16"/>
  <c r="F75" i="16"/>
  <c r="J75" i="14"/>
  <c r="K75" i="14"/>
  <c r="L75" i="14"/>
  <c r="M75" i="14"/>
  <c r="X90" i="19"/>
  <c r="FQ97" i="19"/>
  <c r="FQ151" i="19" s="1"/>
  <c r="BX91" i="18"/>
  <c r="BU91" i="18"/>
  <c r="BR91" i="18"/>
  <c r="BO91" i="18"/>
  <c r="BL91" i="18"/>
  <c r="BI91" i="18"/>
  <c r="AY52" i="14"/>
  <c r="EW91" i="19"/>
  <c r="EW145" i="19" s="1"/>
  <c r="EW120" i="19"/>
  <c r="CW157" i="19"/>
  <c r="CO157" i="19"/>
  <c r="CW155" i="19"/>
  <c r="CO155" i="19"/>
  <c r="CW153" i="19"/>
  <c r="CO153" i="19"/>
  <c r="FQ152" i="19"/>
  <c r="FM152" i="19"/>
  <c r="FI152" i="19"/>
  <c r="FE152" i="19"/>
  <c r="FA152" i="19"/>
  <c r="EW152" i="19"/>
  <c r="ES152" i="19"/>
  <c r="EO152" i="19"/>
  <c r="EK152" i="19"/>
  <c r="EG152" i="19"/>
  <c r="EC152" i="19"/>
  <c r="DY152" i="19"/>
  <c r="DU152" i="19"/>
  <c r="DQ152" i="19"/>
  <c r="DM152" i="19"/>
  <c r="DE152" i="19"/>
  <c r="DA152" i="19"/>
  <c r="CW152" i="19"/>
  <c r="CS152" i="19"/>
  <c r="CK152" i="19"/>
  <c r="CG152" i="19"/>
  <c r="CC152" i="19"/>
  <c r="EC151" i="19"/>
  <c r="DY151" i="19"/>
  <c r="DU151" i="19"/>
  <c r="DQ151" i="19"/>
  <c r="DM151" i="19"/>
  <c r="DE151" i="19"/>
  <c r="DA151" i="19"/>
  <c r="CW151" i="19"/>
  <c r="CS151" i="19"/>
  <c r="CK151" i="19"/>
  <c r="CG151" i="19"/>
  <c r="CC151" i="19"/>
  <c r="EC150" i="19"/>
  <c r="DY150" i="19"/>
  <c r="DU150" i="19"/>
  <c r="DQ150" i="19"/>
  <c r="DM150" i="19"/>
  <c r="DE150" i="19"/>
  <c r="DA150" i="19"/>
  <c r="CW150" i="19"/>
  <c r="CS150" i="19"/>
  <c r="CK150" i="19"/>
  <c r="CG150" i="19"/>
  <c r="CC150" i="19"/>
  <c r="EG149" i="19"/>
  <c r="EC149" i="19"/>
  <c r="DY149" i="19"/>
  <c r="DU149" i="19"/>
  <c r="DQ149" i="19"/>
  <c r="DM149" i="19"/>
  <c r="DE149" i="19"/>
  <c r="DA149" i="19"/>
  <c r="CW149" i="19"/>
  <c r="CS149" i="19"/>
  <c r="CK149" i="19"/>
  <c r="CG149" i="19"/>
  <c r="CC149" i="19"/>
  <c r="FO145" i="19"/>
  <c r="ES145" i="19"/>
  <c r="EO145" i="19"/>
  <c r="EK145" i="19"/>
  <c r="EG145" i="19"/>
  <c r="EC145" i="19"/>
  <c r="DY145" i="19"/>
  <c r="DU145" i="19"/>
  <c r="DQ145" i="19"/>
  <c r="DM145" i="19"/>
  <c r="DI145" i="19"/>
  <c r="DE145" i="19"/>
  <c r="DA145" i="19"/>
  <c r="DI142" i="19"/>
  <c r="DE142" i="19"/>
  <c r="DA142" i="19"/>
  <c r="CW142" i="19"/>
  <c r="FO123" i="19"/>
  <c r="FK123" i="19"/>
  <c r="FG123" i="19"/>
  <c r="FC123" i="19"/>
  <c r="EY123" i="19"/>
  <c r="EU123" i="19"/>
  <c r="EQ123" i="19"/>
  <c r="FC120" i="19"/>
  <c r="ES120" i="19"/>
  <c r="EO120" i="19"/>
  <c r="EK120" i="19"/>
  <c r="DE120" i="19"/>
  <c r="DA120" i="19"/>
  <c r="CW120" i="19"/>
  <c r="EK97" i="19"/>
  <c r="EK151" i="19" s="1"/>
  <c r="EO97" i="19"/>
  <c r="EO151" i="19" s="1"/>
  <c r="ES97" i="19"/>
  <c r="ES151" i="19" s="1"/>
  <c r="EW97" i="19"/>
  <c r="EW151" i="19" s="1"/>
  <c r="FA97" i="19"/>
  <c r="FA151" i="19" s="1"/>
  <c r="FE97" i="19"/>
  <c r="FE151" i="19" s="1"/>
  <c r="FI97" i="19"/>
  <c r="FI151" i="19" s="1"/>
  <c r="FM97" i="19"/>
  <c r="FM151" i="19" s="1"/>
  <c r="CW91" i="19"/>
  <c r="CW145" i="19" s="1"/>
  <c r="F60" i="19"/>
  <c r="CE73" i="19" s="1"/>
  <c r="CE127" i="19" s="1"/>
  <c r="J64" i="19"/>
  <c r="DM69" i="19" s="1"/>
  <c r="DM123" i="19" s="1"/>
  <c r="ES91" i="19"/>
  <c r="EO91" i="19"/>
  <c r="EK91" i="19"/>
  <c r="EG91" i="19"/>
  <c r="EC91" i="19"/>
  <c r="DY91" i="19"/>
  <c r="DU91" i="19"/>
  <c r="DQ91" i="19"/>
  <c r="DM91" i="19"/>
  <c r="DI91" i="19"/>
  <c r="DE91" i="19"/>
  <c r="DA91" i="19"/>
  <c r="FQ220" i="18"/>
  <c r="FM220" i="18"/>
  <c r="FI220" i="18"/>
  <c r="FE220" i="18"/>
  <c r="FA220" i="18"/>
  <c r="EW220" i="18"/>
  <c r="ES220" i="18"/>
  <c r="EO220" i="18"/>
  <c r="EK220" i="18"/>
  <c r="DU220" i="18"/>
  <c r="DQ220" i="18"/>
  <c r="DM220" i="18"/>
  <c r="DI220" i="18"/>
  <c r="DE220" i="18"/>
  <c r="DA220" i="18"/>
  <c r="CW220" i="18"/>
  <c r="CS220" i="18"/>
  <c r="CO220" i="18"/>
  <c r="FQ218" i="18"/>
  <c r="FM218" i="18"/>
  <c r="FI218" i="18"/>
  <c r="FE218" i="18"/>
  <c r="FA218" i="18"/>
  <c r="EW218" i="18"/>
  <c r="ES218" i="18"/>
  <c r="EO218" i="18"/>
  <c r="EK218" i="18"/>
  <c r="DU218" i="18"/>
  <c r="DQ218" i="18"/>
  <c r="DM218" i="18"/>
  <c r="DI218" i="18"/>
  <c r="DE218" i="18"/>
  <c r="DA218" i="18"/>
  <c r="CW218" i="18"/>
  <c r="CS218" i="18"/>
  <c r="CO218" i="18"/>
  <c r="FQ216" i="18"/>
  <c r="FM216" i="18"/>
  <c r="FI216" i="18"/>
  <c r="FE216" i="18"/>
  <c r="FA216" i="18"/>
  <c r="EW216" i="18"/>
  <c r="ES216" i="18"/>
  <c r="EO216" i="18"/>
  <c r="EK216" i="18"/>
  <c r="DU216" i="18"/>
  <c r="DQ216" i="18"/>
  <c r="DM216" i="18"/>
  <c r="DI216" i="18"/>
  <c r="DE216" i="18"/>
  <c r="DA216" i="18"/>
  <c r="CW216" i="18"/>
  <c r="CS216" i="18"/>
  <c r="CO216" i="18"/>
  <c r="FQ215" i="18"/>
  <c r="FM215" i="18"/>
  <c r="FI215" i="18"/>
  <c r="FE215" i="18"/>
  <c r="FA215" i="18"/>
  <c r="EW215" i="18"/>
  <c r="ES215" i="18"/>
  <c r="EO215" i="18"/>
  <c r="EK215" i="18"/>
  <c r="EG215" i="18"/>
  <c r="EC215" i="18"/>
  <c r="DY215" i="18"/>
  <c r="DU215" i="18"/>
  <c r="DQ215" i="18"/>
  <c r="DM215" i="18"/>
  <c r="DE215" i="18"/>
  <c r="DA215" i="18"/>
  <c r="CW215" i="18"/>
  <c r="CS215" i="18"/>
  <c r="CK215" i="18"/>
  <c r="CG215" i="18"/>
  <c r="CC215" i="18"/>
  <c r="FQ214" i="18"/>
  <c r="FM214" i="18"/>
  <c r="FI214" i="18"/>
  <c r="FE214" i="18"/>
  <c r="FA214" i="18"/>
  <c r="EW214" i="18"/>
  <c r="ES214" i="18"/>
  <c r="EO214" i="18"/>
  <c r="EK214" i="18"/>
  <c r="EG214" i="18"/>
  <c r="EC214" i="18"/>
  <c r="DY214" i="18"/>
  <c r="DU214" i="18"/>
  <c r="DQ214" i="18"/>
  <c r="DM214" i="18"/>
  <c r="DE214" i="18"/>
  <c r="DA214" i="18"/>
  <c r="CW214" i="18"/>
  <c r="CS214" i="18"/>
  <c r="CK214" i="18"/>
  <c r="CG214" i="18"/>
  <c r="CC214" i="18"/>
  <c r="FQ213" i="18"/>
  <c r="FM213" i="18"/>
  <c r="FI213" i="18"/>
  <c r="FE213" i="18"/>
  <c r="FA213" i="18"/>
  <c r="EW213" i="18"/>
  <c r="ES213" i="18"/>
  <c r="EO213" i="18"/>
  <c r="EK213" i="18"/>
  <c r="EG213" i="18"/>
  <c r="EC213" i="18"/>
  <c r="DY213" i="18"/>
  <c r="DU213" i="18"/>
  <c r="DQ213" i="18"/>
  <c r="DM213" i="18"/>
  <c r="DE213" i="18"/>
  <c r="DA213" i="18"/>
  <c r="CW213" i="18"/>
  <c r="CS213" i="18"/>
  <c r="CK213" i="18"/>
  <c r="CG213" i="18"/>
  <c r="CC213" i="18"/>
  <c r="FQ212" i="18"/>
  <c r="FM212" i="18"/>
  <c r="FI212" i="18"/>
  <c r="FE212" i="18"/>
  <c r="FA212" i="18"/>
  <c r="EW212" i="18"/>
  <c r="ES212" i="18"/>
  <c r="EO212" i="18"/>
  <c r="EK212" i="18"/>
  <c r="EG212" i="18"/>
  <c r="EC212" i="18"/>
  <c r="DY212" i="18"/>
  <c r="DU212" i="18"/>
  <c r="DQ212" i="18"/>
  <c r="DM212" i="18"/>
  <c r="DE212" i="18"/>
  <c r="DA212" i="18"/>
  <c r="CW212" i="18"/>
  <c r="CS212" i="18"/>
  <c r="CK212" i="18"/>
  <c r="CG212" i="18"/>
  <c r="CC212" i="18"/>
  <c r="FO208" i="18"/>
  <c r="DI205" i="18"/>
  <c r="DE205" i="18"/>
  <c r="DA205" i="18"/>
  <c r="CW205" i="18"/>
  <c r="FP204" i="18"/>
  <c r="FM204" i="18"/>
  <c r="FJ204" i="18"/>
  <c r="FG204" i="18"/>
  <c r="FD204" i="18"/>
  <c r="FA204" i="18"/>
  <c r="EX204" i="18"/>
  <c r="EU204" i="18"/>
  <c r="ER204" i="18"/>
  <c r="CO201" i="18"/>
  <c r="FP198" i="18"/>
  <c r="FM198" i="18"/>
  <c r="FJ198" i="18"/>
  <c r="FG198" i="18"/>
  <c r="FD198" i="18"/>
  <c r="FA198" i="18"/>
  <c r="EX198" i="18"/>
  <c r="EU198" i="18"/>
  <c r="ER198" i="18"/>
  <c r="FP195" i="18"/>
  <c r="FM195" i="18"/>
  <c r="FJ195" i="18"/>
  <c r="FG195" i="18"/>
  <c r="FD195" i="18"/>
  <c r="FA195" i="18"/>
  <c r="EX195" i="18"/>
  <c r="EU195" i="18"/>
  <c r="ER195" i="18"/>
  <c r="FP192" i="18"/>
  <c r="FM192" i="18"/>
  <c r="FJ192" i="18"/>
  <c r="FG192" i="18"/>
  <c r="FD192" i="18"/>
  <c r="FA192" i="18"/>
  <c r="EX192" i="18"/>
  <c r="EU192" i="18"/>
  <c r="ER192" i="18"/>
  <c r="CE190" i="18"/>
  <c r="FP189" i="18"/>
  <c r="FM189" i="18"/>
  <c r="FJ189" i="18"/>
  <c r="FG189" i="18"/>
  <c r="FD189" i="18"/>
  <c r="FA189" i="18"/>
  <c r="EX189" i="18"/>
  <c r="EU189" i="18"/>
  <c r="ER189" i="18"/>
  <c r="FO186" i="18"/>
  <c r="FK186" i="18"/>
  <c r="FG186" i="18"/>
  <c r="FC186" i="18"/>
  <c r="EY186" i="18"/>
  <c r="EU186" i="18"/>
  <c r="EQ186" i="18"/>
  <c r="DE183" i="18"/>
  <c r="DA183" i="18"/>
  <c r="CW183" i="18"/>
  <c r="EC160" i="18"/>
  <c r="DY160" i="18"/>
  <c r="DU160" i="18"/>
  <c r="DQ160" i="18"/>
  <c r="DM160" i="18"/>
  <c r="DE160" i="18"/>
  <c r="DA160" i="18"/>
  <c r="CW160" i="18"/>
  <c r="CS160" i="18"/>
  <c r="CK160" i="18"/>
  <c r="CG160" i="18"/>
  <c r="CC160" i="18"/>
  <c r="CW151" i="18"/>
  <c r="FQ215" i="16"/>
  <c r="FM215" i="16"/>
  <c r="FI215" i="16"/>
  <c r="FE215" i="16"/>
  <c r="FA215" i="16"/>
  <c r="EW215" i="16"/>
  <c r="ES215" i="16"/>
  <c r="EO215" i="16"/>
  <c r="EK215" i="16"/>
  <c r="EG215" i="16"/>
  <c r="EC215" i="16"/>
  <c r="DY215" i="16"/>
  <c r="DU215" i="16"/>
  <c r="DQ215" i="16"/>
  <c r="DM215" i="16"/>
  <c r="DE215" i="16"/>
  <c r="DA215" i="16"/>
  <c r="CW215" i="16"/>
  <c r="CS215" i="16"/>
  <c r="CK215" i="16"/>
  <c r="CG215" i="16"/>
  <c r="CC215" i="16"/>
  <c r="CW220" i="14"/>
  <c r="CW218" i="14"/>
  <c r="CW216" i="14"/>
  <c r="EC160" i="14"/>
  <c r="EC214" i="14" s="1"/>
  <c r="DY160" i="14"/>
  <c r="DY214" i="14" s="1"/>
  <c r="DU160" i="14"/>
  <c r="DU214" i="14" s="1"/>
  <c r="DQ160" i="14"/>
  <c r="DQ214" i="14" s="1"/>
  <c r="DM160" i="14"/>
  <c r="DM214" i="14" s="1"/>
  <c r="DE160" i="14"/>
  <c r="DE214" i="14" s="1"/>
  <c r="DA160" i="14"/>
  <c r="DA214" i="14" s="1"/>
  <c r="CW160" i="14"/>
  <c r="CW214" i="14" s="1"/>
  <c r="CS160" i="14"/>
  <c r="CS214" i="14" s="1"/>
  <c r="CK160" i="14"/>
  <c r="CK214" i="14" s="1"/>
  <c r="CG160" i="14"/>
  <c r="CG214" i="14" s="1"/>
  <c r="CC160" i="14"/>
  <c r="CC214" i="14" s="1"/>
  <c r="CW205" i="14"/>
  <c r="CO220" i="14"/>
  <c r="CO216" i="14"/>
  <c r="FQ215" i="14"/>
  <c r="FM215" i="14"/>
  <c r="FI215" i="14"/>
  <c r="FE215" i="14"/>
  <c r="FA215" i="14"/>
  <c r="EW215" i="14"/>
  <c r="ES215" i="14"/>
  <c r="EO215" i="14"/>
  <c r="EK215" i="14"/>
  <c r="EG215" i="14"/>
  <c r="EC215" i="14"/>
  <c r="DY215" i="14"/>
  <c r="DU215" i="14"/>
  <c r="DQ215" i="14"/>
  <c r="DM215" i="14"/>
  <c r="DE215" i="14"/>
  <c r="DA215" i="14"/>
  <c r="CW215" i="14"/>
  <c r="CS215" i="14"/>
  <c r="CK215" i="14"/>
  <c r="CG215" i="14"/>
  <c r="CC215" i="14"/>
  <c r="EG212" i="14"/>
  <c r="FO208" i="14"/>
  <c r="DA183" i="14"/>
  <c r="CW183" i="14"/>
  <c r="CS138" i="19" l="1"/>
  <c r="FA81" i="20"/>
  <c r="FA135" i="20" s="1"/>
  <c r="BI125" i="20"/>
  <c r="FA75" i="20"/>
  <c r="FA87" i="20"/>
  <c r="FA141" i="20" s="1"/>
  <c r="FP87" i="20"/>
  <c r="FP141" i="20" s="1"/>
  <c r="BU137" i="20"/>
  <c r="FM87" i="20"/>
  <c r="FM141" i="20" s="1"/>
  <c r="FD132" i="20"/>
  <c r="BR137" i="20"/>
  <c r="FJ87" i="20"/>
  <c r="FJ141" i="20" s="1"/>
  <c r="BO137" i="20"/>
  <c r="FG87" i="20"/>
  <c r="FG141" i="20" s="1"/>
  <c r="BL137" i="20"/>
  <c r="FD87" i="20"/>
  <c r="FD141" i="20" s="1"/>
  <c r="FM81" i="20"/>
  <c r="FM135" i="20" s="1"/>
  <c r="BR131" i="20"/>
  <c r="FJ81" i="20"/>
  <c r="FJ135" i="20" s="1"/>
  <c r="BO131" i="20"/>
  <c r="FG81" i="20"/>
  <c r="FG135" i="20" s="1"/>
  <c r="FD81" i="20"/>
  <c r="FD135" i="20" s="1"/>
  <c r="BU125" i="20"/>
  <c r="FM75" i="20"/>
  <c r="FM129" i="20" s="1"/>
  <c r="BR125" i="20"/>
  <c r="FJ75" i="20"/>
  <c r="FJ129" i="20" s="1"/>
  <c r="BO125" i="20"/>
  <c r="FG75" i="20"/>
  <c r="FG129" i="20" s="1"/>
  <c r="BL125" i="20"/>
  <c r="FD75" i="20"/>
  <c r="FD129" i="20" s="1"/>
  <c r="BX128" i="20"/>
  <c r="EU132" i="20"/>
  <c r="FP132" i="20"/>
  <c r="ER132" i="20"/>
  <c r="EX132" i="20"/>
  <c r="BX134" i="20"/>
  <c r="FP84" i="20"/>
  <c r="FP138" i="20" s="1"/>
  <c r="FM84" i="20"/>
  <c r="FM138" i="20" s="1"/>
  <c r="BR134" i="20"/>
  <c r="FJ84" i="20"/>
  <c r="FJ138" i="20" s="1"/>
  <c r="BO134" i="20"/>
  <c r="FG84" i="20"/>
  <c r="FG138" i="20" s="1"/>
  <c r="FD84" i="20"/>
  <c r="FD138" i="20" s="1"/>
  <c r="FA84" i="20"/>
  <c r="FA138" i="20" s="1"/>
  <c r="FP72" i="20"/>
  <c r="FP126" i="20" s="1"/>
  <c r="FP75" i="20"/>
  <c r="FP129" i="20" s="1"/>
  <c r="FP81" i="20"/>
  <c r="FP135" i="20" s="1"/>
  <c r="BU122" i="20"/>
  <c r="FM72" i="20"/>
  <c r="FM126" i="20" s="1"/>
  <c r="FM132" i="20"/>
  <c r="BR122" i="20"/>
  <c r="FJ132" i="20"/>
  <c r="FJ72" i="20"/>
  <c r="FJ126" i="20" s="1"/>
  <c r="BO122" i="20"/>
  <c r="FG132" i="20"/>
  <c r="FG72" i="20"/>
  <c r="FG126" i="20" s="1"/>
  <c r="BL122" i="20"/>
  <c r="FD72" i="20"/>
  <c r="FD126" i="20" s="1"/>
  <c r="FA72" i="20"/>
  <c r="FA126" i="20" s="1"/>
  <c r="FA132" i="20"/>
  <c r="AY60" i="14"/>
  <c r="CK138" i="20"/>
  <c r="AJ101" i="14"/>
  <c r="AJ153" i="14" s="1"/>
  <c r="EK149" i="20"/>
  <c r="EW149" i="20"/>
  <c r="FA149" i="20"/>
  <c r="FI150" i="20"/>
  <c r="ES149" i="20"/>
  <c r="EK150" i="20"/>
  <c r="EO150" i="20"/>
  <c r="ES150" i="20"/>
  <c r="FE149" i="20"/>
  <c r="EW150" i="20"/>
  <c r="FA150" i="20"/>
  <c r="FM149" i="20"/>
  <c r="FE150" i="20"/>
  <c r="EO149" i="20"/>
  <c r="FM150" i="20"/>
  <c r="DU69" i="20"/>
  <c r="DU123" i="20" s="1"/>
  <c r="FO69" i="20"/>
  <c r="FO123" i="20" s="1"/>
  <c r="FA129" i="20"/>
  <c r="DE77" i="20"/>
  <c r="DE131" i="20" s="1"/>
  <c r="CS135" i="20"/>
  <c r="BA120" i="20"/>
  <c r="BF122" i="20"/>
  <c r="BC125" i="20"/>
  <c r="BU128" i="20"/>
  <c r="K130" i="20"/>
  <c r="BU134" i="20"/>
  <c r="FA99" i="20"/>
  <c r="FA153" i="20" s="1"/>
  <c r="BE120" i="20"/>
  <c r="BI122" i="20"/>
  <c r="BF125" i="20"/>
  <c r="L130" i="20"/>
  <c r="BU131" i="20"/>
  <c r="CS138" i="20"/>
  <c r="EQ69" i="20"/>
  <c r="EQ123" i="20" s="1"/>
  <c r="DM131" i="20"/>
  <c r="DA69" i="20"/>
  <c r="DA123" i="20" s="1"/>
  <c r="FI99" i="20"/>
  <c r="FI153" i="20" s="1"/>
  <c r="F130" i="20"/>
  <c r="BI137" i="20"/>
  <c r="H118" i="20"/>
  <c r="G130" i="20"/>
  <c r="BI134" i="20"/>
  <c r="EK99" i="20"/>
  <c r="EK153" i="20" s="1"/>
  <c r="I118" i="20"/>
  <c r="AO120" i="20"/>
  <c r="BL128" i="20"/>
  <c r="BI131" i="20"/>
  <c r="BL134" i="20"/>
  <c r="AJ153" i="20"/>
  <c r="EY69" i="20"/>
  <c r="EY123" i="20" s="1"/>
  <c r="ER126" i="20"/>
  <c r="FC69" i="20"/>
  <c r="FC123" i="20" s="1"/>
  <c r="EU126" i="20"/>
  <c r="CE73" i="20"/>
  <c r="CE127" i="20" s="1"/>
  <c r="ER129" i="20"/>
  <c r="DM69" i="20"/>
  <c r="DM123" i="20" s="1"/>
  <c r="CW81" i="20"/>
  <c r="EO99" i="20"/>
  <c r="EO153" i="20" s="1"/>
  <c r="BX122" i="20"/>
  <c r="I130" i="20"/>
  <c r="BL131" i="20"/>
  <c r="DQ69" i="20"/>
  <c r="DQ123" i="20" s="1"/>
  <c r="CS135" i="19"/>
  <c r="CW147" i="18"/>
  <c r="CW144" i="18"/>
  <c r="CO135" i="19"/>
  <c r="EG97" i="19"/>
  <c r="EG151" i="19" s="1"/>
  <c r="AJ110" i="14" l="1"/>
  <c r="AJ164" i="14" s="1"/>
  <c r="FQ159" i="14" s="1"/>
  <c r="CW159" i="14"/>
  <c r="EC159" i="14"/>
  <c r="CK159" i="14"/>
  <c r="DE159" i="14"/>
  <c r="DY159" i="14"/>
  <c r="CW84" i="19"/>
  <c r="CW138" i="19" s="1"/>
  <c r="CW84" i="20"/>
  <c r="CW138" i="20" s="1"/>
  <c r="FQ150" i="20"/>
  <c r="CW135" i="20"/>
  <c r="CK135" i="20"/>
  <c r="CK135" i="19"/>
  <c r="CW81" i="19"/>
  <c r="CW135" i="19" s="1"/>
  <c r="BM77" i="18"/>
  <c r="BM129" i="18" s="1"/>
  <c r="BM77" i="14"/>
  <c r="BM129" i="14" s="1"/>
  <c r="FC129" i="14" s="1"/>
  <c r="FC183" i="14" s="1"/>
  <c r="BM77" i="16"/>
  <c r="BM129" i="16" s="1"/>
  <c r="D105" i="16"/>
  <c r="D101" i="16"/>
  <c r="DY213" i="14" l="1"/>
  <c r="CK213" i="14"/>
  <c r="DE213" i="14"/>
  <c r="DA159" i="14"/>
  <c r="DA213" i="14" s="1"/>
  <c r="DQ159" i="14"/>
  <c r="DQ213" i="14" s="1"/>
  <c r="DM159" i="14"/>
  <c r="DM213" i="14" s="1"/>
  <c r="CW213" i="14"/>
  <c r="CG159" i="14"/>
  <c r="CG213" i="14" s="1"/>
  <c r="CC159" i="14"/>
  <c r="CC213" i="14" s="1"/>
  <c r="EC213" i="14"/>
  <c r="CS159" i="14"/>
  <c r="CS213" i="14" s="1"/>
  <c r="DU159" i="14"/>
  <c r="DU213" i="14" s="1"/>
  <c r="BM183" i="18"/>
  <c r="FC129" i="18"/>
  <c r="FC183" i="18" s="1"/>
  <c r="BM183" i="16"/>
  <c r="FC129" i="16"/>
  <c r="FC183" i="16" s="1"/>
  <c r="BM183" i="14"/>
  <c r="L60" i="14"/>
  <c r="EX72" i="19"/>
  <c r="EX126" i="19" s="1"/>
  <c r="P141" i="18"/>
  <c r="P78" i="19"/>
  <c r="P132" i="19" s="1"/>
  <c r="K78" i="19"/>
  <c r="K132" i="19" s="1"/>
  <c r="G66" i="19"/>
  <c r="G120" i="19" s="1"/>
  <c r="F68" i="19"/>
  <c r="F122" i="19" s="1"/>
  <c r="F64" i="19"/>
  <c r="CW69" i="19" s="1"/>
  <c r="CW123" i="19" s="1"/>
  <c r="G64" i="19"/>
  <c r="DA69" i="19" s="1"/>
  <c r="DA123" i="19" s="1"/>
  <c r="H64" i="19"/>
  <c r="DE69" i="19" s="1"/>
  <c r="DE123" i="19" s="1"/>
  <c r="I64" i="19"/>
  <c r="DI69" i="19" s="1"/>
  <c r="DI123" i="19" s="1"/>
  <c r="K64" i="19"/>
  <c r="DQ69" i="19" s="1"/>
  <c r="DQ123" i="19" s="1"/>
  <c r="L64" i="19"/>
  <c r="DU69" i="19" s="1"/>
  <c r="DU123" i="19" s="1"/>
  <c r="M64" i="19"/>
  <c r="DY69" i="19" s="1"/>
  <c r="DY123" i="19" s="1"/>
  <c r="F70" i="19"/>
  <c r="F124" i="19" s="1"/>
  <c r="F72" i="19"/>
  <c r="F126" i="19" s="1"/>
  <c r="F74" i="19"/>
  <c r="G74" i="19"/>
  <c r="G128" i="19" s="1"/>
  <c r="H74" i="19"/>
  <c r="H128" i="19" s="1"/>
  <c r="I74" i="19"/>
  <c r="J74" i="19"/>
  <c r="K74" i="19"/>
  <c r="K128" i="19" s="1"/>
  <c r="L74" i="19"/>
  <c r="M74" i="19"/>
  <c r="N74" i="19"/>
  <c r="O74" i="19"/>
  <c r="O128" i="19" s="1"/>
  <c r="P74" i="19"/>
  <c r="Q74" i="19"/>
  <c r="R74" i="19"/>
  <c r="S74" i="19"/>
  <c r="S128" i="19" s="1"/>
  <c r="F76" i="19"/>
  <c r="CW77" i="19" s="1"/>
  <c r="CW131" i="19" s="1"/>
  <c r="G76" i="19"/>
  <c r="DA77" i="19" s="1"/>
  <c r="DA131" i="19" s="1"/>
  <c r="H76" i="19"/>
  <c r="DE77" i="19" s="1"/>
  <c r="DE131" i="19" s="1"/>
  <c r="I76" i="19"/>
  <c r="DI77" i="19" s="1"/>
  <c r="DI131" i="19" s="1"/>
  <c r="J76" i="19"/>
  <c r="DM77" i="19" s="1"/>
  <c r="DM131" i="19" s="1"/>
  <c r="K76" i="19"/>
  <c r="DQ77" i="19" s="1"/>
  <c r="DQ131" i="19" s="1"/>
  <c r="L76" i="19"/>
  <c r="DU77" i="19" s="1"/>
  <c r="DU131" i="19" s="1"/>
  <c r="F78" i="19"/>
  <c r="F132" i="19" s="1"/>
  <c r="F80" i="19"/>
  <c r="F134" i="19" s="1"/>
  <c r="F82" i="19"/>
  <c r="F136" i="19" s="1"/>
  <c r="F84" i="19"/>
  <c r="F138" i="19" s="1"/>
  <c r="AQ61" i="19"/>
  <c r="BC61" i="19"/>
  <c r="BO61" i="19"/>
  <c r="AK66" i="19"/>
  <c r="EQ69" i="19" s="1"/>
  <c r="AO66" i="19"/>
  <c r="EU69" i="19" s="1"/>
  <c r="AS66" i="19"/>
  <c r="EY69" i="19" s="1"/>
  <c r="AW66" i="19"/>
  <c r="BA66" i="19"/>
  <c r="FG69" i="19" s="1"/>
  <c r="BE66" i="19"/>
  <c r="FK69" i="19" s="1"/>
  <c r="BI66" i="19"/>
  <c r="FO69" i="19" s="1"/>
  <c r="AZ68" i="19"/>
  <c r="ER72" i="19" s="1"/>
  <c r="ER126" i="19" s="1"/>
  <c r="BC68" i="19"/>
  <c r="EU72" i="19" s="1"/>
  <c r="EU126" i="19" s="1"/>
  <c r="BI68" i="19"/>
  <c r="FA72" i="19" s="1"/>
  <c r="FA126" i="19" s="1"/>
  <c r="BL68" i="19"/>
  <c r="FD72" i="19" s="1"/>
  <c r="FD126" i="19" s="1"/>
  <c r="BO68" i="19"/>
  <c r="BR68" i="19"/>
  <c r="BU68" i="19"/>
  <c r="BX68" i="19"/>
  <c r="AZ71" i="19"/>
  <c r="ER129" i="19" s="1"/>
  <c r="BC71" i="19"/>
  <c r="EU75" i="19" s="1"/>
  <c r="EU129" i="19" s="1"/>
  <c r="BF71" i="19"/>
  <c r="EX75" i="19" s="1"/>
  <c r="EX129" i="19" s="1"/>
  <c r="BI71" i="19"/>
  <c r="FA75" i="19" s="1"/>
  <c r="FA129" i="19" s="1"/>
  <c r="BL71" i="19"/>
  <c r="FD75" i="19" s="1"/>
  <c r="FD129" i="19" s="1"/>
  <c r="BO71" i="19"/>
  <c r="FG75" i="19" s="1"/>
  <c r="FG129" i="19" s="1"/>
  <c r="BR71" i="19"/>
  <c r="FJ75" i="19" s="1"/>
  <c r="FJ129" i="19" s="1"/>
  <c r="BU71" i="19"/>
  <c r="FM75" i="19" s="1"/>
  <c r="FM129" i="19" s="1"/>
  <c r="BX71" i="19"/>
  <c r="AZ74" i="19"/>
  <c r="BC74" i="19"/>
  <c r="BF74" i="19"/>
  <c r="BI74" i="19"/>
  <c r="BL74" i="19"/>
  <c r="BO74" i="19"/>
  <c r="BR74" i="19"/>
  <c r="BU74" i="19"/>
  <c r="BX74" i="19"/>
  <c r="AZ77" i="19"/>
  <c r="ER135" i="19" s="1"/>
  <c r="BC77" i="19"/>
  <c r="EU81" i="19" s="1"/>
  <c r="EU135" i="19" s="1"/>
  <c r="BF77" i="19"/>
  <c r="EX81" i="19" s="1"/>
  <c r="EX135" i="19" s="1"/>
  <c r="BI77" i="19"/>
  <c r="FA81" i="19" s="1"/>
  <c r="FA135" i="19" s="1"/>
  <c r="BL77" i="19"/>
  <c r="FD81" i="19" s="1"/>
  <c r="FD135" i="19" s="1"/>
  <c r="BO77" i="19"/>
  <c r="FG81" i="19" s="1"/>
  <c r="FG135" i="19" s="1"/>
  <c r="BR77" i="19"/>
  <c r="FJ81" i="19" s="1"/>
  <c r="FJ135" i="19" s="1"/>
  <c r="BU77" i="19"/>
  <c r="FM81" i="19" s="1"/>
  <c r="FM135" i="19" s="1"/>
  <c r="BX77" i="19"/>
  <c r="AZ80" i="19"/>
  <c r="ER84" i="19" s="1"/>
  <c r="ER138" i="19" s="1"/>
  <c r="BC80" i="19"/>
  <c r="EU84" i="19" s="1"/>
  <c r="EU138" i="19" s="1"/>
  <c r="BF80" i="19"/>
  <c r="EX84" i="19" s="1"/>
  <c r="EX138" i="19" s="1"/>
  <c r="BI80" i="19"/>
  <c r="FA84" i="19" s="1"/>
  <c r="FA138" i="19" s="1"/>
  <c r="BL80" i="19"/>
  <c r="FD84" i="19" s="1"/>
  <c r="FD138" i="19" s="1"/>
  <c r="BO80" i="19"/>
  <c r="FG84" i="19" s="1"/>
  <c r="FG138" i="19" s="1"/>
  <c r="BR80" i="19"/>
  <c r="FJ84" i="19" s="1"/>
  <c r="FJ138" i="19" s="1"/>
  <c r="BU80" i="19"/>
  <c r="FM84" i="19" s="1"/>
  <c r="FM138" i="19" s="1"/>
  <c r="BX80" i="19"/>
  <c r="AZ83" i="19"/>
  <c r="ER87" i="19" s="1"/>
  <c r="ER141" i="19" s="1"/>
  <c r="BC83" i="19"/>
  <c r="EU87" i="19" s="1"/>
  <c r="EU141" i="19" s="1"/>
  <c r="BF83" i="19"/>
  <c r="EX87" i="19" s="1"/>
  <c r="EX141" i="19" s="1"/>
  <c r="BI83" i="19"/>
  <c r="FA87" i="19" s="1"/>
  <c r="FA141" i="19" s="1"/>
  <c r="BL83" i="19"/>
  <c r="FD87" i="19" s="1"/>
  <c r="FD141" i="19" s="1"/>
  <c r="BO83" i="19"/>
  <c r="FG87" i="19" s="1"/>
  <c r="FG141" i="19" s="1"/>
  <c r="BR83" i="19"/>
  <c r="FJ87" i="19" s="1"/>
  <c r="FJ141" i="19" s="1"/>
  <c r="BU83" i="19"/>
  <c r="FM87" i="19" s="1"/>
  <c r="FM141" i="19" s="1"/>
  <c r="BX83" i="19"/>
  <c r="N78" i="19"/>
  <c r="N132" i="19" s="1"/>
  <c r="I78" i="19"/>
  <c r="I132" i="19" s="1"/>
  <c r="F66" i="19"/>
  <c r="F120" i="19" s="1"/>
  <c r="X98" i="19"/>
  <c r="X152" i="19" s="1"/>
  <c r="S98" i="19"/>
  <c r="S152" i="19" s="1"/>
  <c r="P98" i="19"/>
  <c r="P152" i="19" s="1"/>
  <c r="N98" i="19"/>
  <c r="N152" i="19" s="1"/>
  <c r="D98" i="19"/>
  <c r="D152" i="19" s="1"/>
  <c r="C98" i="19"/>
  <c r="C152" i="19" s="1"/>
  <c r="B98" i="19"/>
  <c r="B152" i="19" s="1"/>
  <c r="AJ97" i="19"/>
  <c r="AJ151" i="19" s="1"/>
  <c r="X97" i="19"/>
  <c r="X151" i="19" s="1"/>
  <c r="S97" i="19"/>
  <c r="S151" i="19" s="1"/>
  <c r="P97" i="19"/>
  <c r="P151" i="19" s="1"/>
  <c r="N97" i="19"/>
  <c r="N151" i="19" s="1"/>
  <c r="D97" i="19"/>
  <c r="D151" i="19" s="1"/>
  <c r="C97" i="19"/>
  <c r="C151" i="19" s="1"/>
  <c r="B97" i="19"/>
  <c r="B151" i="19" s="1"/>
  <c r="AJ96" i="19"/>
  <c r="AJ150" i="19" s="1"/>
  <c r="X96" i="19"/>
  <c r="X150" i="19" s="1"/>
  <c r="S96" i="19"/>
  <c r="S150" i="19" s="1"/>
  <c r="P96" i="19"/>
  <c r="P150" i="19" s="1"/>
  <c r="N96" i="19"/>
  <c r="N150" i="19" s="1"/>
  <c r="D96" i="19"/>
  <c r="D150" i="19" s="1"/>
  <c r="C96" i="19"/>
  <c r="C150" i="19" s="1"/>
  <c r="B96" i="19"/>
  <c r="B150" i="19" s="1"/>
  <c r="AJ95" i="19"/>
  <c r="AJ149" i="19" s="1"/>
  <c r="X95" i="19"/>
  <c r="X149" i="19" s="1"/>
  <c r="S95" i="19"/>
  <c r="S149" i="19" s="1"/>
  <c r="P95" i="19"/>
  <c r="P149" i="19" s="1"/>
  <c r="N95" i="19"/>
  <c r="N149" i="19" s="1"/>
  <c r="D95" i="19"/>
  <c r="D149" i="19" s="1"/>
  <c r="C95" i="19"/>
  <c r="C149" i="19" s="1"/>
  <c r="B95" i="19"/>
  <c r="B149" i="19" s="1"/>
  <c r="X94" i="19"/>
  <c r="X148" i="19" s="1"/>
  <c r="S94" i="19"/>
  <c r="S148" i="19" s="1"/>
  <c r="P94" i="19"/>
  <c r="P148" i="19" s="1"/>
  <c r="N94" i="19"/>
  <c r="N148" i="19" s="1"/>
  <c r="D94" i="19"/>
  <c r="D148" i="19" s="1"/>
  <c r="C94" i="19"/>
  <c r="C148" i="19" s="1"/>
  <c r="B94" i="19"/>
  <c r="B148" i="19" s="1"/>
  <c r="AJ92" i="19"/>
  <c r="AJ146" i="19" s="1"/>
  <c r="X92" i="19"/>
  <c r="X146" i="19" s="1"/>
  <c r="S92" i="19"/>
  <c r="S146" i="19" s="1"/>
  <c r="P92" i="19"/>
  <c r="P146" i="19" s="1"/>
  <c r="N92" i="19"/>
  <c r="N146" i="19" s="1"/>
  <c r="D92" i="19"/>
  <c r="D146" i="19" s="1"/>
  <c r="C92" i="19"/>
  <c r="C146" i="19" s="1"/>
  <c r="B92" i="19"/>
  <c r="B146" i="19" s="1"/>
  <c r="AJ90" i="19"/>
  <c r="AJ144" i="19" s="1"/>
  <c r="X144" i="19"/>
  <c r="S90" i="19"/>
  <c r="S144" i="19" s="1"/>
  <c r="P90" i="19"/>
  <c r="P144" i="19" s="1"/>
  <c r="N90" i="19"/>
  <c r="N144" i="19" s="1"/>
  <c r="D90" i="19"/>
  <c r="D144" i="19" s="1"/>
  <c r="C90" i="19"/>
  <c r="C144" i="19" s="1"/>
  <c r="B90" i="19"/>
  <c r="B144" i="19" s="1"/>
  <c r="BR131" i="19"/>
  <c r="J103" i="19"/>
  <c r="N102" i="18"/>
  <c r="P102" i="18"/>
  <c r="EG66" i="19" l="1"/>
  <c r="EG120" i="19" s="1"/>
  <c r="EC66" i="19"/>
  <c r="EC120" i="19" s="1"/>
  <c r="FP84" i="19"/>
  <c r="FP138" i="19" s="1"/>
  <c r="FK91" i="19"/>
  <c r="FK145" i="19" s="1"/>
  <c r="FA132" i="19"/>
  <c r="EX132" i="19"/>
  <c r="EU132" i="19"/>
  <c r="ER132" i="19"/>
  <c r="FD132" i="19"/>
  <c r="FG132" i="19"/>
  <c r="FG72" i="19"/>
  <c r="FG126" i="19" s="1"/>
  <c r="FP87" i="19"/>
  <c r="FP141" i="19" s="1"/>
  <c r="FP81" i="19"/>
  <c r="FP135" i="19" s="1"/>
  <c r="FP75" i="19"/>
  <c r="FP129" i="19" s="1"/>
  <c r="FP132" i="19"/>
  <c r="FP72" i="19"/>
  <c r="FP126" i="19" s="1"/>
  <c r="FM72" i="19"/>
  <c r="FM126" i="19" s="1"/>
  <c r="FM132" i="19"/>
  <c r="FJ132" i="19"/>
  <c r="FJ72" i="19"/>
  <c r="FJ126" i="19" s="1"/>
  <c r="BO125" i="19"/>
  <c r="BX137" i="19"/>
  <c r="BF131" i="19"/>
  <c r="AW120" i="19"/>
  <c r="BO128" i="19"/>
  <c r="BU122" i="19"/>
  <c r="BF122" i="19"/>
  <c r="BL128" i="19"/>
  <c r="BI128" i="19"/>
  <c r="BO122" i="19"/>
  <c r="AZ137" i="19"/>
  <c r="BU137" i="19"/>
  <c r="BC131" i="19"/>
  <c r="BF128" i="19"/>
  <c r="BI125" i="19"/>
  <c r="BL122" i="19"/>
  <c r="BX131" i="19"/>
  <c r="BF125" i="19"/>
  <c r="CS99" i="19"/>
  <c r="CS153" i="19" s="1"/>
  <c r="DU153" i="19"/>
  <c r="DQ99" i="19"/>
  <c r="DQ153" i="19" s="1"/>
  <c r="DA153" i="19"/>
  <c r="DM99" i="19"/>
  <c r="DM153" i="19" s="1"/>
  <c r="DI99" i="19"/>
  <c r="DI153" i="19" s="1"/>
  <c r="DE99" i="19"/>
  <c r="DE153" i="19" s="1"/>
  <c r="BO137" i="19"/>
  <c r="BU131" i="19"/>
  <c r="BX128" i="19"/>
  <c r="AZ128" i="19"/>
  <c r="BC125" i="19"/>
  <c r="BC122" i="19"/>
  <c r="BF137" i="19"/>
  <c r="BR125" i="19"/>
  <c r="BR122" i="19"/>
  <c r="BC128" i="19"/>
  <c r="BI122" i="19"/>
  <c r="DU103" i="19"/>
  <c r="DU157" i="19" s="1"/>
  <c r="DQ103" i="19"/>
  <c r="DQ157" i="19" s="1"/>
  <c r="DM103" i="19"/>
  <c r="DM157" i="19" s="1"/>
  <c r="DI103" i="19"/>
  <c r="DI157" i="19" s="1"/>
  <c r="DE103" i="19"/>
  <c r="DE157" i="19" s="1"/>
  <c r="DA157" i="19"/>
  <c r="CS103" i="19"/>
  <c r="CS157" i="19" s="1"/>
  <c r="BL137" i="19"/>
  <c r="BU128" i="19"/>
  <c r="BX125" i="19"/>
  <c r="AZ125" i="19"/>
  <c r="AZ122" i="19"/>
  <c r="BL131" i="19"/>
  <c r="BI131" i="19"/>
  <c r="BC137" i="19"/>
  <c r="BR137" i="19"/>
  <c r="AZ131" i="19"/>
  <c r="BL125" i="19"/>
  <c r="BI137" i="19"/>
  <c r="BO131" i="19"/>
  <c r="BR128" i="19"/>
  <c r="BU125" i="19"/>
  <c r="BX122" i="19"/>
  <c r="L130" i="19"/>
  <c r="I130" i="19"/>
  <c r="H130" i="19"/>
  <c r="L128" i="19"/>
  <c r="J130" i="19"/>
  <c r="AK120" i="19"/>
  <c r="I118" i="19"/>
  <c r="AO120" i="19"/>
  <c r="K130" i="19"/>
  <c r="J118" i="19"/>
  <c r="AS120" i="19"/>
  <c r="AQ115" i="19"/>
  <c r="F130" i="19"/>
  <c r="BA120" i="19"/>
  <c r="BO115" i="19"/>
  <c r="M118" i="19"/>
  <c r="AJ94" i="19"/>
  <c r="AJ148" i="19" s="1"/>
  <c r="K118" i="19"/>
  <c r="P128" i="19"/>
  <c r="AJ98" i="19"/>
  <c r="AJ152" i="19" s="1"/>
  <c r="AJ103" i="19"/>
  <c r="Q128" i="19"/>
  <c r="J153" i="19"/>
  <c r="M128" i="19"/>
  <c r="BC115" i="19"/>
  <c r="L118" i="19"/>
  <c r="F128" i="19"/>
  <c r="N128" i="19"/>
  <c r="G130" i="19"/>
  <c r="F114" i="19"/>
  <c r="BE120" i="19"/>
  <c r="AJ101" i="19"/>
  <c r="FQ96" i="19" s="1"/>
  <c r="F118" i="19"/>
  <c r="BI120" i="19"/>
  <c r="J157" i="19"/>
  <c r="G118" i="19"/>
  <c r="H118" i="19"/>
  <c r="J128" i="19"/>
  <c r="R128" i="19"/>
  <c r="I128" i="19"/>
  <c r="X101" i="18"/>
  <c r="X153" i="18" s="1"/>
  <c r="X207" i="18" s="1"/>
  <c r="AY53" i="18"/>
  <c r="AY60" i="18" s="1"/>
  <c r="AY54" i="18"/>
  <c r="N141" i="18"/>
  <c r="N195" i="18" s="1"/>
  <c r="I141" i="18"/>
  <c r="I195" i="18" s="1"/>
  <c r="F129" i="18"/>
  <c r="F183" i="18" s="1"/>
  <c r="X107" i="18"/>
  <c r="X161" i="18" s="1"/>
  <c r="X215" i="18" s="1"/>
  <c r="S107" i="18"/>
  <c r="S161" i="18" s="1"/>
  <c r="S215" i="18" s="1"/>
  <c r="P107" i="18"/>
  <c r="P161" i="18" s="1"/>
  <c r="P215" i="18" s="1"/>
  <c r="N107" i="18"/>
  <c r="N161" i="18" s="1"/>
  <c r="N215" i="18" s="1"/>
  <c r="D107" i="18"/>
  <c r="D161" i="18" s="1"/>
  <c r="D215" i="18" s="1"/>
  <c r="C107" i="18"/>
  <c r="C161" i="18" s="1"/>
  <c r="C215" i="18" s="1"/>
  <c r="B107" i="18"/>
  <c r="B161" i="18" s="1"/>
  <c r="B215" i="18" s="1"/>
  <c r="X106" i="18"/>
  <c r="X160" i="18" s="1"/>
  <c r="X214" i="18" s="1"/>
  <c r="S106" i="18"/>
  <c r="S160" i="18" s="1"/>
  <c r="S214" i="18" s="1"/>
  <c r="P106" i="18"/>
  <c r="P160" i="18" s="1"/>
  <c r="P214" i="18" s="1"/>
  <c r="N106" i="18"/>
  <c r="N160" i="18" s="1"/>
  <c r="N214" i="18" s="1"/>
  <c r="D106" i="18"/>
  <c r="D160" i="18" s="1"/>
  <c r="D214" i="18" s="1"/>
  <c r="C106" i="18"/>
  <c r="C160" i="18" s="1"/>
  <c r="C214" i="18" s="1"/>
  <c r="B106" i="18"/>
  <c r="B160" i="18" s="1"/>
  <c r="B214" i="18" s="1"/>
  <c r="X105" i="18"/>
  <c r="X159" i="18" s="1"/>
  <c r="X213" i="18" s="1"/>
  <c r="S105" i="18"/>
  <c r="S159" i="18" s="1"/>
  <c r="S213" i="18" s="1"/>
  <c r="P105" i="18"/>
  <c r="P159" i="18" s="1"/>
  <c r="P213" i="18" s="1"/>
  <c r="N105" i="18"/>
  <c r="N159" i="18" s="1"/>
  <c r="N213" i="18" s="1"/>
  <c r="D105" i="18"/>
  <c r="D159" i="18" s="1"/>
  <c r="D213" i="18" s="1"/>
  <c r="C105" i="18"/>
  <c r="C159" i="18" s="1"/>
  <c r="C213" i="18" s="1"/>
  <c r="B105" i="18"/>
  <c r="B159" i="18" s="1"/>
  <c r="B213" i="18" s="1"/>
  <c r="X104" i="18"/>
  <c r="X158" i="18" s="1"/>
  <c r="X212" i="18" s="1"/>
  <c r="S104" i="18"/>
  <c r="S158" i="18" s="1"/>
  <c r="S212" i="18" s="1"/>
  <c r="P104" i="18"/>
  <c r="P158" i="18" s="1"/>
  <c r="P212" i="18" s="1"/>
  <c r="N104" i="18"/>
  <c r="N158" i="18" s="1"/>
  <c r="N212" i="18" s="1"/>
  <c r="D104" i="18"/>
  <c r="D158" i="18" s="1"/>
  <c r="D212" i="18" s="1"/>
  <c r="C104" i="18"/>
  <c r="C158" i="18" s="1"/>
  <c r="C212" i="18" s="1"/>
  <c r="B104" i="18"/>
  <c r="B158" i="18" s="1"/>
  <c r="B212" i="18" s="1"/>
  <c r="X103" i="18"/>
  <c r="X157" i="18" s="1"/>
  <c r="X211" i="18" s="1"/>
  <c r="S103" i="18"/>
  <c r="S157" i="18" s="1"/>
  <c r="S211" i="18" s="1"/>
  <c r="P103" i="18"/>
  <c r="P157" i="18" s="1"/>
  <c r="P211" i="18" s="1"/>
  <c r="N103" i="18"/>
  <c r="N157" i="18" s="1"/>
  <c r="N211" i="18" s="1"/>
  <c r="D103" i="18"/>
  <c r="D157" i="18" s="1"/>
  <c r="D211" i="18" s="1"/>
  <c r="C103" i="18"/>
  <c r="C157" i="18" s="1"/>
  <c r="C211" i="18" s="1"/>
  <c r="B103" i="18"/>
  <c r="B157" i="18" s="1"/>
  <c r="B211" i="18" s="1"/>
  <c r="X102" i="18"/>
  <c r="X155" i="18" s="1"/>
  <c r="X209" i="18" s="1"/>
  <c r="S102" i="18"/>
  <c r="S155" i="18" s="1"/>
  <c r="S209" i="18" s="1"/>
  <c r="P155" i="18"/>
  <c r="P209" i="18" s="1"/>
  <c r="N155" i="18"/>
  <c r="N209" i="18" s="1"/>
  <c r="D102" i="18"/>
  <c r="D155" i="18" s="1"/>
  <c r="D209" i="18" s="1"/>
  <c r="C102" i="18"/>
  <c r="C155" i="18" s="1"/>
  <c r="C209" i="18" s="1"/>
  <c r="B102" i="18"/>
  <c r="B155" i="18" s="1"/>
  <c r="B209" i="18" s="1"/>
  <c r="S101" i="18"/>
  <c r="S153" i="18" s="1"/>
  <c r="S207" i="18" s="1"/>
  <c r="P101" i="18"/>
  <c r="P153" i="18" s="1"/>
  <c r="P207" i="18" s="1"/>
  <c r="N101" i="18"/>
  <c r="N153" i="18" s="1"/>
  <c r="N207" i="18" s="1"/>
  <c r="D101" i="18"/>
  <c r="D153" i="18" s="1"/>
  <c r="D207" i="18" s="1"/>
  <c r="C101" i="18"/>
  <c r="C153" i="18" s="1"/>
  <c r="C207" i="18" s="1"/>
  <c r="B101" i="18"/>
  <c r="B153" i="18" s="1"/>
  <c r="B207" i="18" s="1"/>
  <c r="F147" i="18"/>
  <c r="F201" i="18" s="1"/>
  <c r="F145" i="18"/>
  <c r="F199" i="18" s="1"/>
  <c r="F143" i="18"/>
  <c r="F197" i="18" s="1"/>
  <c r="P195" i="18"/>
  <c r="K141" i="18"/>
  <c r="K195" i="18" s="1"/>
  <c r="F141" i="18"/>
  <c r="F195" i="18" s="1"/>
  <c r="BX88" i="18"/>
  <c r="BX140" i="18" s="1"/>
  <c r="BU88" i="18"/>
  <c r="BU140" i="18" s="1"/>
  <c r="BR88" i="18"/>
  <c r="BR140" i="18" s="1"/>
  <c r="BO88" i="18"/>
  <c r="BO140" i="18" s="1"/>
  <c r="BL88" i="18"/>
  <c r="BL140" i="18" s="1"/>
  <c r="BI88" i="18"/>
  <c r="BI140" i="18" s="1"/>
  <c r="BF140" i="18"/>
  <c r="BC140" i="18"/>
  <c r="AZ140" i="18"/>
  <c r="L139" i="18"/>
  <c r="K139" i="18"/>
  <c r="J139" i="18"/>
  <c r="DM140" i="18" s="1"/>
  <c r="DM194" i="18" s="1"/>
  <c r="I139" i="18"/>
  <c r="H139" i="18"/>
  <c r="DE140" i="18" s="1"/>
  <c r="DE194" i="18" s="1"/>
  <c r="G139" i="18"/>
  <c r="F139" i="18"/>
  <c r="CW140" i="18" s="1"/>
  <c r="CW194" i="18" s="1"/>
  <c r="BX85" i="18"/>
  <c r="BX137" i="18" s="1"/>
  <c r="BU85" i="18"/>
  <c r="BU137" i="18" s="1"/>
  <c r="BR85" i="18"/>
  <c r="BR137" i="18" s="1"/>
  <c r="BO85" i="18"/>
  <c r="BO137" i="18" s="1"/>
  <c r="BL85" i="18"/>
  <c r="BL137" i="18" s="1"/>
  <c r="BI85" i="18"/>
  <c r="BI137" i="18" s="1"/>
  <c r="BF137" i="18"/>
  <c r="BC137" i="18"/>
  <c r="AZ137" i="18"/>
  <c r="F83" i="18"/>
  <c r="F135" i="18" s="1"/>
  <c r="F189" i="18" s="1"/>
  <c r="BX82" i="18"/>
  <c r="BX134" i="18" s="1"/>
  <c r="BU82" i="18"/>
  <c r="BU134" i="18" s="1"/>
  <c r="BR82" i="18"/>
  <c r="BR134" i="18" s="1"/>
  <c r="BO82" i="18"/>
  <c r="BO134" i="18" s="1"/>
  <c r="BL82" i="18"/>
  <c r="BL134" i="18" s="1"/>
  <c r="BI82" i="18"/>
  <c r="BI134" i="18" s="1"/>
  <c r="BF82" i="18"/>
  <c r="BF134" i="18" s="1"/>
  <c r="BC82" i="18"/>
  <c r="BC134" i="18" s="1"/>
  <c r="AZ82" i="18"/>
  <c r="AZ134" i="18" s="1"/>
  <c r="F81" i="18"/>
  <c r="F133" i="18" s="1"/>
  <c r="F187" i="18" s="1"/>
  <c r="BX79" i="18"/>
  <c r="BX131" i="18" s="1"/>
  <c r="BU79" i="18"/>
  <c r="BU131" i="18" s="1"/>
  <c r="BR79" i="18"/>
  <c r="BR131" i="18" s="1"/>
  <c r="BO79" i="18"/>
  <c r="BO131" i="18" s="1"/>
  <c r="BL79" i="18"/>
  <c r="BL131" i="18" s="1"/>
  <c r="BI79" i="18"/>
  <c r="BI131" i="18" s="1"/>
  <c r="BF79" i="18"/>
  <c r="BF131" i="18" s="1"/>
  <c r="BC79" i="18"/>
  <c r="BC131" i="18" s="1"/>
  <c r="AZ79" i="18"/>
  <c r="AZ131" i="18" s="1"/>
  <c r="F79" i="18"/>
  <c r="BI77" i="18"/>
  <c r="BI129" i="18" s="1"/>
  <c r="BE77" i="18"/>
  <c r="BE129" i="18" s="1"/>
  <c r="BA77" i="18"/>
  <c r="BA129" i="18" s="1"/>
  <c r="AW77" i="18"/>
  <c r="AW129" i="18" s="1"/>
  <c r="FC132" i="18" s="1"/>
  <c r="AS77" i="18"/>
  <c r="AS129" i="18" s="1"/>
  <c r="EY132" i="18" s="1"/>
  <c r="AO77" i="18"/>
  <c r="AO129" i="18" s="1"/>
  <c r="EU132" i="18" s="1"/>
  <c r="AK77" i="18"/>
  <c r="AK129" i="18" s="1"/>
  <c r="EQ132" i="18" s="1"/>
  <c r="G77" i="18"/>
  <c r="G129" i="18" s="1"/>
  <c r="G183" i="18" s="1"/>
  <c r="M127" i="18"/>
  <c r="DY132" i="18" s="1"/>
  <c r="DY186" i="18" s="1"/>
  <c r="L127" i="18"/>
  <c r="DU132" i="18" s="1"/>
  <c r="DU186" i="18" s="1"/>
  <c r="K127" i="18"/>
  <c r="J127" i="18"/>
  <c r="DM132" i="18" s="1"/>
  <c r="DM186" i="18" s="1"/>
  <c r="I127" i="18"/>
  <c r="DI132" i="18" s="1"/>
  <c r="DI186" i="18" s="1"/>
  <c r="H127" i="18"/>
  <c r="DE132" i="18" s="1"/>
  <c r="DE186" i="18" s="1"/>
  <c r="G127" i="18"/>
  <c r="DA132" i="18" s="1"/>
  <c r="DA186" i="18" s="1"/>
  <c r="F127" i="18"/>
  <c r="CW132" i="18" s="1"/>
  <c r="CW186" i="18" s="1"/>
  <c r="BO72" i="18"/>
  <c r="BO124" i="18" s="1"/>
  <c r="AQ72" i="18"/>
  <c r="AQ124" i="18" s="1"/>
  <c r="F71" i="18"/>
  <c r="AY58" i="18"/>
  <c r="AJ107" i="18" s="1"/>
  <c r="AJ161" i="18" s="1"/>
  <c r="AJ215" i="18" s="1"/>
  <c r="AY57" i="18"/>
  <c r="AJ106" i="18" s="1"/>
  <c r="AJ160" i="18" s="1"/>
  <c r="AJ214" i="18" s="1"/>
  <c r="AY56" i="18"/>
  <c r="AY55" i="18"/>
  <c r="AJ104" i="18" s="1"/>
  <c r="AJ158" i="18" s="1"/>
  <c r="AJ212" i="18" s="1"/>
  <c r="AY52" i="18"/>
  <c r="Q43" i="18"/>
  <c r="EC183" i="18" l="1"/>
  <c r="EG183" i="18"/>
  <c r="EO183" i="18"/>
  <c r="EK183" i="18"/>
  <c r="ES183" i="18"/>
  <c r="EW183" i="18"/>
  <c r="FQ150" i="19"/>
  <c r="EG96" i="19"/>
  <c r="EK96" i="19"/>
  <c r="EK150" i="19" s="1"/>
  <c r="EK101" i="19"/>
  <c r="EK155" i="19" s="1"/>
  <c r="EO96" i="19"/>
  <c r="EO150" i="19" s="1"/>
  <c r="FQ101" i="19"/>
  <c r="FQ155" i="19" s="1"/>
  <c r="FM101" i="19"/>
  <c r="FM155" i="19" s="1"/>
  <c r="EO101" i="19"/>
  <c r="EO155" i="19" s="1"/>
  <c r="ES96" i="19"/>
  <c r="ES150" i="19" s="1"/>
  <c r="FI101" i="19"/>
  <c r="FI155" i="19" s="1"/>
  <c r="EW96" i="19"/>
  <c r="EW150" i="19" s="1"/>
  <c r="FE101" i="19"/>
  <c r="FE155" i="19" s="1"/>
  <c r="FA96" i="19"/>
  <c r="FA150" i="19" s="1"/>
  <c r="FA101" i="19"/>
  <c r="FA155" i="19" s="1"/>
  <c r="FE96" i="19"/>
  <c r="FE150" i="19" s="1"/>
  <c r="EW101" i="19"/>
  <c r="EW155" i="19" s="1"/>
  <c r="FM96" i="19"/>
  <c r="FM150" i="19" s="1"/>
  <c r="FI96" i="19"/>
  <c r="FI150" i="19" s="1"/>
  <c r="ES101" i="19"/>
  <c r="ES155" i="19" s="1"/>
  <c r="CS101" i="19"/>
  <c r="CS155" i="19" s="1"/>
  <c r="DU101" i="19"/>
  <c r="DU155" i="19" s="1"/>
  <c r="DQ101" i="19"/>
  <c r="DQ155" i="19" s="1"/>
  <c r="DM101" i="19"/>
  <c r="DM155" i="19" s="1"/>
  <c r="DI101" i="19"/>
  <c r="DI155" i="19" s="1"/>
  <c r="DE101" i="19"/>
  <c r="DE155" i="19" s="1"/>
  <c r="DA155" i="19"/>
  <c r="EK95" i="19"/>
  <c r="EK149" i="19" s="1"/>
  <c r="FM103" i="19"/>
  <c r="FM157" i="19" s="1"/>
  <c r="EK103" i="19"/>
  <c r="EK157" i="19" s="1"/>
  <c r="EO95" i="19"/>
  <c r="EO149" i="19" s="1"/>
  <c r="FI103" i="19"/>
  <c r="FI157" i="19" s="1"/>
  <c r="ES95" i="19"/>
  <c r="ES149" i="19" s="1"/>
  <c r="FQ103" i="19"/>
  <c r="FQ157" i="19" s="1"/>
  <c r="FE103" i="19"/>
  <c r="FE157" i="19" s="1"/>
  <c r="EW95" i="19"/>
  <c r="EW149" i="19" s="1"/>
  <c r="FA103" i="19"/>
  <c r="FA157" i="19" s="1"/>
  <c r="FQ95" i="19"/>
  <c r="FQ149" i="19" s="1"/>
  <c r="FA95" i="19"/>
  <c r="FA149" i="19" s="1"/>
  <c r="EW103" i="19"/>
  <c r="EW157" i="19" s="1"/>
  <c r="FE95" i="19"/>
  <c r="FE149" i="19" s="1"/>
  <c r="ES103" i="19"/>
  <c r="ES157" i="19" s="1"/>
  <c r="FI95" i="19"/>
  <c r="FI149" i="19" s="1"/>
  <c r="EO103" i="19"/>
  <c r="EO157" i="19" s="1"/>
  <c r="FM95" i="19"/>
  <c r="FM149" i="19" s="1"/>
  <c r="BO194" i="18"/>
  <c r="BR194" i="18"/>
  <c r="BC185" i="18"/>
  <c r="BU188" i="18"/>
  <c r="DQ154" i="18"/>
  <c r="DQ208" i="18" s="1"/>
  <c r="EW154" i="18"/>
  <c r="EW208" i="18" s="1"/>
  <c r="BU191" i="18"/>
  <c r="L193" i="18"/>
  <c r="DU140" i="18"/>
  <c r="DU194" i="18" s="1"/>
  <c r="BU194" i="18"/>
  <c r="FI160" i="18"/>
  <c r="FE160" i="18"/>
  <c r="FA160" i="18"/>
  <c r="EW160" i="18"/>
  <c r="ES160" i="18"/>
  <c r="EO160" i="18"/>
  <c r="FQ160" i="18"/>
  <c r="EK160" i="18"/>
  <c r="FM160" i="18"/>
  <c r="BX185" i="18"/>
  <c r="DM154" i="18"/>
  <c r="DM208" i="18" s="1"/>
  <c r="BX188" i="18"/>
  <c r="AZ191" i="18"/>
  <c r="AZ194" i="18"/>
  <c r="BX194" i="18"/>
  <c r="L60" i="18"/>
  <c r="DM159" i="18"/>
  <c r="DE159" i="18"/>
  <c r="DQ159" i="18"/>
  <c r="DA159" i="18"/>
  <c r="CC159" i="18"/>
  <c r="CW159" i="18"/>
  <c r="EC159" i="18"/>
  <c r="CS159" i="18"/>
  <c r="DY159" i="18"/>
  <c r="CK159" i="18"/>
  <c r="DU159" i="18"/>
  <c r="CG159" i="18"/>
  <c r="BO188" i="18"/>
  <c r="Q137" i="18"/>
  <c r="Q191" i="18" s="1"/>
  <c r="EO154" i="18"/>
  <c r="EO208" i="18" s="1"/>
  <c r="BR191" i="18"/>
  <c r="BF185" i="18"/>
  <c r="AZ188" i="18"/>
  <c r="DU154" i="18"/>
  <c r="DU208" i="18" s="1"/>
  <c r="BX191" i="18"/>
  <c r="CE136" i="18"/>
  <c r="BI185" i="18"/>
  <c r="BC188" i="18"/>
  <c r="M137" i="18"/>
  <c r="M191" i="18" s="1"/>
  <c r="DY154" i="18"/>
  <c r="DY208" i="18" s="1"/>
  <c r="BC191" i="18"/>
  <c r="BC194" i="18"/>
  <c r="AZ185" i="18"/>
  <c r="K181" i="18"/>
  <c r="DQ132" i="18"/>
  <c r="DQ186" i="18" s="1"/>
  <c r="BF188" i="18"/>
  <c r="CW154" i="18"/>
  <c r="CW208" i="18" s="1"/>
  <c r="EC154" i="18"/>
  <c r="EC208" i="18" s="1"/>
  <c r="BF191" i="18"/>
  <c r="DA140" i="18"/>
  <c r="DA194" i="18" s="1"/>
  <c r="BF194" i="18"/>
  <c r="BO191" i="18"/>
  <c r="K193" i="18"/>
  <c r="DQ140" i="18"/>
  <c r="DQ194" i="18" s="1"/>
  <c r="BL185" i="18"/>
  <c r="BO185" i="18"/>
  <c r="BI191" i="18"/>
  <c r="BI194" i="18"/>
  <c r="BU185" i="18"/>
  <c r="DI154" i="18"/>
  <c r="DI208" i="18" s="1"/>
  <c r="BR188" i="18"/>
  <c r="ES154" i="18"/>
  <c r="ES208" i="18" s="1"/>
  <c r="BA183" i="18"/>
  <c r="FG132" i="18"/>
  <c r="BE183" i="18"/>
  <c r="FK132" i="18"/>
  <c r="BI188" i="18"/>
  <c r="G137" i="18"/>
  <c r="G191" i="18" s="1"/>
  <c r="DA154" i="18"/>
  <c r="DA208" i="18" s="1"/>
  <c r="O137" i="18"/>
  <c r="O191" i="18" s="1"/>
  <c r="EG154" i="18"/>
  <c r="EG208" i="18" s="1"/>
  <c r="BI183" i="18"/>
  <c r="FO132" i="18"/>
  <c r="BR185" i="18"/>
  <c r="BL188" i="18"/>
  <c r="DE154" i="18"/>
  <c r="DE208" i="18" s="1"/>
  <c r="EK154" i="18"/>
  <c r="EK208" i="18" s="1"/>
  <c r="BL191" i="18"/>
  <c r="I193" i="18"/>
  <c r="DI140" i="18"/>
  <c r="DI194" i="18" s="1"/>
  <c r="BL194" i="18"/>
  <c r="AY61" i="18"/>
  <c r="AY59" i="18" s="1"/>
  <c r="AJ102" i="18"/>
  <c r="AJ155" i="18" s="1"/>
  <c r="AJ209" i="18" s="1"/>
  <c r="R137" i="18"/>
  <c r="R191" i="18" s="1"/>
  <c r="S137" i="18"/>
  <c r="S191" i="18" s="1"/>
  <c r="AJ103" i="18"/>
  <c r="AJ157" i="18" s="1"/>
  <c r="AJ211" i="18" s="1"/>
  <c r="F131" i="18"/>
  <c r="F185" i="18" s="1"/>
  <c r="H137" i="18"/>
  <c r="H191" i="18" s="1"/>
  <c r="AJ101" i="18"/>
  <c r="AJ153" i="18" s="1"/>
  <c r="AJ207" i="18" s="1"/>
  <c r="I137" i="18"/>
  <c r="I191" i="18" s="1"/>
  <c r="J155" i="19"/>
  <c r="AJ155" i="19"/>
  <c r="AJ157" i="19"/>
  <c r="BR134" i="19"/>
  <c r="AZ134" i="19"/>
  <c r="BU134" i="19"/>
  <c r="BO134" i="19"/>
  <c r="BC134" i="19"/>
  <c r="BL134" i="19"/>
  <c r="BI134" i="19"/>
  <c r="BF134" i="19"/>
  <c r="J181" i="18"/>
  <c r="AQ178" i="18"/>
  <c r="AW183" i="18"/>
  <c r="F193" i="18"/>
  <c r="AS183" i="18"/>
  <c r="BO178" i="18"/>
  <c r="M181" i="18"/>
  <c r="H193" i="18"/>
  <c r="BC178" i="18"/>
  <c r="J193" i="18"/>
  <c r="AK183" i="18"/>
  <c r="L181" i="18"/>
  <c r="G181" i="18"/>
  <c r="I181" i="18"/>
  <c r="AO183" i="18"/>
  <c r="F123" i="18"/>
  <c r="F177" i="18" s="1"/>
  <c r="J137" i="18"/>
  <c r="J191" i="18" s="1"/>
  <c r="F181" i="18"/>
  <c r="H181" i="18"/>
  <c r="AJ105" i="18"/>
  <c r="AJ159" i="18" s="1"/>
  <c r="AJ213" i="18" s="1"/>
  <c r="K137" i="18"/>
  <c r="K191" i="18" s="1"/>
  <c r="L137" i="18"/>
  <c r="L191" i="18" s="1"/>
  <c r="G193" i="18"/>
  <c r="N137" i="18"/>
  <c r="N191" i="18" s="1"/>
  <c r="P137" i="18"/>
  <c r="P191" i="18" s="1"/>
  <c r="AJ110" i="18"/>
  <c r="AJ164" i="18" s="1"/>
  <c r="F137" i="18"/>
  <c r="F191" i="18" s="1"/>
  <c r="EG150" i="19" l="1"/>
  <c r="ES164" i="18"/>
  <c r="EW159" i="18"/>
  <c r="FA159" i="18"/>
  <c r="EO164" i="18"/>
  <c r="ES159" i="18"/>
  <c r="FQ164" i="18"/>
  <c r="EK164" i="18"/>
  <c r="EO159" i="18"/>
  <c r="FM164" i="18"/>
  <c r="FQ159" i="18"/>
  <c r="EK159" i="18"/>
  <c r="EW164" i="18"/>
  <c r="FI164" i="18"/>
  <c r="FM159" i="18"/>
  <c r="FE164" i="18"/>
  <c r="FI159" i="18"/>
  <c r="FA164" i="18"/>
  <c r="FE159" i="18"/>
  <c r="L61" i="18"/>
  <c r="J112" i="18" s="1"/>
  <c r="J166" i="18" s="1"/>
  <c r="CW158" i="18"/>
  <c r="EC158" i="18"/>
  <c r="CS158" i="18"/>
  <c r="DY158" i="18"/>
  <c r="CK158" i="18"/>
  <c r="DU158" i="18"/>
  <c r="CG158" i="18"/>
  <c r="DQ158" i="18"/>
  <c r="CC158" i="18"/>
  <c r="DM158" i="18"/>
  <c r="DA158" i="18"/>
  <c r="DE158" i="18"/>
  <c r="EG160" i="18"/>
  <c r="AJ99" i="19"/>
  <c r="BX134" i="19"/>
  <c r="AJ218" i="18"/>
  <c r="J110" i="18"/>
  <c r="J164" i="18" s="1"/>
  <c r="AJ112" i="18"/>
  <c r="AJ166" i="18" s="1"/>
  <c r="FQ99" i="19" l="1"/>
  <c r="FQ153" i="19" s="1"/>
  <c r="EO99" i="19"/>
  <c r="EO153" i="19" s="1"/>
  <c r="EK99" i="19"/>
  <c r="EK153" i="19" s="1"/>
  <c r="FM99" i="19"/>
  <c r="FM153" i="19" s="1"/>
  <c r="FI99" i="19"/>
  <c r="FI153" i="19" s="1"/>
  <c r="FE99" i="19"/>
  <c r="FE153" i="19" s="1"/>
  <c r="FA99" i="19"/>
  <c r="FA153" i="19" s="1"/>
  <c r="EW99" i="19"/>
  <c r="EW153" i="19" s="1"/>
  <c r="ES99" i="19"/>
  <c r="ES153" i="19" s="1"/>
  <c r="CW198" i="18"/>
  <c r="CS164" i="18"/>
  <c r="DU164" i="18"/>
  <c r="DQ164" i="18"/>
  <c r="DE164" i="18"/>
  <c r="DM164" i="18"/>
  <c r="DI164" i="18"/>
  <c r="FQ166" i="18"/>
  <c r="EK166" i="18"/>
  <c r="FQ158" i="18"/>
  <c r="EK158" i="18"/>
  <c r="FM166" i="18"/>
  <c r="FM158" i="18"/>
  <c r="FI166" i="18"/>
  <c r="FI158" i="18"/>
  <c r="FE166" i="18"/>
  <c r="FE158" i="18"/>
  <c r="FA166" i="18"/>
  <c r="FA158" i="18"/>
  <c r="EW166" i="18"/>
  <c r="EW158" i="18"/>
  <c r="EO158" i="18"/>
  <c r="ES166" i="18"/>
  <c r="ES158" i="18"/>
  <c r="EO166" i="18"/>
  <c r="EG159" i="18"/>
  <c r="CW201" i="18"/>
  <c r="CS166" i="18"/>
  <c r="DU166" i="18"/>
  <c r="DQ166" i="18"/>
  <c r="DM166" i="18"/>
  <c r="DI166" i="18"/>
  <c r="DE166" i="18"/>
  <c r="AJ153" i="19"/>
  <c r="L59" i="18"/>
  <c r="AJ108" i="18"/>
  <c r="AJ162" i="18" s="1"/>
  <c r="AJ220" i="18"/>
  <c r="J220" i="18"/>
  <c r="J218" i="18"/>
  <c r="FA162" i="18" l="1"/>
  <c r="EW162" i="18"/>
  <c r="ES162" i="18"/>
  <c r="EO162" i="18"/>
  <c r="FQ162" i="18"/>
  <c r="EK162" i="18"/>
  <c r="FE162" i="18"/>
  <c r="FM162" i="18"/>
  <c r="FI162" i="18"/>
  <c r="J108" i="18"/>
  <c r="J162" i="18" s="1"/>
  <c r="BX94" i="18"/>
  <c r="BX146" i="18" s="1"/>
  <c r="BC146" i="18"/>
  <c r="BU94" i="18"/>
  <c r="BU146" i="18" s="1"/>
  <c r="AZ146" i="18"/>
  <c r="BR94" i="18"/>
  <c r="BR146" i="18" s="1"/>
  <c r="BO94" i="18"/>
  <c r="BO146" i="18" s="1"/>
  <c r="BL94" i="18"/>
  <c r="BL146" i="18" s="1"/>
  <c r="BF146" i="18"/>
  <c r="BI94" i="18"/>
  <c r="BI146" i="18" s="1"/>
  <c r="BO143" i="18"/>
  <c r="BI143" i="18"/>
  <c r="BC143" i="18"/>
  <c r="AZ143" i="18"/>
  <c r="BU143" i="18"/>
  <c r="BR143" i="18"/>
  <c r="BF143" i="18"/>
  <c r="BL143" i="18"/>
  <c r="BX143" i="18"/>
  <c r="AJ216" i="18"/>
  <c r="BO200" i="18" l="1"/>
  <c r="BR200" i="18"/>
  <c r="BR197" i="18"/>
  <c r="FJ201" i="18"/>
  <c r="AZ200" i="18"/>
  <c r="BF197" i="18"/>
  <c r="EX201" i="18"/>
  <c r="BU197" i="18"/>
  <c r="FM201" i="18"/>
  <c r="BU200" i="18"/>
  <c r="AZ197" i="18"/>
  <c r="ER201" i="18"/>
  <c r="BC200" i="18"/>
  <c r="BC197" i="18"/>
  <c r="EU201" i="18"/>
  <c r="BI200" i="18"/>
  <c r="BX200" i="18"/>
  <c r="FP201" i="18"/>
  <c r="FK154" i="18"/>
  <c r="FK208" i="18" s="1"/>
  <c r="BI197" i="18"/>
  <c r="FA201" i="18"/>
  <c r="BF200" i="18"/>
  <c r="DI162" i="18"/>
  <c r="DE162" i="18"/>
  <c r="DM162" i="18"/>
  <c r="CS162" i="18"/>
  <c r="DU162" i="18"/>
  <c r="DQ162" i="18"/>
  <c r="BO197" i="18"/>
  <c r="FG201" i="18"/>
  <c r="BL197" i="18"/>
  <c r="FD201" i="18"/>
  <c r="BL200" i="18"/>
  <c r="J216" i="18"/>
  <c r="BX197" i="18"/>
  <c r="F93" i="14" l="1"/>
  <c r="F91" i="14"/>
  <c r="K89" i="14"/>
  <c r="K141" i="14" s="1"/>
  <c r="EG154" i="14"/>
  <c r="EG208" i="14" s="1"/>
  <c r="CW208" i="14"/>
  <c r="F83" i="14"/>
  <c r="F81" i="14"/>
  <c r="F79" i="14"/>
  <c r="H75" i="14"/>
  <c r="F71" i="14"/>
  <c r="CE136" i="14" s="1"/>
  <c r="CE190" i="14" s="1"/>
  <c r="F71" i="16"/>
  <c r="CE136" i="16" s="1"/>
  <c r="CE190" i="16" s="1"/>
  <c r="AQ72" i="16"/>
  <c r="AZ79" i="14"/>
  <c r="AZ131" i="14" l="1"/>
  <c r="ER135" i="14" s="1"/>
  <c r="ER189" i="14" s="1"/>
  <c r="I141" i="14"/>
  <c r="I195" i="14" s="1"/>
  <c r="N141" i="14"/>
  <c r="N195" i="14" s="1"/>
  <c r="K195" i="14"/>
  <c r="O137" i="14"/>
  <c r="O191" i="14" s="1"/>
  <c r="F137" i="14"/>
  <c r="F191" i="14" s="1"/>
  <c r="F135" i="14"/>
  <c r="F189" i="14" s="1"/>
  <c r="F133" i="14"/>
  <c r="F187" i="14" s="1"/>
  <c r="F131" i="14"/>
  <c r="F185" i="14" s="1"/>
  <c r="H127" i="14"/>
  <c r="DE132" i="14" s="1"/>
  <c r="DE186" i="14" s="1"/>
  <c r="F123" i="14"/>
  <c r="F177" i="14" s="1"/>
  <c r="F129" i="16"/>
  <c r="F183" i="16" s="1"/>
  <c r="X107" i="16"/>
  <c r="X161" i="16" s="1"/>
  <c r="X215" i="16" s="1"/>
  <c r="S107" i="16"/>
  <c r="S161" i="16" s="1"/>
  <c r="S215" i="16" s="1"/>
  <c r="P107" i="16"/>
  <c r="P161" i="16" s="1"/>
  <c r="P215" i="16" s="1"/>
  <c r="D107" i="16"/>
  <c r="D161" i="16" s="1"/>
  <c r="D215" i="16" s="1"/>
  <c r="C107" i="16"/>
  <c r="C161" i="16" s="1"/>
  <c r="C215" i="16" s="1"/>
  <c r="B107" i="16"/>
  <c r="B161" i="16" s="1"/>
  <c r="B215" i="16" s="1"/>
  <c r="X106" i="16"/>
  <c r="X160" i="16" s="1"/>
  <c r="X214" i="16" s="1"/>
  <c r="S106" i="16"/>
  <c r="S160" i="16" s="1"/>
  <c r="S214" i="16" s="1"/>
  <c r="P106" i="16"/>
  <c r="P160" i="16" s="1"/>
  <c r="P214" i="16" s="1"/>
  <c r="D106" i="16"/>
  <c r="D160" i="16" s="1"/>
  <c r="D214" i="16" s="1"/>
  <c r="C106" i="16"/>
  <c r="C160" i="16" s="1"/>
  <c r="C214" i="16" s="1"/>
  <c r="B106" i="16"/>
  <c r="B160" i="16" s="1"/>
  <c r="B214" i="16" s="1"/>
  <c r="X105" i="16"/>
  <c r="X159" i="16" s="1"/>
  <c r="X213" i="16" s="1"/>
  <c r="S105" i="16"/>
  <c r="S159" i="16" s="1"/>
  <c r="S213" i="16" s="1"/>
  <c r="P105" i="16"/>
  <c r="P159" i="16" s="1"/>
  <c r="P213" i="16" s="1"/>
  <c r="D159" i="16"/>
  <c r="D213" i="16" s="1"/>
  <c r="C105" i="16"/>
  <c r="C159" i="16" s="1"/>
  <c r="C213" i="16" s="1"/>
  <c r="B105" i="16"/>
  <c r="B159" i="16" s="1"/>
  <c r="B213" i="16" s="1"/>
  <c r="X104" i="16"/>
  <c r="X158" i="16" s="1"/>
  <c r="X212" i="16" s="1"/>
  <c r="S104" i="16"/>
  <c r="S158" i="16" s="1"/>
  <c r="S212" i="16" s="1"/>
  <c r="P104" i="16"/>
  <c r="P158" i="16" s="1"/>
  <c r="P212" i="16" s="1"/>
  <c r="D104" i="16"/>
  <c r="D158" i="16" s="1"/>
  <c r="D212" i="16" s="1"/>
  <c r="C104" i="16"/>
  <c r="C158" i="16" s="1"/>
  <c r="C212" i="16" s="1"/>
  <c r="B104" i="16"/>
  <c r="B158" i="16" s="1"/>
  <c r="B212" i="16" s="1"/>
  <c r="X103" i="16"/>
  <c r="X157" i="16" s="1"/>
  <c r="X211" i="16" s="1"/>
  <c r="S103" i="16"/>
  <c r="S157" i="16" s="1"/>
  <c r="S211" i="16" s="1"/>
  <c r="P103" i="16"/>
  <c r="P157" i="16" s="1"/>
  <c r="P211" i="16" s="1"/>
  <c r="D103" i="16"/>
  <c r="D157" i="16" s="1"/>
  <c r="D211" i="16" s="1"/>
  <c r="C103" i="16"/>
  <c r="C157" i="16" s="1"/>
  <c r="C211" i="16" s="1"/>
  <c r="B103" i="16"/>
  <c r="B157" i="16" s="1"/>
  <c r="B211" i="16" s="1"/>
  <c r="X102" i="16"/>
  <c r="X155" i="16" s="1"/>
  <c r="X209" i="16" s="1"/>
  <c r="S102" i="16"/>
  <c r="S155" i="16" s="1"/>
  <c r="S209" i="16" s="1"/>
  <c r="P102" i="16"/>
  <c r="P155" i="16" s="1"/>
  <c r="P209" i="16" s="1"/>
  <c r="D102" i="16"/>
  <c r="D155" i="16" s="1"/>
  <c r="D209" i="16" s="1"/>
  <c r="C102" i="16"/>
  <c r="C155" i="16" s="1"/>
  <c r="C209" i="16" s="1"/>
  <c r="B102" i="16"/>
  <c r="B155" i="16" s="1"/>
  <c r="B209" i="16" s="1"/>
  <c r="X101" i="16"/>
  <c r="X153" i="16" s="1"/>
  <c r="X207" i="16" s="1"/>
  <c r="S101" i="16"/>
  <c r="S153" i="16" s="1"/>
  <c r="S207" i="16" s="1"/>
  <c r="P101" i="16"/>
  <c r="P153" i="16" s="1"/>
  <c r="P207" i="16" s="1"/>
  <c r="D153" i="16"/>
  <c r="D207" i="16" s="1"/>
  <c r="C101" i="16"/>
  <c r="C153" i="16" s="1"/>
  <c r="C207" i="16" s="1"/>
  <c r="B101" i="16"/>
  <c r="B153" i="16" s="1"/>
  <c r="B207" i="16" s="1"/>
  <c r="F95" i="16"/>
  <c r="F147" i="16" s="1"/>
  <c r="F201" i="16" s="1"/>
  <c r="F93" i="16"/>
  <c r="F145" i="16" s="1"/>
  <c r="F199" i="16" s="1"/>
  <c r="F91" i="16"/>
  <c r="F143" i="16" s="1"/>
  <c r="F197" i="16" s="1"/>
  <c r="P89" i="16"/>
  <c r="K89" i="16"/>
  <c r="K141" i="16" s="1"/>
  <c r="K195" i="16" s="1"/>
  <c r="F89" i="16"/>
  <c r="F141" i="16" s="1"/>
  <c r="F195" i="16" s="1"/>
  <c r="BX88" i="16"/>
  <c r="BU88" i="16"/>
  <c r="BR88" i="16"/>
  <c r="BO88" i="16"/>
  <c r="BL88" i="16"/>
  <c r="BI88" i="16"/>
  <c r="BF88" i="16"/>
  <c r="BC88" i="16"/>
  <c r="BC140" i="16" s="1"/>
  <c r="EU144" i="16" s="1"/>
  <c r="EU198" i="16" s="1"/>
  <c r="AZ88" i="16"/>
  <c r="L87" i="16"/>
  <c r="L139" i="16" s="1"/>
  <c r="K87" i="16"/>
  <c r="K139" i="16" s="1"/>
  <c r="DQ140" i="16" s="1"/>
  <c r="DQ194" i="16" s="1"/>
  <c r="J87" i="16"/>
  <c r="J139" i="16" s="1"/>
  <c r="DM140" i="16" s="1"/>
  <c r="DM194" i="16" s="1"/>
  <c r="I87" i="16"/>
  <c r="I139" i="16" s="1"/>
  <c r="DI140" i="16" s="1"/>
  <c r="DI194" i="16" s="1"/>
  <c r="H87" i="16"/>
  <c r="H139" i="16" s="1"/>
  <c r="G87" i="16"/>
  <c r="G139" i="16" s="1"/>
  <c r="DA140" i="16" s="1"/>
  <c r="DA194" i="16" s="1"/>
  <c r="F87" i="16"/>
  <c r="F139" i="16" s="1"/>
  <c r="CW140" i="16" s="1"/>
  <c r="CW194" i="16" s="1"/>
  <c r="BX85" i="16"/>
  <c r="BU85" i="16"/>
  <c r="BR85" i="16"/>
  <c r="BO85" i="16"/>
  <c r="BL85" i="16"/>
  <c r="BI85" i="16"/>
  <c r="BF85" i="16"/>
  <c r="BC85" i="16"/>
  <c r="BC137" i="16" s="1"/>
  <c r="AZ85" i="16"/>
  <c r="F85" i="16"/>
  <c r="F83" i="16"/>
  <c r="F135" i="16" s="1"/>
  <c r="F189" i="16" s="1"/>
  <c r="BX82" i="16"/>
  <c r="BU82" i="16"/>
  <c r="BR82" i="16"/>
  <c r="BR134" i="16" s="1"/>
  <c r="FJ138" i="16" s="1"/>
  <c r="FJ192" i="16" s="1"/>
  <c r="BO82" i="16"/>
  <c r="BL82" i="16"/>
  <c r="BI82" i="16"/>
  <c r="BF82" i="16"/>
  <c r="BC82" i="16"/>
  <c r="AZ82" i="16"/>
  <c r="F81" i="16"/>
  <c r="F133" i="16" s="1"/>
  <c r="F187" i="16" s="1"/>
  <c r="BX79" i="16"/>
  <c r="BU79" i="16"/>
  <c r="BR79" i="16"/>
  <c r="BO79" i="16"/>
  <c r="BL79" i="16"/>
  <c r="BI79" i="16"/>
  <c r="BF79" i="16"/>
  <c r="BC79" i="16"/>
  <c r="AZ79" i="16"/>
  <c r="AZ131" i="16" s="1"/>
  <c r="ER135" i="16" s="1"/>
  <c r="ER189" i="16" s="1"/>
  <c r="F79" i="16"/>
  <c r="BI77" i="16"/>
  <c r="BI129" i="16" s="1"/>
  <c r="FO132" i="16" s="1"/>
  <c r="FO186" i="16" s="1"/>
  <c r="BE77" i="16"/>
  <c r="BE129" i="16" s="1"/>
  <c r="FK132" i="16" s="1"/>
  <c r="FK186" i="16" s="1"/>
  <c r="BA77" i="16"/>
  <c r="BA129" i="16" s="1"/>
  <c r="FG132" i="16" s="1"/>
  <c r="FG186" i="16" s="1"/>
  <c r="AW77" i="16"/>
  <c r="AW129" i="16" s="1"/>
  <c r="FC132" i="16" s="1"/>
  <c r="FC186" i="16" s="1"/>
  <c r="AS77" i="16"/>
  <c r="AS129" i="16" s="1"/>
  <c r="EY132" i="16" s="1"/>
  <c r="EY186" i="16" s="1"/>
  <c r="AO77" i="16"/>
  <c r="AO129" i="16" s="1"/>
  <c r="AK77" i="16"/>
  <c r="AK129" i="16" s="1"/>
  <c r="EQ132" i="16" s="1"/>
  <c r="EQ186" i="16" s="1"/>
  <c r="G77" i="16"/>
  <c r="G129" i="16" s="1"/>
  <c r="G183" i="16" s="1"/>
  <c r="M127" i="16"/>
  <c r="DY132" i="16" s="1"/>
  <c r="DY186" i="16" s="1"/>
  <c r="L127" i="16"/>
  <c r="DU132" i="16" s="1"/>
  <c r="DU186" i="16" s="1"/>
  <c r="K127" i="16"/>
  <c r="DQ132" i="16" s="1"/>
  <c r="DQ186" i="16" s="1"/>
  <c r="J127" i="16"/>
  <c r="DM132" i="16" s="1"/>
  <c r="DM186" i="16" s="1"/>
  <c r="I127" i="16"/>
  <c r="DI132" i="16" s="1"/>
  <c r="DI186" i="16" s="1"/>
  <c r="H127" i="16"/>
  <c r="DE132" i="16" s="1"/>
  <c r="DE186" i="16" s="1"/>
  <c r="G127" i="16"/>
  <c r="DA132" i="16" s="1"/>
  <c r="DA186" i="16" s="1"/>
  <c r="F127" i="16"/>
  <c r="CW132" i="16" s="1"/>
  <c r="CW186" i="16" s="1"/>
  <c r="BO72" i="16"/>
  <c r="BO124" i="16" s="1"/>
  <c r="BC72" i="16"/>
  <c r="BC124" i="16" s="1"/>
  <c r="AQ124" i="16"/>
  <c r="AY58" i="16"/>
  <c r="AJ107" i="16" s="1"/>
  <c r="AJ161" i="16" s="1"/>
  <c r="AJ215" i="16" s="1"/>
  <c r="AY57" i="16"/>
  <c r="AJ106" i="16" s="1"/>
  <c r="AJ160" i="16" s="1"/>
  <c r="AJ214" i="16" s="1"/>
  <c r="AY56" i="16"/>
  <c r="AJ105" i="16" s="1"/>
  <c r="AJ159" i="16" s="1"/>
  <c r="AJ213" i="16" s="1"/>
  <c r="AY55" i="16"/>
  <c r="AY54" i="16"/>
  <c r="AY53" i="16"/>
  <c r="AY52" i="16"/>
  <c r="Q43" i="16"/>
  <c r="AJ103" i="16" l="1"/>
  <c r="AJ157" i="16" s="1"/>
  <c r="AJ211" i="16" s="1"/>
  <c r="CS162" i="16"/>
  <c r="DU166" i="16" s="1"/>
  <c r="DU220" i="16" s="1"/>
  <c r="EG129" i="16"/>
  <c r="EG183" i="16" s="1"/>
  <c r="EC129" i="16"/>
  <c r="EC183" i="16" s="1"/>
  <c r="EO129" i="16"/>
  <c r="EO183" i="16" s="1"/>
  <c r="EK129" i="16"/>
  <c r="EK183" i="16" s="1"/>
  <c r="EW129" i="16"/>
  <c r="EW183" i="16" s="1"/>
  <c r="ES129" i="16"/>
  <c r="ES183" i="16" s="1"/>
  <c r="EK160" i="16"/>
  <c r="EK214" i="16" s="1"/>
  <c r="ES160" i="16"/>
  <c r="ES214" i="16" s="1"/>
  <c r="FQ160" i="16"/>
  <c r="FM160" i="16"/>
  <c r="FM214" i="16" s="1"/>
  <c r="FI160" i="16"/>
  <c r="FI214" i="16" s="1"/>
  <c r="FE160" i="16"/>
  <c r="FE214" i="16" s="1"/>
  <c r="FA160" i="16"/>
  <c r="FA214" i="16" s="1"/>
  <c r="EW160" i="16"/>
  <c r="EW214" i="16" s="1"/>
  <c r="EO160" i="16"/>
  <c r="EO214" i="16" s="1"/>
  <c r="AJ104" i="16"/>
  <c r="AJ158" i="16" s="1"/>
  <c r="AJ212" i="16" s="1"/>
  <c r="DQ162" i="16"/>
  <c r="DI162" i="16"/>
  <c r="CC159" i="16" s="1"/>
  <c r="CK162" i="16"/>
  <c r="AJ102" i="16"/>
  <c r="AJ155" i="16" s="1"/>
  <c r="AJ209" i="16" s="1"/>
  <c r="AJ101" i="16"/>
  <c r="AJ153" i="16" s="1"/>
  <c r="AJ207" i="16" s="1"/>
  <c r="BC194" i="16"/>
  <c r="BC191" i="16"/>
  <c r="BR188" i="16"/>
  <c r="H193" i="16"/>
  <c r="DE140" i="16"/>
  <c r="DE194" i="16" s="1"/>
  <c r="AZ185" i="16"/>
  <c r="AO183" i="16"/>
  <c r="EU132" i="16"/>
  <c r="EU186" i="16" s="1"/>
  <c r="F137" i="16"/>
  <c r="F191" i="16" s="1"/>
  <c r="L193" i="16"/>
  <c r="DU140" i="16"/>
  <c r="DU194" i="16" s="1"/>
  <c r="AZ185" i="14"/>
  <c r="H181" i="14"/>
  <c r="P141" i="16"/>
  <c r="P195" i="16" s="1"/>
  <c r="F131" i="16"/>
  <c r="F185" i="16" s="1"/>
  <c r="AY59" i="16"/>
  <c r="AQ178" i="16"/>
  <c r="F193" i="16"/>
  <c r="H181" i="16"/>
  <c r="BA183" i="16"/>
  <c r="G193" i="16"/>
  <c r="AK183" i="16"/>
  <c r="I181" i="16"/>
  <c r="BO178" i="16"/>
  <c r="M181" i="16"/>
  <c r="F181" i="16"/>
  <c r="BE183" i="16"/>
  <c r="G181" i="16"/>
  <c r="AW183" i="16"/>
  <c r="BI183" i="16"/>
  <c r="BR137" i="16"/>
  <c r="K193" i="16"/>
  <c r="BO140" i="16"/>
  <c r="FG144" i="16" s="1"/>
  <c r="FG198" i="16" s="1"/>
  <c r="BI131" i="16"/>
  <c r="FA135" i="16" s="1"/>
  <c r="FA189" i="16" s="1"/>
  <c r="BX137" i="16"/>
  <c r="BX140" i="16"/>
  <c r="BC131" i="16"/>
  <c r="EU135" i="16" s="1"/>
  <c r="EU189" i="16" s="1"/>
  <c r="BU134" i="16"/>
  <c r="FM138" i="16" s="1"/>
  <c r="FM192" i="16" s="1"/>
  <c r="BU137" i="16"/>
  <c r="BR140" i="16"/>
  <c r="FJ144" i="16" s="1"/>
  <c r="FJ198" i="16" s="1"/>
  <c r="BU131" i="16"/>
  <c r="FM135" i="16" s="1"/>
  <c r="FM189" i="16" s="1"/>
  <c r="F123" i="16"/>
  <c r="F177" i="16" s="1"/>
  <c r="J181" i="16"/>
  <c r="AS183" i="16"/>
  <c r="BF131" i="16"/>
  <c r="EX135" i="16" s="1"/>
  <c r="EX189" i="16" s="1"/>
  <c r="AZ134" i="16"/>
  <c r="ER138" i="16" s="1"/>
  <c r="ER192" i="16" s="1"/>
  <c r="BX134" i="16"/>
  <c r="BU140" i="16"/>
  <c r="FM144" i="16" s="1"/>
  <c r="FM198" i="16" s="1"/>
  <c r="BX131" i="16"/>
  <c r="BC134" i="16"/>
  <c r="EU138" i="16" s="1"/>
  <c r="EU192" i="16" s="1"/>
  <c r="BC178" i="16"/>
  <c r="L181" i="16"/>
  <c r="BL131" i="16"/>
  <c r="FD135" i="16" s="1"/>
  <c r="FD189" i="16" s="1"/>
  <c r="BF134" i="16"/>
  <c r="EX138" i="16" s="1"/>
  <c r="EX192" i="16" s="1"/>
  <c r="BF137" i="16"/>
  <c r="BO134" i="16"/>
  <c r="FG138" i="16" s="1"/>
  <c r="FG192" i="16" s="1"/>
  <c r="K181" i="16"/>
  <c r="BO131" i="16"/>
  <c r="FG135" i="16" s="1"/>
  <c r="FG189" i="16" s="1"/>
  <c r="BI134" i="16"/>
  <c r="FA138" i="16" s="1"/>
  <c r="FA192" i="16" s="1"/>
  <c r="BI137" i="16"/>
  <c r="BF140" i="16"/>
  <c r="EX144" i="16" s="1"/>
  <c r="EX198" i="16" s="1"/>
  <c r="BR131" i="16"/>
  <c r="FJ135" i="16" s="1"/>
  <c r="FJ189" i="16" s="1"/>
  <c r="BL137" i="16"/>
  <c r="I193" i="16"/>
  <c r="BI140" i="16"/>
  <c r="FA144" i="16" s="1"/>
  <c r="FA198" i="16" s="1"/>
  <c r="AZ137" i="16"/>
  <c r="AZ140" i="16"/>
  <c r="ER144" i="16" s="1"/>
  <c r="ER198" i="16" s="1"/>
  <c r="BL134" i="16"/>
  <c r="FD138" i="16" s="1"/>
  <c r="FD192" i="16" s="1"/>
  <c r="BO137" i="16"/>
  <c r="J193" i="16"/>
  <c r="BL140" i="16"/>
  <c r="FD144" i="16" s="1"/>
  <c r="FD198" i="16" s="1"/>
  <c r="EC158" i="16" l="1"/>
  <c r="EC212" i="16" s="1"/>
  <c r="CS158" i="16"/>
  <c r="CS212" i="16" s="1"/>
  <c r="DY158" i="16"/>
  <c r="DY212" i="16" s="1"/>
  <c r="CK158" i="16"/>
  <c r="CK212" i="16" s="1"/>
  <c r="DU158" i="16"/>
  <c r="CG158" i="16"/>
  <c r="CG212" i="16" s="1"/>
  <c r="DQ158" i="16"/>
  <c r="DQ212" i="16" s="1"/>
  <c r="CC158" i="16"/>
  <c r="CC212" i="16" s="1"/>
  <c r="DM158" i="16"/>
  <c r="DM212" i="16" s="1"/>
  <c r="DE158" i="16"/>
  <c r="DE212" i="16" s="1"/>
  <c r="DA158" i="16"/>
  <c r="CW158" i="16"/>
  <c r="CW212" i="16" s="1"/>
  <c r="CS159" i="16"/>
  <c r="CS213" i="16" s="1"/>
  <c r="CG159" i="16"/>
  <c r="CG213" i="16" s="1"/>
  <c r="CK159" i="16"/>
  <c r="CK213" i="16" s="1"/>
  <c r="CW159" i="16"/>
  <c r="CW213" i="16" s="1"/>
  <c r="DA159" i="16"/>
  <c r="DA213" i="16" s="1"/>
  <c r="DE159" i="16"/>
  <c r="DE213" i="16" s="1"/>
  <c r="EC159" i="16"/>
  <c r="EC213" i="16" s="1"/>
  <c r="DM159" i="16"/>
  <c r="DM213" i="16" s="1"/>
  <c r="DQ159" i="16"/>
  <c r="DQ213" i="16" s="1"/>
  <c r="DY159" i="16"/>
  <c r="DY213" i="16" s="1"/>
  <c r="DU159" i="16"/>
  <c r="DU213" i="16" s="1"/>
  <c r="CC213" i="16"/>
  <c r="DA162" i="16"/>
  <c r="EG160" i="16"/>
  <c r="EG214" i="16" s="1"/>
  <c r="FQ214" i="16"/>
  <c r="FQ166" i="16"/>
  <c r="FQ220" i="16" s="1"/>
  <c r="EK158" i="16"/>
  <c r="FQ158" i="16"/>
  <c r="EO158" i="16"/>
  <c r="ES158" i="16"/>
  <c r="EW158" i="16"/>
  <c r="FA158" i="16"/>
  <c r="FE158" i="16"/>
  <c r="FI158" i="16"/>
  <c r="FM158" i="16"/>
  <c r="EK159" i="16"/>
  <c r="EK213" i="16" s="1"/>
  <c r="FQ159" i="16"/>
  <c r="FI159" i="16"/>
  <c r="FI213" i="16" s="1"/>
  <c r="FE159" i="16"/>
  <c r="FE213" i="16" s="1"/>
  <c r="FA159" i="16"/>
  <c r="FA213" i="16" s="1"/>
  <c r="EW159" i="16"/>
  <c r="EW213" i="16" s="1"/>
  <c r="FM159" i="16"/>
  <c r="FM213" i="16" s="1"/>
  <c r="ES159" i="16"/>
  <c r="ES213" i="16" s="1"/>
  <c r="FQ164" i="16"/>
  <c r="EO159" i="16"/>
  <c r="EO213" i="16" s="1"/>
  <c r="CW166" i="16"/>
  <c r="CW220" i="16" s="1"/>
  <c r="CO166" i="16"/>
  <c r="CO220" i="16" s="1"/>
  <c r="DQ166" i="16"/>
  <c r="DQ220" i="16" s="1"/>
  <c r="CS166" i="16"/>
  <c r="CS220" i="16" s="1"/>
  <c r="DM166" i="16"/>
  <c r="DM220" i="16" s="1"/>
  <c r="DA166" i="16"/>
  <c r="DA220" i="16" s="1"/>
  <c r="DI166" i="16"/>
  <c r="DI220" i="16" s="1"/>
  <c r="DE166" i="16"/>
  <c r="DE220" i="16" s="1"/>
  <c r="EK164" i="16"/>
  <c r="EO164" i="16"/>
  <c r="FA164" i="16"/>
  <c r="FE164" i="16"/>
  <c r="FM164" i="16"/>
  <c r="ES164" i="16"/>
  <c r="EW164" i="16"/>
  <c r="FI164" i="16"/>
  <c r="ES166" i="16"/>
  <c r="ES220" i="16" s="1"/>
  <c r="EW166" i="16"/>
  <c r="EW220" i="16" s="1"/>
  <c r="EO166" i="16"/>
  <c r="EO220" i="16" s="1"/>
  <c r="FA166" i="16"/>
  <c r="FA220" i="16" s="1"/>
  <c r="FE166" i="16"/>
  <c r="FE220" i="16" s="1"/>
  <c r="FI166" i="16"/>
  <c r="FI220" i="16" s="1"/>
  <c r="FM166" i="16"/>
  <c r="FM220" i="16" s="1"/>
  <c r="EK166" i="16"/>
  <c r="EK220" i="16" s="1"/>
  <c r="DU164" i="16"/>
  <c r="DM164" i="16"/>
  <c r="DA164" i="16"/>
  <c r="DE164" i="16"/>
  <c r="CO164" i="16"/>
  <c r="CS164" i="16"/>
  <c r="CW164" i="16"/>
  <c r="DI164" i="16"/>
  <c r="DQ164" i="16"/>
  <c r="FP138" i="16"/>
  <c r="FP192" i="16" s="1"/>
  <c r="BL94" i="16"/>
  <c r="BL146" i="16" s="1"/>
  <c r="FD150" i="16" s="1"/>
  <c r="BF94" i="16"/>
  <c r="BF146" i="16" s="1"/>
  <c r="EX150" i="16" s="1"/>
  <c r="BC94" i="16"/>
  <c r="BC146" i="16" s="1"/>
  <c r="EU150" i="16" s="1"/>
  <c r="BO94" i="16"/>
  <c r="BO146" i="16" s="1"/>
  <c r="FG150" i="16" s="1"/>
  <c r="BI94" i="16"/>
  <c r="BI146" i="16" s="1"/>
  <c r="FA150" i="16" s="1"/>
  <c r="BX94" i="16"/>
  <c r="BX146" i="16" s="1"/>
  <c r="BR94" i="16"/>
  <c r="BR146" i="16" s="1"/>
  <c r="FJ150" i="16" s="1"/>
  <c r="BU94" i="16"/>
  <c r="BU146" i="16" s="1"/>
  <c r="FM150" i="16" s="1"/>
  <c r="FP135" i="16"/>
  <c r="FP189" i="16" s="1"/>
  <c r="FP144" i="16"/>
  <c r="FP198" i="16" s="1"/>
  <c r="FJ141" i="16"/>
  <c r="FJ195" i="16" s="1"/>
  <c r="FG141" i="16"/>
  <c r="FG195" i="16" s="1"/>
  <c r="EX141" i="16"/>
  <c r="EX195" i="16" s="1"/>
  <c r="EU141" i="16"/>
  <c r="EU195" i="16" s="1"/>
  <c r="FP141" i="16"/>
  <c r="FP195" i="16" s="1"/>
  <c r="FM141" i="16"/>
  <c r="FM195" i="16" s="1"/>
  <c r="FD141" i="16"/>
  <c r="FD195" i="16" s="1"/>
  <c r="FA141" i="16"/>
  <c r="FA195" i="16" s="1"/>
  <c r="ER141" i="16"/>
  <c r="ER195" i="16" s="1"/>
  <c r="DE129" i="16"/>
  <c r="DE183" i="16" s="1"/>
  <c r="EC214" i="16"/>
  <c r="CC162" i="16"/>
  <c r="CC214" i="16"/>
  <c r="DQ214" i="16"/>
  <c r="CG214" i="16"/>
  <c r="DM214" i="16"/>
  <c r="CK214" i="16"/>
  <c r="DU212" i="16"/>
  <c r="CW214" i="16"/>
  <c r="DE214" i="16"/>
  <c r="DA214" i="16"/>
  <c r="DA212" i="16"/>
  <c r="CS214" i="16"/>
  <c r="DY214" i="16"/>
  <c r="DU214" i="16"/>
  <c r="BU91" i="16"/>
  <c r="BR91" i="16"/>
  <c r="BO91" i="16"/>
  <c r="BL91" i="16"/>
  <c r="BI91" i="16"/>
  <c r="BF91" i="16"/>
  <c r="BC91" i="16"/>
  <c r="BX91" i="16"/>
  <c r="AZ91" i="16"/>
  <c r="BO191" i="16"/>
  <c r="BF185" i="16"/>
  <c r="BU185" i="16"/>
  <c r="BR194" i="16"/>
  <c r="BO188" i="16"/>
  <c r="BF191" i="16"/>
  <c r="BF194" i="16"/>
  <c r="BU191" i="16"/>
  <c r="AZ191" i="16"/>
  <c r="BI191" i="16"/>
  <c r="BL185" i="16"/>
  <c r="BX185" i="16"/>
  <c r="BU188" i="16"/>
  <c r="BL188" i="16"/>
  <c r="BC188" i="16"/>
  <c r="AZ194" i="16"/>
  <c r="BL194" i="16"/>
  <c r="BU194" i="16"/>
  <c r="BX191" i="16"/>
  <c r="BI185" i="16"/>
  <c r="BF188" i="16"/>
  <c r="BO194" i="16"/>
  <c r="BI194" i="16"/>
  <c r="BO185" i="16"/>
  <c r="BX188" i="16"/>
  <c r="BR191" i="16"/>
  <c r="BL191" i="16"/>
  <c r="BX194" i="16"/>
  <c r="BR185" i="16"/>
  <c r="BI188" i="16"/>
  <c r="BC185" i="16"/>
  <c r="AZ188" i="16"/>
  <c r="AZ94" i="16"/>
  <c r="AZ146" i="16" s="1"/>
  <c r="ER150" i="16" s="1"/>
  <c r="AJ108" i="16"/>
  <c r="AJ162" i="16" s="1"/>
  <c r="N102" i="14"/>
  <c r="N103" i="14"/>
  <c r="N104" i="14"/>
  <c r="N105" i="14"/>
  <c r="N106" i="14"/>
  <c r="N107" i="14"/>
  <c r="N101" i="14"/>
  <c r="EG159" i="16" l="1"/>
  <c r="EG213" i="16" s="1"/>
  <c r="FQ213" i="16"/>
  <c r="FQ212" i="16"/>
  <c r="FQ162" i="16"/>
  <c r="FQ216" i="16" s="1"/>
  <c r="FI212" i="16"/>
  <c r="FM212" i="16"/>
  <c r="EK212" i="16"/>
  <c r="EO212" i="16"/>
  <c r="EW212" i="16"/>
  <c r="ES212" i="16"/>
  <c r="FA212" i="16"/>
  <c r="FE212" i="16"/>
  <c r="CS201" i="16"/>
  <c r="CO201" i="16"/>
  <c r="CK201" i="16"/>
  <c r="CS198" i="16"/>
  <c r="CO198" i="16"/>
  <c r="CK198" i="16"/>
  <c r="BI200" i="16"/>
  <c r="FA204" i="16"/>
  <c r="BU200" i="16"/>
  <c r="FM204" i="16"/>
  <c r="BL200" i="16"/>
  <c r="FD204" i="16"/>
  <c r="BX200" i="16"/>
  <c r="AZ200" i="16"/>
  <c r="ER204" i="16"/>
  <c r="BR200" i="16"/>
  <c r="FJ204" i="16"/>
  <c r="BC200" i="16"/>
  <c r="EU204" i="16"/>
  <c r="FM162" i="16"/>
  <c r="EK162" i="16"/>
  <c r="EO162" i="16"/>
  <c r="FA162" i="16"/>
  <c r="ES162" i="16"/>
  <c r="EW162" i="16"/>
  <c r="FI162" i="16"/>
  <c r="FE162" i="16"/>
  <c r="BF200" i="16"/>
  <c r="EX204" i="16"/>
  <c r="BO200" i="16"/>
  <c r="FG204" i="16"/>
  <c r="CS218" i="16"/>
  <c r="DQ218" i="16"/>
  <c r="CW218" i="16"/>
  <c r="DI218" i="16"/>
  <c r="CO218" i="16"/>
  <c r="DE218" i="16"/>
  <c r="DU218" i="16"/>
  <c r="DM218" i="16"/>
  <c r="FQ218" i="16"/>
  <c r="FA218" i="16"/>
  <c r="FI218" i="16"/>
  <c r="EO218" i="16"/>
  <c r="FM218" i="16"/>
  <c r="FE218" i="16"/>
  <c r="EK218" i="16"/>
  <c r="EW218" i="16"/>
  <c r="ES218" i="16"/>
  <c r="BO143" i="16"/>
  <c r="FG147" i="16" s="1"/>
  <c r="FG201" i="16" s="1"/>
  <c r="BL143" i="16"/>
  <c r="FD147" i="16" s="1"/>
  <c r="FD201" i="16" s="1"/>
  <c r="AZ143" i="16"/>
  <c r="ER147" i="16" s="1"/>
  <c r="ER201" i="16" s="1"/>
  <c r="BR143" i="16"/>
  <c r="FJ147" i="16" s="1"/>
  <c r="FJ201" i="16" s="1"/>
  <c r="BC143" i="16"/>
  <c r="EU147" i="16" s="1"/>
  <c r="EU201" i="16" s="1"/>
  <c r="BU143" i="16"/>
  <c r="FM147" i="16" s="1"/>
  <c r="FM201" i="16" s="1"/>
  <c r="BX143" i="16"/>
  <c r="FP147" i="16" s="1"/>
  <c r="FP201" i="16" s="1"/>
  <c r="BF143" i="16"/>
  <c r="EX147" i="16" s="1"/>
  <c r="EX201" i="16" s="1"/>
  <c r="BI143" i="16"/>
  <c r="FA147" i="16" s="1"/>
  <c r="FA201" i="16" s="1"/>
  <c r="AY56" i="14"/>
  <c r="AK77" i="14"/>
  <c r="AK129" i="14" s="1"/>
  <c r="EQ132" i="14" s="1"/>
  <c r="EQ186" i="14" s="1"/>
  <c r="AO77" i="14"/>
  <c r="AO129" i="14" s="1"/>
  <c r="EU132" i="14" s="1"/>
  <c r="EU186" i="14" s="1"/>
  <c r="AS77" i="14"/>
  <c r="AS129" i="14" s="1"/>
  <c r="EY132" i="14" s="1"/>
  <c r="EY186" i="14" s="1"/>
  <c r="AW77" i="14"/>
  <c r="AW129" i="14" s="1"/>
  <c r="FC132" i="14" s="1"/>
  <c r="FC186" i="14" s="1"/>
  <c r="BA77" i="14"/>
  <c r="BA129" i="14" s="1"/>
  <c r="FG132" i="14" s="1"/>
  <c r="FG186" i="14" s="1"/>
  <c r="BE77" i="14"/>
  <c r="BE129" i="14" s="1"/>
  <c r="FK132" i="14" s="1"/>
  <c r="FK186" i="14" s="1"/>
  <c r="BI77" i="14"/>
  <c r="BI129" i="14" s="1"/>
  <c r="FO132" i="14" s="1"/>
  <c r="FO186" i="14" s="1"/>
  <c r="BR85" i="14"/>
  <c r="BU85" i="14"/>
  <c r="BX85" i="14"/>
  <c r="BX137" i="14" s="1"/>
  <c r="BX88" i="14"/>
  <c r="BX140" i="14" s="1"/>
  <c r="BX82" i="14"/>
  <c r="BX134" i="14" s="1"/>
  <c r="X107" i="14"/>
  <c r="X106" i="14"/>
  <c r="X105" i="14"/>
  <c r="X104" i="14"/>
  <c r="X103" i="14"/>
  <c r="S101" i="14"/>
  <c r="S153" i="14" s="1"/>
  <c r="S207" i="14" s="1"/>
  <c r="X101" i="14"/>
  <c r="S102" i="14"/>
  <c r="S155" i="14" s="1"/>
  <c r="S209" i="14" s="1"/>
  <c r="S103" i="14"/>
  <c r="S157" i="14" s="1"/>
  <c r="S211" i="14" s="1"/>
  <c r="S104" i="14"/>
  <c r="S158" i="14" s="1"/>
  <c r="S212" i="14" s="1"/>
  <c r="S105" i="14"/>
  <c r="S159" i="14" s="1"/>
  <c r="S213" i="14" s="1"/>
  <c r="S106" i="14"/>
  <c r="S160" i="14" s="1"/>
  <c r="S214" i="14" s="1"/>
  <c r="S107" i="14"/>
  <c r="S161" i="14" s="1"/>
  <c r="S215" i="14" s="1"/>
  <c r="P101" i="14"/>
  <c r="P153" i="14" s="1"/>
  <c r="P207" i="14" s="1"/>
  <c r="DE151" i="16" l="1"/>
  <c r="DE205" i="16" s="1"/>
  <c r="DI151" i="16"/>
  <c r="DI205" i="16" s="1"/>
  <c r="DA151" i="16"/>
  <c r="DA205" i="16" s="1"/>
  <c r="CW151" i="16"/>
  <c r="CW205" i="16" s="1"/>
  <c r="DA218" i="16"/>
  <c r="FP150" i="16"/>
  <c r="FP204" i="16" s="1"/>
  <c r="BU197" i="16"/>
  <c r="BL197" i="16"/>
  <c r="AZ197" i="16"/>
  <c r="BC197" i="16"/>
  <c r="BR197" i="16"/>
  <c r="BO197" i="16"/>
  <c r="CW147" i="16"/>
  <c r="CW201" i="16" s="1"/>
  <c r="BF197" i="16"/>
  <c r="BI197" i="16"/>
  <c r="CW144" i="16"/>
  <c r="CW198" i="16" s="1"/>
  <c r="BX194" i="14"/>
  <c r="BX188" i="14"/>
  <c r="BX191" i="14"/>
  <c r="BI183" i="14"/>
  <c r="BE183" i="14"/>
  <c r="BA183" i="14"/>
  <c r="AW183" i="14"/>
  <c r="AS183" i="14"/>
  <c r="AO183" i="14"/>
  <c r="AK183" i="14"/>
  <c r="AJ216" i="16"/>
  <c r="BX197" i="16"/>
  <c r="FA216" i="16"/>
  <c r="EW216" i="16"/>
  <c r="ES216" i="16"/>
  <c r="EO216" i="16"/>
  <c r="EK216" i="16"/>
  <c r="FM216" i="16"/>
  <c r="FI216" i="16"/>
  <c r="FE216" i="16"/>
  <c r="AY53" i="14"/>
  <c r="AJ207" i="14"/>
  <c r="BO72" i="14"/>
  <c r="BO124" i="14" s="1"/>
  <c r="BC72" i="14"/>
  <c r="BC124" i="14" s="1"/>
  <c r="AQ72" i="14"/>
  <c r="AQ124" i="14" s="1"/>
  <c r="BX131" i="14"/>
  <c r="FP144" i="14" s="1"/>
  <c r="FP198" i="14" s="1"/>
  <c r="BO79" i="14"/>
  <c r="BO131" i="14" s="1"/>
  <c r="FG135" i="14" s="1"/>
  <c r="FG189" i="14" s="1"/>
  <c r="BR79" i="14"/>
  <c r="BU79" i="14"/>
  <c r="BU131" i="14" s="1"/>
  <c r="FM135" i="14" s="1"/>
  <c r="FM189" i="14" s="1"/>
  <c r="AY54" i="14"/>
  <c r="AY55" i="14"/>
  <c r="AY57" i="14"/>
  <c r="AY58" i="14"/>
  <c r="AZ88" i="14"/>
  <c r="AZ140" i="14" s="1"/>
  <c r="ER144" i="14" s="1"/>
  <c r="ER198" i="14" s="1"/>
  <c r="BC88" i="14"/>
  <c r="BF88" i="14"/>
  <c r="BI88" i="14"/>
  <c r="BI140" i="14" s="1"/>
  <c r="FA144" i="14" s="1"/>
  <c r="FA198" i="14" s="1"/>
  <c r="BL88" i="14"/>
  <c r="BL140" i="14" s="1"/>
  <c r="FD144" i="14" s="1"/>
  <c r="FD198" i="14" s="1"/>
  <c r="BO88" i="14"/>
  <c r="BR88" i="14"/>
  <c r="BU88" i="14"/>
  <c r="BC85" i="14"/>
  <c r="BF85" i="14"/>
  <c r="BI85" i="14"/>
  <c r="BI137" i="14" s="1"/>
  <c r="BL85" i="14"/>
  <c r="BO85" i="14"/>
  <c r="AZ85" i="14"/>
  <c r="AZ137" i="14" s="1"/>
  <c r="AZ82" i="14"/>
  <c r="AZ134" i="14" s="1"/>
  <c r="ER138" i="14" s="1"/>
  <c r="ER192" i="14" s="1"/>
  <c r="BC82" i="14"/>
  <c r="BC134" i="14" s="1"/>
  <c r="EU138" i="14" s="1"/>
  <c r="EU192" i="14" s="1"/>
  <c r="BF82" i="14"/>
  <c r="BI82" i="14"/>
  <c r="BI134" i="14" s="1"/>
  <c r="FA138" i="14" s="1"/>
  <c r="FA192" i="14" s="1"/>
  <c r="BL82" i="14"/>
  <c r="BO82" i="14"/>
  <c r="BO134" i="14" s="1"/>
  <c r="FG138" i="14" s="1"/>
  <c r="FG192" i="14" s="1"/>
  <c r="BR82" i="14"/>
  <c r="BU82" i="14"/>
  <c r="BC79" i="14"/>
  <c r="BC131" i="14" s="1"/>
  <c r="EU135" i="14" s="1"/>
  <c r="EU189" i="14" s="1"/>
  <c r="BF79" i="14"/>
  <c r="BI79" i="14"/>
  <c r="BI131" i="14" s="1"/>
  <c r="FA135" i="14" s="1"/>
  <c r="FA189" i="14" s="1"/>
  <c r="BL79" i="14"/>
  <c r="FQ160" i="14" l="1"/>
  <c r="ES160" i="14"/>
  <c r="ES214" i="14" s="1"/>
  <c r="FE160" i="14"/>
  <c r="FE214" i="14" s="1"/>
  <c r="FI160" i="14"/>
  <c r="FI214" i="14" s="1"/>
  <c r="FA160" i="14"/>
  <c r="FA214" i="14" s="1"/>
  <c r="EW160" i="14"/>
  <c r="EW214" i="14" s="1"/>
  <c r="FM160" i="14"/>
  <c r="FM214" i="14" s="1"/>
  <c r="EO160" i="14"/>
  <c r="EO214" i="14" s="1"/>
  <c r="EK160" i="14"/>
  <c r="EK214" i="14" s="1"/>
  <c r="EO129" i="14"/>
  <c r="EO183" i="14" s="1"/>
  <c r="EK129" i="14"/>
  <c r="EK183" i="14" s="1"/>
  <c r="ES129" i="14"/>
  <c r="ES183" i="14" s="1"/>
  <c r="EW129" i="14"/>
  <c r="EW183" i="14" s="1"/>
  <c r="EG129" i="14"/>
  <c r="EC129" i="14"/>
  <c r="AY61" i="14"/>
  <c r="ER141" i="14"/>
  <c r="ER195" i="14" s="1"/>
  <c r="FA141" i="14"/>
  <c r="FA195" i="14" s="1"/>
  <c r="FP141" i="14"/>
  <c r="FP195" i="14" s="1"/>
  <c r="FP135" i="14"/>
  <c r="FP189" i="14" s="1"/>
  <c r="FP138" i="14"/>
  <c r="FP192" i="14" s="1"/>
  <c r="EG183" i="14"/>
  <c r="EC183" i="14"/>
  <c r="BO188" i="14"/>
  <c r="BI188" i="14"/>
  <c r="BO185" i="14"/>
  <c r="BI191" i="14"/>
  <c r="BI185" i="14"/>
  <c r="AZ194" i="14"/>
  <c r="BX185" i="14"/>
  <c r="BC188" i="14"/>
  <c r="AZ188" i="14"/>
  <c r="BU185" i="14"/>
  <c r="BC185" i="14"/>
  <c r="BI194" i="14"/>
  <c r="AZ191" i="14"/>
  <c r="BL194" i="14"/>
  <c r="AQ178" i="14"/>
  <c r="BC178" i="14"/>
  <c r="BO178" i="14"/>
  <c r="BC137" i="14"/>
  <c r="EU141" i="14" s="1"/>
  <c r="EU195" i="14" s="1"/>
  <c r="BO137" i="14"/>
  <c r="FG141" i="14" s="1"/>
  <c r="FG195" i="14" s="1"/>
  <c r="BL137" i="14"/>
  <c r="BR131" i="14"/>
  <c r="FJ135" i="14" s="1"/>
  <c r="FJ189" i="14" s="1"/>
  <c r="BU140" i="14"/>
  <c r="FM144" i="14" s="1"/>
  <c r="FM198" i="14" s="1"/>
  <c r="BU134" i="14"/>
  <c r="FM138" i="14" s="1"/>
  <c r="FM192" i="14" s="1"/>
  <c r="BL131" i="14"/>
  <c r="FD135" i="14" s="1"/>
  <c r="FD189" i="14" s="1"/>
  <c r="BR134" i="14"/>
  <c r="FJ138" i="14" s="1"/>
  <c r="FJ192" i="14" s="1"/>
  <c r="BR137" i="14"/>
  <c r="BR140" i="14"/>
  <c r="FJ144" i="14" s="1"/>
  <c r="FJ198" i="14" s="1"/>
  <c r="BU137" i="14"/>
  <c r="BO140" i="14"/>
  <c r="FG144" i="14" s="1"/>
  <c r="FG198" i="14" s="1"/>
  <c r="BF131" i="14"/>
  <c r="EX135" i="14" s="1"/>
  <c r="EX189" i="14" s="1"/>
  <c r="BL134" i="14"/>
  <c r="FD138" i="14" s="1"/>
  <c r="FD192" i="14" s="1"/>
  <c r="BF134" i="14"/>
  <c r="EX138" i="14" s="1"/>
  <c r="EX192" i="14" s="1"/>
  <c r="BF137" i="14"/>
  <c r="BF140" i="14"/>
  <c r="EX144" i="14" s="1"/>
  <c r="EX198" i="14" s="1"/>
  <c r="BC140" i="14"/>
  <c r="EU144" i="14" s="1"/>
  <c r="EU198" i="14" s="1"/>
  <c r="F129" i="14"/>
  <c r="F183" i="14" s="1"/>
  <c r="X161" i="14"/>
  <c r="X215" i="14" s="1"/>
  <c r="P107" i="14"/>
  <c r="P161" i="14" s="1"/>
  <c r="P215" i="14" s="1"/>
  <c r="N161" i="14"/>
  <c r="N215" i="14" s="1"/>
  <c r="D107" i="14"/>
  <c r="D161" i="14" s="1"/>
  <c r="D215" i="14" s="1"/>
  <c r="C107" i="14"/>
  <c r="C161" i="14" s="1"/>
  <c r="C215" i="14" s="1"/>
  <c r="B107" i="14"/>
  <c r="B161" i="14" s="1"/>
  <c r="B215" i="14" s="1"/>
  <c r="X160" i="14"/>
  <c r="X214" i="14" s="1"/>
  <c r="P106" i="14"/>
  <c r="P160" i="14" s="1"/>
  <c r="P214" i="14" s="1"/>
  <c r="N160" i="14"/>
  <c r="N214" i="14" s="1"/>
  <c r="D106" i="14"/>
  <c r="D160" i="14" s="1"/>
  <c r="D214" i="14" s="1"/>
  <c r="C106" i="14"/>
  <c r="C160" i="14" s="1"/>
  <c r="C214" i="14" s="1"/>
  <c r="B106" i="14"/>
  <c r="B160" i="14" s="1"/>
  <c r="B214" i="14" s="1"/>
  <c r="X159" i="14"/>
  <c r="X213" i="14" s="1"/>
  <c r="P105" i="14"/>
  <c r="P159" i="14" s="1"/>
  <c r="P213" i="14" s="1"/>
  <c r="D105" i="14"/>
  <c r="D159" i="14" s="1"/>
  <c r="D213" i="14" s="1"/>
  <c r="C105" i="14"/>
  <c r="C159" i="14" s="1"/>
  <c r="C213" i="14" s="1"/>
  <c r="B105" i="14"/>
  <c r="B159" i="14" s="1"/>
  <c r="B213" i="14" s="1"/>
  <c r="X158" i="14"/>
  <c r="X212" i="14" s="1"/>
  <c r="P104" i="14"/>
  <c r="P158" i="14" s="1"/>
  <c r="P212" i="14" s="1"/>
  <c r="N158" i="14"/>
  <c r="N212" i="14" s="1"/>
  <c r="D104" i="14"/>
  <c r="D158" i="14" s="1"/>
  <c r="D212" i="14" s="1"/>
  <c r="C104" i="14"/>
  <c r="C158" i="14" s="1"/>
  <c r="C212" i="14" s="1"/>
  <c r="B104" i="14"/>
  <c r="B158" i="14" s="1"/>
  <c r="B212" i="14" s="1"/>
  <c r="X157" i="14"/>
  <c r="X211" i="14" s="1"/>
  <c r="P103" i="14"/>
  <c r="P157" i="14" s="1"/>
  <c r="P211" i="14" s="1"/>
  <c r="D103" i="14"/>
  <c r="D157" i="14" s="1"/>
  <c r="D211" i="14" s="1"/>
  <c r="C103" i="14"/>
  <c r="C157" i="14" s="1"/>
  <c r="C211" i="14" s="1"/>
  <c r="B103" i="14"/>
  <c r="B157" i="14" s="1"/>
  <c r="B211" i="14" s="1"/>
  <c r="AJ102" i="14"/>
  <c r="AJ155" i="14" s="1"/>
  <c r="AJ209" i="14" s="1"/>
  <c r="X102" i="14"/>
  <c r="X155" i="14" s="1"/>
  <c r="X209" i="14" s="1"/>
  <c r="P102" i="14"/>
  <c r="P155" i="14" s="1"/>
  <c r="P209" i="14" s="1"/>
  <c r="D102" i="14"/>
  <c r="D155" i="14" s="1"/>
  <c r="D209" i="14" s="1"/>
  <c r="C102" i="14"/>
  <c r="C155" i="14" s="1"/>
  <c r="C209" i="14" s="1"/>
  <c r="B102" i="14"/>
  <c r="B155" i="14" s="1"/>
  <c r="B209" i="14" s="1"/>
  <c r="X153" i="14"/>
  <c r="X207" i="14" s="1"/>
  <c r="D101" i="14"/>
  <c r="D153" i="14" s="1"/>
  <c r="D207" i="14" s="1"/>
  <c r="C101" i="14"/>
  <c r="C153" i="14" s="1"/>
  <c r="C207" i="14" s="1"/>
  <c r="B101" i="14"/>
  <c r="B153" i="14" s="1"/>
  <c r="B207" i="14" s="1"/>
  <c r="F95" i="14"/>
  <c r="F147" i="14" s="1"/>
  <c r="F201" i="14" s="1"/>
  <c r="F145" i="14"/>
  <c r="F199" i="14" s="1"/>
  <c r="F143" i="14"/>
  <c r="F197" i="14" s="1"/>
  <c r="P89" i="14"/>
  <c r="P141" i="14" s="1"/>
  <c r="P195" i="14" s="1"/>
  <c r="F89" i="14"/>
  <c r="F141" i="14" s="1"/>
  <c r="F195" i="14" s="1"/>
  <c r="L87" i="14"/>
  <c r="L139" i="14" s="1"/>
  <c r="DU140" i="14" s="1"/>
  <c r="DU194" i="14" s="1"/>
  <c r="K87" i="14"/>
  <c r="K139" i="14" s="1"/>
  <c r="DQ140" i="14" s="1"/>
  <c r="DQ194" i="14" s="1"/>
  <c r="J87" i="14"/>
  <c r="J139" i="14" s="1"/>
  <c r="DM140" i="14" s="1"/>
  <c r="DM194" i="14" s="1"/>
  <c r="I87" i="14"/>
  <c r="I139" i="14" s="1"/>
  <c r="DI140" i="14" s="1"/>
  <c r="DI194" i="14" s="1"/>
  <c r="H87" i="14"/>
  <c r="H139" i="14" s="1"/>
  <c r="DE140" i="14" s="1"/>
  <c r="DE194" i="14" s="1"/>
  <c r="G87" i="14"/>
  <c r="G139" i="14" s="1"/>
  <c r="DA140" i="14" s="1"/>
  <c r="DA194" i="14" s="1"/>
  <c r="F87" i="14"/>
  <c r="F139" i="14" s="1"/>
  <c r="CW140" i="14" s="1"/>
  <c r="CW194" i="14" s="1"/>
  <c r="EW154" i="14"/>
  <c r="EW208" i="14" s="1"/>
  <c r="ES154" i="14"/>
  <c r="ES208" i="14" s="1"/>
  <c r="EO154" i="14"/>
  <c r="EO208" i="14" s="1"/>
  <c r="EK154" i="14"/>
  <c r="EK208" i="14" s="1"/>
  <c r="EC154" i="14"/>
  <c r="EC208" i="14" s="1"/>
  <c r="DY154" i="14"/>
  <c r="DY208" i="14" s="1"/>
  <c r="DU154" i="14"/>
  <c r="DU208" i="14" s="1"/>
  <c r="DQ154" i="14"/>
  <c r="DQ208" i="14" s="1"/>
  <c r="DM154" i="14"/>
  <c r="DM208" i="14" s="1"/>
  <c r="DI154" i="14"/>
  <c r="DI208" i="14" s="1"/>
  <c r="DE154" i="14"/>
  <c r="DE208" i="14" s="1"/>
  <c r="DA154" i="14"/>
  <c r="DA208" i="14" s="1"/>
  <c r="G77" i="14"/>
  <c r="G129" i="14" s="1"/>
  <c r="G183" i="14" s="1"/>
  <c r="M127" i="14"/>
  <c r="DY132" i="14" s="1"/>
  <c r="DY186" i="14" s="1"/>
  <c r="L127" i="14"/>
  <c r="DU132" i="14" s="1"/>
  <c r="DU186" i="14" s="1"/>
  <c r="K127" i="14"/>
  <c r="DQ132" i="14" s="1"/>
  <c r="DQ186" i="14" s="1"/>
  <c r="J127" i="14"/>
  <c r="DM132" i="14" s="1"/>
  <c r="DM186" i="14" s="1"/>
  <c r="I75" i="14"/>
  <c r="I127" i="14" s="1"/>
  <c r="DI132" i="14" s="1"/>
  <c r="DI186" i="14" s="1"/>
  <c r="G75" i="14"/>
  <c r="G127" i="14" s="1"/>
  <c r="DA132" i="14" s="1"/>
  <c r="DA186" i="14" s="1"/>
  <c r="F75" i="14"/>
  <c r="F127" i="14" s="1"/>
  <c r="CW132" i="14" s="1"/>
  <c r="CW186" i="14" s="1"/>
  <c r="AJ107" i="14"/>
  <c r="AJ161" i="14" s="1"/>
  <c r="AJ215" i="14" s="1"/>
  <c r="AJ106" i="14"/>
  <c r="AJ160" i="14" s="1"/>
  <c r="AJ214" i="14" s="1"/>
  <c r="AJ105" i="14"/>
  <c r="AJ159" i="14" s="1"/>
  <c r="AJ213" i="14" s="1"/>
  <c r="AJ104" i="14"/>
  <c r="AJ158" i="14" s="1"/>
  <c r="AJ212" i="14" s="1"/>
  <c r="EG160" i="14" l="1"/>
  <c r="EG214" i="14" s="1"/>
  <c r="FQ214" i="14"/>
  <c r="FJ141" i="14"/>
  <c r="FJ195" i="14" s="1"/>
  <c r="FM141" i="14"/>
  <c r="FM195" i="14" s="1"/>
  <c r="EX141" i="14"/>
  <c r="EX195" i="14" s="1"/>
  <c r="FD141" i="14"/>
  <c r="FD195" i="14" s="1"/>
  <c r="DM158" i="14"/>
  <c r="DM212" i="14" s="1"/>
  <c r="EC158" i="14"/>
  <c r="EC212" i="14" s="1"/>
  <c r="CS158" i="14"/>
  <c r="CS212" i="14" s="1"/>
  <c r="DY158" i="14"/>
  <c r="DY212" i="14" s="1"/>
  <c r="CK158" i="14"/>
  <c r="CK212" i="14" s="1"/>
  <c r="DU158" i="14"/>
  <c r="DU212" i="14" s="1"/>
  <c r="CG158" i="14"/>
  <c r="CG212" i="14" s="1"/>
  <c r="CW158" i="14"/>
  <c r="CW212" i="14" s="1"/>
  <c r="DQ158" i="14"/>
  <c r="DQ212" i="14" s="1"/>
  <c r="CC158" i="14"/>
  <c r="CC212" i="14" s="1"/>
  <c r="DE158" i="14"/>
  <c r="DE212" i="14" s="1"/>
  <c r="DA158" i="14"/>
  <c r="DA212" i="14" s="1"/>
  <c r="BL188" i="14"/>
  <c r="BU188" i="14"/>
  <c r="BF185" i="14"/>
  <c r="BU194" i="14"/>
  <c r="BO194" i="14"/>
  <c r="BR185" i="14"/>
  <c r="BU191" i="14"/>
  <c r="BL191" i="14"/>
  <c r="BF188" i="14"/>
  <c r="BC194" i="14"/>
  <c r="BR194" i="14"/>
  <c r="BO191" i="14"/>
  <c r="BL185" i="14"/>
  <c r="BF194" i="14"/>
  <c r="BR191" i="14"/>
  <c r="BC191" i="14"/>
  <c r="BF191" i="14"/>
  <c r="BR188" i="14"/>
  <c r="L61" i="14"/>
  <c r="AY59" i="14"/>
  <c r="G137" i="14"/>
  <c r="G191" i="14" s="1"/>
  <c r="P137" i="14"/>
  <c r="P191" i="14" s="1"/>
  <c r="H137" i="14"/>
  <c r="H191" i="14" s="1"/>
  <c r="Q137" i="14"/>
  <c r="Q191" i="14" s="1"/>
  <c r="I137" i="14"/>
  <c r="I191" i="14" s="1"/>
  <c r="F181" i="14"/>
  <c r="J181" i="14"/>
  <c r="G181" i="14"/>
  <c r="K181" i="14"/>
  <c r="L181" i="14"/>
  <c r="M181" i="14"/>
  <c r="I181" i="14"/>
  <c r="K137" i="14"/>
  <c r="K191" i="14" s="1"/>
  <c r="R137" i="14"/>
  <c r="R191" i="14" s="1"/>
  <c r="J137" i="14"/>
  <c r="J191" i="14" s="1"/>
  <c r="M137" i="14"/>
  <c r="M191" i="14" s="1"/>
  <c r="S137" i="14"/>
  <c r="S191" i="14" s="1"/>
  <c r="L137" i="14"/>
  <c r="L191" i="14" s="1"/>
  <c r="N137" i="14"/>
  <c r="N191" i="14" s="1"/>
  <c r="I193" i="14"/>
  <c r="J193" i="14"/>
  <c r="K193" i="14"/>
  <c r="L193" i="14"/>
  <c r="F193" i="14"/>
  <c r="G193" i="14"/>
  <c r="H193" i="14"/>
  <c r="AJ103" i="14"/>
  <c r="AJ157" i="14" s="1"/>
  <c r="AJ211" i="14" s="1"/>
  <c r="N157" i="14"/>
  <c r="N211" i="14" s="1"/>
  <c r="N153" i="14"/>
  <c r="N207" i="14" s="1"/>
  <c r="N159" i="14"/>
  <c r="N213" i="14" s="1"/>
  <c r="N155" i="14"/>
  <c r="N209" i="14" s="1"/>
  <c r="AJ108" i="14" l="1"/>
  <c r="DE129" i="14"/>
  <c r="L59" i="14"/>
  <c r="BR94" i="14" s="1"/>
  <c r="EW164" i="14"/>
  <c r="EW218" i="14" s="1"/>
  <c r="FE159" i="14"/>
  <c r="FE213" i="14" s="1"/>
  <c r="FA159" i="14"/>
  <c r="FA213" i="14" s="1"/>
  <c r="ES164" i="14"/>
  <c r="ES218" i="14" s="1"/>
  <c r="EO164" i="14"/>
  <c r="EO218" i="14" s="1"/>
  <c r="FQ164" i="14"/>
  <c r="FQ218" i="14" s="1"/>
  <c r="EK164" i="14"/>
  <c r="EK218" i="14" s="1"/>
  <c r="FM164" i="14"/>
  <c r="FM218" i="14" s="1"/>
  <c r="EO159" i="14"/>
  <c r="EO213" i="14" s="1"/>
  <c r="FI164" i="14"/>
  <c r="FI218" i="14" s="1"/>
  <c r="EK159" i="14"/>
  <c r="EK213" i="14" s="1"/>
  <c r="FE164" i="14"/>
  <c r="FE218" i="14" s="1"/>
  <c r="FM159" i="14"/>
  <c r="FM213" i="14" s="1"/>
  <c r="FA164" i="14"/>
  <c r="FA218" i="14" s="1"/>
  <c r="FI159" i="14"/>
  <c r="FI213" i="14" s="1"/>
  <c r="EW159" i="14"/>
  <c r="EW213" i="14" s="1"/>
  <c r="ES159" i="14"/>
  <c r="ES213" i="14" s="1"/>
  <c r="AJ218" i="14"/>
  <c r="AJ112" i="14"/>
  <c r="AJ166" i="14" s="1"/>
  <c r="FQ158" i="14" s="1"/>
  <c r="J110" i="14"/>
  <c r="J164" i="14" s="1"/>
  <c r="BX94" i="14" l="1"/>
  <c r="BX146" i="14" s="1"/>
  <c r="BX200" i="14" s="1"/>
  <c r="BL94" i="14"/>
  <c r="BF94" i="14"/>
  <c r="BO94" i="14"/>
  <c r="BU94" i="14"/>
  <c r="BC94" i="14"/>
  <c r="BI94" i="14"/>
  <c r="BI146" i="14" s="1"/>
  <c r="FA150" i="14" s="1"/>
  <c r="FA204" i="14" s="1"/>
  <c r="AZ94" i="14"/>
  <c r="AZ146" i="14" s="1"/>
  <c r="ER150" i="14" s="1"/>
  <c r="ER204" i="14" s="1"/>
  <c r="DE151" i="14"/>
  <c r="DE205" i="14" s="1"/>
  <c r="DI151" i="14"/>
  <c r="DI205" i="14" s="1"/>
  <c r="AZ91" i="14"/>
  <c r="CS201" i="14"/>
  <c r="CO201" i="14"/>
  <c r="CK201" i="14"/>
  <c r="CS198" i="14"/>
  <c r="CO198" i="14"/>
  <c r="CK198" i="14"/>
  <c r="BO91" i="14"/>
  <c r="BR91" i="14"/>
  <c r="BU91" i="14"/>
  <c r="BX91" i="14"/>
  <c r="BX143" i="14" s="1"/>
  <c r="BI91" i="14"/>
  <c r="BF91" i="14"/>
  <c r="BL91" i="14"/>
  <c r="BC91" i="14"/>
  <c r="DE183" i="14"/>
  <c r="DE218" i="14"/>
  <c r="DA218" i="14"/>
  <c r="CS218" i="14"/>
  <c r="DU164" i="14"/>
  <c r="DU218" i="14" s="1"/>
  <c r="DQ164" i="14"/>
  <c r="DQ218" i="14" s="1"/>
  <c r="DM164" i="14"/>
  <c r="DM218" i="14" s="1"/>
  <c r="DI218" i="14"/>
  <c r="FQ213" i="14"/>
  <c r="EG159" i="14"/>
  <c r="EG213" i="14" s="1"/>
  <c r="EO166" i="14"/>
  <c r="EO220" i="14" s="1"/>
  <c r="EW158" i="14"/>
  <c r="EW212" i="14" s="1"/>
  <c r="ES158" i="14"/>
  <c r="ES212" i="14" s="1"/>
  <c r="EO158" i="14"/>
  <c r="EO212" i="14" s="1"/>
  <c r="EK158" i="14"/>
  <c r="EK212" i="14" s="1"/>
  <c r="FQ166" i="14"/>
  <c r="FQ220" i="14" s="1"/>
  <c r="EK166" i="14"/>
  <c r="EK220" i="14" s="1"/>
  <c r="FQ212" i="14"/>
  <c r="FM166" i="14"/>
  <c r="FM220" i="14" s="1"/>
  <c r="FI166" i="14"/>
  <c r="FI220" i="14" s="1"/>
  <c r="FE166" i="14"/>
  <c r="FE220" i="14" s="1"/>
  <c r="FM158" i="14"/>
  <c r="FM212" i="14" s="1"/>
  <c r="FA166" i="14"/>
  <c r="FA220" i="14" s="1"/>
  <c r="FI158" i="14"/>
  <c r="FI212" i="14" s="1"/>
  <c r="EW166" i="14"/>
  <c r="EW220" i="14" s="1"/>
  <c r="FE158" i="14"/>
  <c r="FE212" i="14" s="1"/>
  <c r="ES166" i="14"/>
  <c r="ES220" i="14" s="1"/>
  <c r="FA158" i="14"/>
  <c r="FA212" i="14" s="1"/>
  <c r="J218" i="14"/>
  <c r="AJ220" i="14"/>
  <c r="J108" i="14"/>
  <c r="J162" i="14" s="1"/>
  <c r="DU162" i="14" s="1"/>
  <c r="J112" i="14"/>
  <c r="J166" i="14" s="1"/>
  <c r="AJ162" i="14"/>
  <c r="FP150" i="14" l="1"/>
  <c r="FP204" i="14" s="1"/>
  <c r="AZ200" i="14"/>
  <c r="BI200" i="14"/>
  <c r="CW144" i="14"/>
  <c r="CW198" i="14" s="1"/>
  <c r="CW147" i="14"/>
  <c r="CW201" i="14" s="1"/>
  <c r="BX197" i="14"/>
  <c r="FK154" i="14"/>
  <c r="FK208" i="14" s="1"/>
  <c r="FP147" i="14"/>
  <c r="FP201" i="14" s="1"/>
  <c r="FE162" i="14"/>
  <c r="FE216" i="14" s="1"/>
  <c r="FA162" i="14"/>
  <c r="FA216" i="14" s="1"/>
  <c r="EW162" i="14"/>
  <c r="EW216" i="14" s="1"/>
  <c r="ES162" i="14"/>
  <c r="ES216" i="14" s="1"/>
  <c r="EO162" i="14"/>
  <c r="EO216" i="14" s="1"/>
  <c r="FQ162" i="14"/>
  <c r="FQ216" i="14" s="1"/>
  <c r="EK162" i="14"/>
  <c r="EK216" i="14" s="1"/>
  <c r="FM162" i="14"/>
  <c r="FM216" i="14" s="1"/>
  <c r="FI162" i="14"/>
  <c r="FI216" i="14" s="1"/>
  <c r="DM162" i="14"/>
  <c r="DM216" i="14" s="1"/>
  <c r="DI216" i="14"/>
  <c r="DE216" i="14"/>
  <c r="DA216" i="14"/>
  <c r="CS216" i="14"/>
  <c r="DQ162" i="14"/>
  <c r="DQ216" i="14" s="1"/>
  <c r="CS220" i="14"/>
  <c r="DU166" i="14"/>
  <c r="DU220" i="14" s="1"/>
  <c r="DQ166" i="14"/>
  <c r="DQ220" i="14" s="1"/>
  <c r="DM166" i="14"/>
  <c r="DM220" i="14" s="1"/>
  <c r="DI220" i="14"/>
  <c r="DE220" i="14"/>
  <c r="DA220" i="14"/>
  <c r="AJ216" i="14"/>
  <c r="J220" i="14"/>
  <c r="J216" i="14"/>
  <c r="BI143" i="14"/>
  <c r="FA147" i="14" s="1"/>
  <c r="FA201" i="14" s="1"/>
  <c r="AZ143" i="14"/>
  <c r="ER147" i="14" s="1"/>
  <c r="ER201" i="14" s="1"/>
  <c r="DA151" i="14" l="1"/>
  <c r="DA205" i="14" s="1"/>
  <c r="DU216" i="14"/>
  <c r="AZ197" i="14"/>
  <c r="BI197" i="14"/>
  <c r="BL143" i="14"/>
  <c r="FD147" i="14" s="1"/>
  <c r="FD201" i="14" s="1"/>
  <c r="BC146" i="14"/>
  <c r="EU150" i="14" s="1"/>
  <c r="EU204" i="14" s="1"/>
  <c r="BU143" i="14"/>
  <c r="FM147" i="14" s="1"/>
  <c r="FM201" i="14" s="1"/>
  <c r="BO143" i="14"/>
  <c r="FG147" i="14" s="1"/>
  <c r="FG201" i="14" s="1"/>
  <c r="BF143" i="14"/>
  <c r="EX147" i="14" s="1"/>
  <c r="EX201" i="14" s="1"/>
  <c r="BO146" i="14"/>
  <c r="FG150" i="14" s="1"/>
  <c r="FG204" i="14" s="1"/>
  <c r="BR146" i="14"/>
  <c r="FJ150" i="14" s="1"/>
  <c r="FJ204" i="14" s="1"/>
  <c r="BF146" i="14"/>
  <c r="EX150" i="14" s="1"/>
  <c r="EX204" i="14" s="1"/>
  <c r="BL146" i="14"/>
  <c r="FD150" i="14" s="1"/>
  <c r="FD204" i="14" s="1"/>
  <c r="BR143" i="14"/>
  <c r="FJ147" i="14" s="1"/>
  <c r="FJ201" i="14" s="1"/>
  <c r="BC143" i="14"/>
  <c r="EU147" i="14" s="1"/>
  <c r="EU201" i="14" s="1"/>
  <c r="BU146" i="14"/>
  <c r="FM150" i="14" s="1"/>
  <c r="FM204" i="14" s="1"/>
  <c r="BC197" i="14" l="1"/>
  <c r="BL200" i="14"/>
  <c r="BU200" i="14"/>
  <c r="BL197" i="14"/>
  <c r="BR200" i="14"/>
  <c r="BU197" i="14"/>
  <c r="BC200" i="14"/>
  <c r="BO200" i="14"/>
  <c r="BO197" i="14"/>
  <c r="BR197" i="14"/>
  <c r="BF200" i="14"/>
  <c r="BF197" i="14"/>
</calcChain>
</file>

<file path=xl/sharedStrings.xml><?xml version="1.0" encoding="utf-8"?>
<sst xmlns="http://schemas.openxmlformats.org/spreadsheetml/2006/main" count="1473" uniqueCount="272">
  <si>
    <t>請　求　書</t>
    <rPh sb="0" eb="1">
      <t>ウケ</t>
    </rPh>
    <rPh sb="2" eb="3">
      <t>モトム</t>
    </rPh>
    <rPh sb="4" eb="5">
      <t>ショ</t>
    </rPh>
    <phoneticPr fontId="1"/>
  </si>
  <si>
    <t>下記のとおり請求いたします。</t>
    <rPh sb="0" eb="2">
      <t>カキ</t>
    </rPh>
    <rPh sb="6" eb="8">
      <t>セイキュウ</t>
    </rPh>
    <phoneticPr fontId="1"/>
  </si>
  <si>
    <t>(請求業者控)</t>
    <rPh sb="1" eb="3">
      <t>セイキュウ</t>
    </rPh>
    <rPh sb="3" eb="5">
      <t>ギョウシャ</t>
    </rPh>
    <rPh sb="5" eb="6">
      <t>ヒカエ</t>
    </rPh>
    <phoneticPr fontId="1"/>
  </si>
  <si>
    <t>株式会社</t>
    <rPh sb="0" eb="4">
      <t>カブシキガイシャ</t>
    </rPh>
    <phoneticPr fontId="1"/>
  </si>
  <si>
    <t>御中</t>
    <rPh sb="0" eb="2">
      <t>オンチュウ</t>
    </rPh>
    <phoneticPr fontId="1"/>
  </si>
  <si>
    <t>工事コード</t>
    <rPh sb="0" eb="2">
      <t>コウジ</t>
    </rPh>
    <phoneticPr fontId="1"/>
  </si>
  <si>
    <t>工事名称</t>
    <rPh sb="0" eb="1">
      <t>コウ</t>
    </rPh>
    <rPh sb="1" eb="2">
      <t>コト</t>
    </rPh>
    <rPh sb="2" eb="3">
      <t>ナ</t>
    </rPh>
    <rPh sb="3" eb="4">
      <t>ショウ</t>
    </rPh>
    <phoneticPr fontId="1"/>
  </si>
  <si>
    <t>印</t>
    <rPh sb="0" eb="1">
      <t>イン</t>
    </rPh>
    <phoneticPr fontId="1"/>
  </si>
  <si>
    <t>貴社コード</t>
    <rPh sb="0" eb="2">
      <t>キシャ</t>
    </rPh>
    <phoneticPr fontId="1"/>
  </si>
  <si>
    <t>取引銀行</t>
    <rPh sb="0" eb="2">
      <t>トリヒキ</t>
    </rPh>
    <rPh sb="2" eb="4">
      <t>ギンコウ</t>
    </rPh>
    <phoneticPr fontId="1"/>
  </si>
  <si>
    <t>フリガナ</t>
    <phoneticPr fontId="1"/>
  </si>
  <si>
    <t>口座名義</t>
    <rPh sb="0" eb="2">
      <t>コウザ</t>
    </rPh>
    <rPh sb="2" eb="4">
      <t>メイギ</t>
    </rPh>
    <phoneticPr fontId="1"/>
  </si>
  <si>
    <t>口座番号</t>
    <rPh sb="0" eb="2">
      <t>コウザ</t>
    </rPh>
    <rPh sb="2" eb="4">
      <t>バンゴウ</t>
    </rPh>
    <phoneticPr fontId="1"/>
  </si>
  <si>
    <t>銀行</t>
    <rPh sb="0" eb="2">
      <t>ギンコウ</t>
    </rPh>
    <phoneticPr fontId="1"/>
  </si>
  <si>
    <t>支店</t>
    <rPh sb="0" eb="2">
      <t>シテン</t>
    </rPh>
    <phoneticPr fontId="1"/>
  </si>
  <si>
    <t>注文ＮＯ.</t>
    <rPh sb="0" eb="2">
      <t>チュウモン</t>
    </rPh>
    <phoneticPr fontId="1"/>
  </si>
  <si>
    <t>①当初契約金額(税込)</t>
    <rPh sb="1" eb="3">
      <t>トウショ</t>
    </rPh>
    <rPh sb="3" eb="5">
      <t>ケイヤク</t>
    </rPh>
    <rPh sb="5" eb="7">
      <t>キンガク</t>
    </rPh>
    <rPh sb="8" eb="10">
      <t>ゼイコミ</t>
    </rPh>
    <phoneticPr fontId="1"/>
  </si>
  <si>
    <t>②変更契約金額(税込)</t>
    <rPh sb="1" eb="3">
      <t>ヘンコウ</t>
    </rPh>
    <rPh sb="3" eb="5">
      <t>ケイヤク</t>
    </rPh>
    <rPh sb="5" eb="7">
      <t>キンガク</t>
    </rPh>
    <rPh sb="8" eb="10">
      <t>ゼイコミ</t>
    </rPh>
    <phoneticPr fontId="1"/>
  </si>
  <si>
    <t>④前回迄受領金額(税込)</t>
    <rPh sb="1" eb="3">
      <t>ゼンカイ</t>
    </rPh>
    <rPh sb="3" eb="4">
      <t>マデ</t>
    </rPh>
    <rPh sb="4" eb="6">
      <t>ジュリョウ</t>
    </rPh>
    <rPh sb="6" eb="8">
      <t>キンガク</t>
    </rPh>
    <rPh sb="8" eb="12">
      <t>ゼイコミ</t>
    </rPh>
    <rPh sb="9" eb="11">
      <t>ゼイコミ</t>
    </rPh>
    <phoneticPr fontId="1"/>
  </si>
  <si>
    <t>⑤今回請求金額(税込)</t>
    <rPh sb="1" eb="3">
      <t>コンカイ</t>
    </rPh>
    <rPh sb="3" eb="5">
      <t>セイキュウ</t>
    </rPh>
    <rPh sb="5" eb="7">
      <t>キンガク</t>
    </rPh>
    <rPh sb="7" eb="11">
      <t>ゼイコミ</t>
    </rPh>
    <rPh sb="8" eb="10">
      <t>ゼイコミ</t>
    </rPh>
    <phoneticPr fontId="1"/>
  </si>
  <si>
    <t>数　量</t>
    <rPh sb="0" eb="1">
      <t>カズ</t>
    </rPh>
    <rPh sb="2" eb="3">
      <t>リョウ</t>
    </rPh>
    <phoneticPr fontId="1"/>
  </si>
  <si>
    <t>単　価</t>
    <rPh sb="0" eb="1">
      <t>タン</t>
    </rPh>
    <rPh sb="2" eb="3">
      <t>アタイ</t>
    </rPh>
    <phoneticPr fontId="1"/>
  </si>
  <si>
    <t>月</t>
    <rPh sb="0" eb="1">
      <t>ツキ</t>
    </rPh>
    <phoneticPr fontId="1"/>
  </si>
  <si>
    <t>(注意)</t>
    <rPh sb="1" eb="3">
      <t>チュウイ</t>
    </rPh>
    <phoneticPr fontId="1"/>
  </si>
  <si>
    <t>(請求内訳)</t>
    <phoneticPr fontId="1"/>
  </si>
  <si>
    <t>請求年月日</t>
    <rPh sb="0" eb="2">
      <t>セイキュウ</t>
    </rPh>
    <rPh sb="2" eb="4">
      <t>ネンゲツ</t>
    </rPh>
    <rPh sb="4" eb="5">
      <t>ヒ</t>
    </rPh>
    <phoneticPr fontId="1"/>
  </si>
  <si>
    <t>年</t>
    <rPh sb="0" eb="1">
      <t>ネン</t>
    </rPh>
    <phoneticPr fontId="1"/>
  </si>
  <si>
    <t>月</t>
    <rPh sb="0" eb="1">
      <t>ガツ</t>
    </rPh>
    <phoneticPr fontId="1"/>
  </si>
  <si>
    <t>日</t>
    <rPh sb="0" eb="1">
      <t>ニチ</t>
    </rPh>
    <phoneticPr fontId="1"/>
  </si>
  <si>
    <t>摘　要　（　品　名　）</t>
    <rPh sb="0" eb="1">
      <t>テキ</t>
    </rPh>
    <rPh sb="2" eb="3">
      <t>ヨウ</t>
    </rPh>
    <rPh sb="6" eb="7">
      <t>ヒン</t>
    </rPh>
    <rPh sb="8" eb="9">
      <t>ナ</t>
    </rPh>
    <phoneticPr fontId="1"/>
  </si>
  <si>
    <t>日</t>
    <rPh sb="0" eb="1">
      <t>ヒ</t>
    </rPh>
    <phoneticPr fontId="1"/>
  </si>
  <si>
    <t>(経理部保管)</t>
    <rPh sb="1" eb="4">
      <t>ケイリブ</t>
    </rPh>
    <rPh sb="4" eb="6">
      <t>ホカン</t>
    </rPh>
    <phoneticPr fontId="1"/>
  </si>
  <si>
    <t>社　長</t>
    <rPh sb="0" eb="1">
      <t>シャ</t>
    </rPh>
    <rPh sb="2" eb="3">
      <t>チョウ</t>
    </rPh>
    <phoneticPr fontId="1"/>
  </si>
  <si>
    <t>担当部長</t>
    <rPh sb="0" eb="2">
      <t>タントウ</t>
    </rPh>
    <rPh sb="2" eb="4">
      <t>ブチョウ</t>
    </rPh>
    <phoneticPr fontId="1"/>
  </si>
  <si>
    <t>取引先コード</t>
    <rPh sb="0" eb="2">
      <t>トリヒキ</t>
    </rPh>
    <rPh sb="2" eb="3">
      <t>サキ</t>
    </rPh>
    <phoneticPr fontId="1"/>
  </si>
  <si>
    <t>処理年月日</t>
    <rPh sb="0" eb="2">
      <t>ショリ</t>
    </rPh>
    <rPh sb="2" eb="5">
      <t>ネンガッピ</t>
    </rPh>
    <phoneticPr fontId="1"/>
  </si>
  <si>
    <t>科目コード</t>
    <rPh sb="0" eb="2">
      <t>カモク</t>
    </rPh>
    <phoneticPr fontId="1"/>
  </si>
  <si>
    <t>大工種</t>
    <rPh sb="0" eb="1">
      <t>ダイ</t>
    </rPh>
    <rPh sb="1" eb="3">
      <t>コウシュ</t>
    </rPh>
    <phoneticPr fontId="1"/>
  </si>
  <si>
    <t>明　細</t>
    <rPh sb="0" eb="1">
      <t>アキラ</t>
    </rPh>
    <rPh sb="2" eb="3">
      <t>ホソ</t>
    </rPh>
    <phoneticPr fontId="1"/>
  </si>
  <si>
    <t>工　種</t>
    <rPh sb="0" eb="1">
      <t>コウ</t>
    </rPh>
    <rPh sb="2" eb="3">
      <t>タネ</t>
    </rPh>
    <phoneticPr fontId="1"/>
  </si>
  <si>
    <t>役　　　　　　員</t>
    <rPh sb="0" eb="1">
      <t>ヤク</t>
    </rPh>
    <rPh sb="7" eb="8">
      <t>イン</t>
    </rPh>
    <phoneticPr fontId="1"/>
  </si>
  <si>
    <t>経理部長</t>
    <rPh sb="0" eb="2">
      <t>ケイリ</t>
    </rPh>
    <rPh sb="2" eb="4">
      <t>ブチョウ</t>
    </rPh>
    <phoneticPr fontId="1"/>
  </si>
  <si>
    <t>担　当</t>
    <rPh sb="0" eb="1">
      <t>タン</t>
    </rPh>
    <rPh sb="2" eb="3">
      <t>トウ</t>
    </rPh>
    <phoneticPr fontId="1"/>
  </si>
  <si>
    <t>近 藤 組</t>
    <rPh sb="0" eb="1">
      <t>チカ</t>
    </rPh>
    <rPh sb="2" eb="3">
      <t>フジ</t>
    </rPh>
    <rPh sb="4" eb="5">
      <t>クミ</t>
    </rPh>
    <phoneticPr fontId="1"/>
  </si>
  <si>
    <r>
      <rPr>
        <sz val="7"/>
        <color theme="1"/>
        <rFont val="ＭＳ 明朝"/>
        <family val="1"/>
        <charset val="128"/>
      </rPr>
      <t>(消費税抜き金額)</t>
    </r>
    <r>
      <rPr>
        <sz val="6"/>
        <color theme="1"/>
        <rFont val="ＭＳ 明朝"/>
        <family val="1"/>
        <charset val="128"/>
      </rPr>
      <t xml:space="preserve">
</t>
    </r>
    <r>
      <rPr>
        <sz val="11"/>
        <color theme="1"/>
        <rFont val="ＭＳ 明朝"/>
        <family val="1"/>
        <charset val="128"/>
      </rPr>
      <t>合計</t>
    </r>
    <rPh sb="1" eb="4">
      <t>ショウヒゼイ</t>
    </rPh>
    <rPh sb="4" eb="5">
      <t>ヌ</t>
    </rPh>
    <rPh sb="6" eb="8">
      <t>キンガク</t>
    </rPh>
    <rPh sb="10" eb="12">
      <t>ゴウケイ</t>
    </rPh>
    <phoneticPr fontId="1"/>
  </si>
  <si>
    <t xml:space="preserve">
住所
社名
電話番号
</t>
    <rPh sb="1" eb="3">
      <t>ジュウショ</t>
    </rPh>
    <rPh sb="5" eb="7">
      <t>シャメイ</t>
    </rPh>
    <rPh sb="9" eb="11">
      <t>デンワ</t>
    </rPh>
    <rPh sb="11" eb="13">
      <t>バンゴウ</t>
    </rPh>
    <phoneticPr fontId="1"/>
  </si>
  <si>
    <t>会 計 伝 票</t>
    <rPh sb="0" eb="1">
      <t>カイ</t>
    </rPh>
    <rPh sb="2" eb="3">
      <t>ケイ</t>
    </rPh>
    <rPh sb="4" eb="5">
      <t>デン</t>
    </rPh>
    <rPh sb="6" eb="7">
      <t>ヒョウ</t>
    </rPh>
    <phoneticPr fontId="1"/>
  </si>
  <si>
    <t>工事名</t>
    <rPh sb="0" eb="3">
      <t>コウジメイ</t>
    </rPh>
    <phoneticPr fontId="1"/>
  </si>
  <si>
    <t>住所</t>
    <rPh sb="0" eb="2">
      <t>ジュウショ</t>
    </rPh>
    <phoneticPr fontId="1"/>
  </si>
  <si>
    <t>社名</t>
    <rPh sb="0" eb="2">
      <t>シャメイ</t>
    </rPh>
    <phoneticPr fontId="1"/>
  </si>
  <si>
    <t>電話番号</t>
    <rPh sb="0" eb="2">
      <t>デンワ</t>
    </rPh>
    <rPh sb="2" eb="4">
      <t>バンゴウ</t>
    </rPh>
    <phoneticPr fontId="1"/>
  </si>
  <si>
    <t>請求年月日</t>
    <rPh sb="0" eb="2">
      <t>セイキュウ</t>
    </rPh>
    <rPh sb="2" eb="5">
      <t>ネンガッピ</t>
    </rPh>
    <phoneticPr fontId="1"/>
  </si>
  <si>
    <t>株式会社近藤組　請求書入力フォーム</t>
    <rPh sb="0" eb="4">
      <t>カブシキガイシャ</t>
    </rPh>
    <rPh sb="4" eb="7">
      <t>コンドウグミ</t>
    </rPh>
    <rPh sb="8" eb="11">
      <t>セイキュウショ</t>
    </rPh>
    <rPh sb="11" eb="13">
      <t>ニュウリョク</t>
    </rPh>
    <phoneticPr fontId="1"/>
  </si>
  <si>
    <t>〒</t>
    <phoneticPr fontId="1"/>
  </si>
  <si>
    <t>当座・普通</t>
    <rPh sb="0" eb="2">
      <t>トウザ</t>
    </rPh>
    <rPh sb="3" eb="5">
      <t>フツウ</t>
    </rPh>
    <phoneticPr fontId="1"/>
  </si>
  <si>
    <t>当初契約金額</t>
    <phoneticPr fontId="1"/>
  </si>
  <si>
    <t>変更契約金額</t>
    <phoneticPr fontId="1"/>
  </si>
  <si>
    <t>前回迄受領金額</t>
    <phoneticPr fontId="1"/>
  </si>
  <si>
    <t>（請求内訳）</t>
    <rPh sb="1" eb="3">
      <t>セイキュウ</t>
    </rPh>
    <rPh sb="3" eb="5">
      <t>ウチワケ</t>
    </rPh>
    <phoneticPr fontId="1"/>
  </si>
  <si>
    <t>当座</t>
    <rPh sb="0" eb="2">
      <t>トウザ</t>
    </rPh>
    <phoneticPr fontId="1"/>
  </si>
  <si>
    <t>普通</t>
    <rPh sb="0" eb="2">
      <t>フツウ</t>
    </rPh>
    <phoneticPr fontId="1"/>
  </si>
  <si>
    <t>ｶ.ｺﾝﾄﾞｳｸﾞﾐ</t>
    <phoneticPr fontId="1"/>
  </si>
  <si>
    <t>株式会社　近藤組</t>
    <rPh sb="0" eb="4">
      <t>カブシキガイシャ</t>
    </rPh>
    <rPh sb="5" eb="8">
      <t>コンドウグミ</t>
    </rPh>
    <phoneticPr fontId="1"/>
  </si>
  <si>
    <t>工事出来高</t>
    <rPh sb="0" eb="2">
      <t>コウジ</t>
    </rPh>
    <rPh sb="2" eb="5">
      <t>デキダカ</t>
    </rPh>
    <phoneticPr fontId="1"/>
  </si>
  <si>
    <t>　※表示倍率を変更すると文字が隠れてしまったり、改行されてしまうことがありますが、提出して頂くページを印刷した際には表示されるように設定しています。入力の際はお手数お掛けしますが、宜しくお願い致します。</t>
    <rPh sb="2" eb="4">
      <t>ヒョウジ</t>
    </rPh>
    <rPh sb="4" eb="6">
      <t>バイリツ</t>
    </rPh>
    <rPh sb="7" eb="9">
      <t>ヘンコウ</t>
    </rPh>
    <rPh sb="12" eb="14">
      <t>モジ</t>
    </rPh>
    <rPh sb="15" eb="16">
      <t>カク</t>
    </rPh>
    <rPh sb="24" eb="26">
      <t>カイギョウ</t>
    </rPh>
    <rPh sb="41" eb="43">
      <t>テイシュツ</t>
    </rPh>
    <rPh sb="45" eb="46">
      <t>イタダ</t>
    </rPh>
    <rPh sb="51" eb="53">
      <t>インサツ</t>
    </rPh>
    <rPh sb="55" eb="56">
      <t>サイ</t>
    </rPh>
    <rPh sb="58" eb="60">
      <t>ヒョウジ</t>
    </rPh>
    <rPh sb="66" eb="68">
      <t>セッテイ</t>
    </rPh>
    <rPh sb="74" eb="76">
      <t>ニュウリョク</t>
    </rPh>
    <rPh sb="77" eb="78">
      <t>サイ</t>
    </rPh>
    <rPh sb="80" eb="82">
      <t>テスウ</t>
    </rPh>
    <rPh sb="83" eb="84">
      <t>カ</t>
    </rPh>
    <rPh sb="90" eb="91">
      <t>ヨロ</t>
    </rPh>
    <rPh sb="94" eb="95">
      <t>ネガ</t>
    </rPh>
    <rPh sb="96" eb="97">
      <t>イタ</t>
    </rPh>
    <phoneticPr fontId="1"/>
  </si>
  <si>
    <t>（株）近藤組　総務部経理課</t>
    <rPh sb="1" eb="2">
      <t>カブ</t>
    </rPh>
    <rPh sb="3" eb="6">
      <t>コンドウグミ</t>
    </rPh>
    <rPh sb="7" eb="9">
      <t>ソウム</t>
    </rPh>
    <rPh sb="9" eb="10">
      <t>ブ</t>
    </rPh>
    <rPh sb="10" eb="13">
      <t>ケイリカ</t>
    </rPh>
    <phoneticPr fontId="1"/>
  </si>
  <si>
    <t>１．弊社指定請求書</t>
    <rPh sb="2" eb="4">
      <t>ヘイシャ</t>
    </rPh>
    <rPh sb="4" eb="6">
      <t>シテイ</t>
    </rPh>
    <rPh sb="6" eb="9">
      <t>セイキュウショ</t>
    </rPh>
    <phoneticPr fontId="1"/>
  </si>
  <si>
    <t>（株）近藤組　弊社指定請求書(Excel)について</t>
    <rPh sb="1" eb="2">
      <t>カブ</t>
    </rPh>
    <rPh sb="3" eb="6">
      <t>コンドウグミ</t>
    </rPh>
    <rPh sb="7" eb="9">
      <t>ヘイシャ</t>
    </rPh>
    <rPh sb="9" eb="11">
      <t>シテイ</t>
    </rPh>
    <rPh sb="11" eb="14">
      <t>セイキュウショ</t>
    </rPh>
    <phoneticPr fontId="1"/>
  </si>
  <si>
    <t>２．記入について</t>
    <rPh sb="2" eb="4">
      <t>キニュウ</t>
    </rPh>
    <phoneticPr fontId="1"/>
  </si>
  <si>
    <t>３．注意事項</t>
    <rPh sb="2" eb="4">
      <t>チュウイ</t>
    </rPh>
    <rPh sb="4" eb="6">
      <t>ジコウ</t>
    </rPh>
    <phoneticPr fontId="1"/>
  </si>
  <si>
    <t>951-8018</t>
    <phoneticPr fontId="1"/>
  </si>
  <si>
    <t>025-222-2141</t>
    <phoneticPr fontId="1"/>
  </si>
  <si>
    <t>　請求書を提出する年月日を西暦で入力してください。20日を過ぎると翌月処理となりますのでご注意願います。</t>
    <rPh sb="5" eb="7">
      <t>テイシュツ</t>
    </rPh>
    <rPh sb="13" eb="15">
      <t>セイレキ</t>
    </rPh>
    <rPh sb="27" eb="28">
      <t>ニチ</t>
    </rPh>
    <rPh sb="29" eb="30">
      <t>ス</t>
    </rPh>
    <rPh sb="33" eb="34">
      <t>ヨク</t>
    </rPh>
    <rPh sb="34" eb="35">
      <t>ツキ</t>
    </rPh>
    <rPh sb="35" eb="37">
      <t>ショリ</t>
    </rPh>
    <rPh sb="45" eb="47">
      <t>チュウイ</t>
    </rPh>
    <rPh sb="47" eb="48">
      <t>ネガ</t>
    </rPh>
    <phoneticPr fontId="1"/>
  </si>
  <si>
    <t>　セルをクリックすると当座・普通を選択できるようになっています。当座、又は普通を選択してください。直接入力してもかまいません。</t>
    <phoneticPr fontId="1"/>
  </si>
  <si>
    <t>(現場担当者控)</t>
    <rPh sb="1" eb="3">
      <t>ゲンバ</t>
    </rPh>
    <rPh sb="3" eb="6">
      <t>タントウシャ</t>
    </rPh>
    <rPh sb="6" eb="7">
      <t>ヒカ</t>
    </rPh>
    <phoneticPr fontId="1"/>
  </si>
  <si>
    <t>↓</t>
    <phoneticPr fontId="1"/>
  </si>
  <si>
    <t>↓</t>
    <phoneticPr fontId="1"/>
  </si>
  <si>
    <t>　注文書に書かれている1ケタ、又は2ケタ、又は8ケタの工事コードを入力してください。契約を交わしていない場合は、空欄、又は弊社経理課・現場員に確認してください。</t>
    <rPh sb="61" eb="63">
      <t>ヘイシャ</t>
    </rPh>
    <rPh sb="63" eb="66">
      <t>ケイリカ</t>
    </rPh>
    <phoneticPr fontId="1"/>
  </si>
  <si>
    <t>-</t>
  </si>
  <si>
    <t>-</t>
    <phoneticPr fontId="1"/>
  </si>
  <si>
    <t xml:space="preserve"> 金　額　（　税　抜　）</t>
    <phoneticPr fontId="1"/>
  </si>
  <si>
    <t>明　細</t>
    <rPh sb="0" eb="1">
      <t>メイ</t>
    </rPh>
    <rPh sb="2" eb="3">
      <t>ホソ</t>
    </rPh>
    <phoneticPr fontId="1"/>
  </si>
  <si>
    <t>工　種</t>
    <rPh sb="0" eb="1">
      <t>コウ</t>
    </rPh>
    <rPh sb="2" eb="3">
      <t>シュ</t>
    </rPh>
    <phoneticPr fontId="1"/>
  </si>
  <si>
    <t>(消費税抜き金額)</t>
    <phoneticPr fontId="1"/>
  </si>
  <si>
    <t>合計</t>
    <rPh sb="0" eb="2">
      <t>ゴウケイ</t>
    </rPh>
    <phoneticPr fontId="1"/>
  </si>
  <si>
    <t>　工事名を入力してください。工事名がわからない場合は、弊社経理課・現場員に確認してください。略称でもかまいませんが、現場員に確認の上、記入してください。</t>
    <rPh sb="14" eb="17">
      <t>コウジメイ</t>
    </rPh>
    <rPh sb="23" eb="25">
      <t>バアイ</t>
    </rPh>
    <rPh sb="46" eb="48">
      <t>リャクショウ</t>
    </rPh>
    <rPh sb="58" eb="60">
      <t>ゲンバ</t>
    </rPh>
    <rPh sb="60" eb="61">
      <t>イン</t>
    </rPh>
    <rPh sb="62" eb="64">
      <t>カクニン</t>
    </rPh>
    <rPh sb="65" eb="66">
      <t>ウエ</t>
    </rPh>
    <rPh sb="67" eb="69">
      <t>キニュウ</t>
    </rPh>
    <phoneticPr fontId="1"/>
  </si>
  <si>
    <t>新潟市中央区稲荷町3535番地1</t>
    <rPh sb="0" eb="3">
      <t>ニイガタシ</t>
    </rPh>
    <rPh sb="3" eb="6">
      <t>チュウオウク</t>
    </rPh>
    <rPh sb="6" eb="9">
      <t>イナリマチ</t>
    </rPh>
    <rPh sb="13" eb="15">
      <t>バンチ</t>
    </rPh>
    <phoneticPr fontId="1"/>
  </si>
  <si>
    <t>1234567</t>
    <phoneticPr fontId="1"/>
  </si>
  <si>
    <t>式</t>
    <rPh sb="0" eb="1">
      <t>シキ</t>
    </rPh>
    <phoneticPr fontId="1"/>
  </si>
  <si>
    <t>登録番号</t>
    <rPh sb="0" eb="4">
      <t>トウロクバンゴウ</t>
    </rPh>
    <phoneticPr fontId="1"/>
  </si>
  <si>
    <t>　消 費 税(合計)</t>
    <rPh sb="1" eb="2">
      <t>ショウ</t>
    </rPh>
    <rPh sb="3" eb="4">
      <t>ヒ</t>
    </rPh>
    <rPh sb="5" eb="6">
      <t>ゼイ</t>
    </rPh>
    <rPh sb="7" eb="9">
      <t>ゴウケイ</t>
    </rPh>
    <phoneticPr fontId="1"/>
  </si>
  <si>
    <t>　消 費 税(１０％)</t>
    <rPh sb="1" eb="2">
      <t>ショウ</t>
    </rPh>
    <rPh sb="3" eb="4">
      <t>ヒ</t>
    </rPh>
    <rPh sb="5" eb="6">
      <t>ゼイ</t>
    </rPh>
    <phoneticPr fontId="1"/>
  </si>
  <si>
    <t>※　軽減税率対象</t>
    <rPh sb="2" eb="6">
      <t>ケイゲンゼイリツ</t>
    </rPh>
    <rPh sb="6" eb="8">
      <t>タイショウ</t>
    </rPh>
    <phoneticPr fontId="1"/>
  </si>
  <si>
    <t>(インボイス)
登録番号</t>
    <rPh sb="8" eb="12">
      <t>トウロクバンゴウ</t>
    </rPh>
    <phoneticPr fontId="1"/>
  </si>
  <si>
    <t>(消費税抜き金額)
８％対象合計</t>
    <rPh sb="1" eb="4">
      <t>ショウヒゼイ</t>
    </rPh>
    <rPh sb="4" eb="5">
      <t>ヌ</t>
    </rPh>
    <rPh sb="6" eb="8">
      <t>キンガク</t>
    </rPh>
    <rPh sb="12" eb="14">
      <t>タイショウ</t>
    </rPh>
    <rPh sb="14" eb="16">
      <t>ゴウケイ</t>
    </rPh>
    <phoneticPr fontId="1"/>
  </si>
  <si>
    <t>(消費税抜き金額)
１０％対象合計</t>
    <rPh sb="1" eb="4">
      <t>ショウヒゼイ</t>
    </rPh>
    <rPh sb="4" eb="5">
      <t>ヌ</t>
    </rPh>
    <rPh sb="6" eb="8">
      <t>キンガク</t>
    </rPh>
    <rPh sb="13" eb="15">
      <t>タイショウ</t>
    </rPh>
    <rPh sb="15" eb="17">
      <t>ゴウケイ</t>
    </rPh>
    <phoneticPr fontId="1"/>
  </si>
  <si>
    <t>８％対象合計</t>
    <rPh sb="2" eb="4">
      <t>タイショウ</t>
    </rPh>
    <rPh sb="4" eb="6">
      <t>ゴウケイ</t>
    </rPh>
    <phoneticPr fontId="1"/>
  </si>
  <si>
    <t>１０％対象合計</t>
    <rPh sb="3" eb="5">
      <t>タイショウ</t>
    </rPh>
    <rPh sb="5" eb="7">
      <t>ゴウケイ</t>
    </rPh>
    <phoneticPr fontId="1"/>
  </si>
  <si>
    <t>登 録 番 号</t>
    <rPh sb="0" eb="1">
      <t>ノボル</t>
    </rPh>
    <rPh sb="2" eb="3">
      <t>ロク</t>
    </rPh>
    <rPh sb="4" eb="5">
      <t>バン</t>
    </rPh>
    <rPh sb="6" eb="7">
      <t>ゴウ</t>
    </rPh>
    <phoneticPr fontId="1"/>
  </si>
  <si>
    <t>判 定</t>
    <rPh sb="0" eb="1">
      <t>ハン</t>
    </rPh>
    <rPh sb="2" eb="3">
      <t>サダム</t>
    </rPh>
    <phoneticPr fontId="1"/>
  </si>
  <si>
    <t>第四北越</t>
    <rPh sb="0" eb="4">
      <t>ダイシホクエツ</t>
    </rPh>
    <phoneticPr fontId="1"/>
  </si>
  <si>
    <t>本</t>
    <rPh sb="0" eb="1">
      <t>ホン</t>
    </rPh>
    <phoneticPr fontId="1"/>
  </si>
  <si>
    <t>※</t>
    <phoneticPr fontId="1"/>
  </si>
  <si>
    <t xml:space="preserve"> 軽減税率対象</t>
    <phoneticPr fontId="1"/>
  </si>
  <si>
    <t>←動かさない→→→</t>
    <rPh sb="1" eb="2">
      <t>ウゴ</t>
    </rPh>
    <phoneticPr fontId="1"/>
  </si>
  <si>
    <t>※</t>
  </si>
  <si>
    <t>※</t>
    <phoneticPr fontId="1"/>
  </si>
  <si>
    <t>区分</t>
    <rPh sb="0" eb="2">
      <t>クブン</t>
    </rPh>
    <phoneticPr fontId="1"/>
  </si>
  <si>
    <t>区分</t>
    <rPh sb="0" eb="2">
      <t>クブン</t>
    </rPh>
    <phoneticPr fontId="1"/>
  </si>
  <si>
    <t>合計</t>
    <phoneticPr fontId="1"/>
  </si>
  <si>
    <t>８％対象合計</t>
    <phoneticPr fontId="1"/>
  </si>
  <si>
    <t>１０％対象合計</t>
    <phoneticPr fontId="1"/>
  </si>
  <si>
    <t>(契約事項)
※契約がある場合必ず記入して下さい。</t>
  </si>
  <si>
    <t>(契約事項)
※契約がある場合必ず記入して下さい。</t>
    <rPh sb="1" eb="3">
      <t>ケイヤク</t>
    </rPh>
    <rPh sb="3" eb="5">
      <t>ジコウ</t>
    </rPh>
    <rPh sb="8" eb="10">
      <t>ケイヤク</t>
    </rPh>
    <rPh sb="13" eb="15">
      <t>バアイ</t>
    </rPh>
    <rPh sb="15" eb="16">
      <t>カナラ</t>
    </rPh>
    <rPh sb="17" eb="19">
      <t>キニュウ</t>
    </rPh>
    <rPh sb="21" eb="22">
      <t>クダ</t>
    </rPh>
    <phoneticPr fontId="1"/>
  </si>
  <si>
    <t>消費税
(合計)</t>
    <rPh sb="0" eb="3">
      <t>ショウヒゼイ</t>
    </rPh>
    <rPh sb="5" eb="7">
      <t>ゴウケイ</t>
    </rPh>
    <phoneticPr fontId="1"/>
  </si>
  <si>
    <t>消費税
(８％)</t>
    <rPh sb="0" eb="1">
      <t>ショウ</t>
    </rPh>
    <rPh sb="1" eb="2">
      <t>ゼイ</t>
    </rPh>
    <phoneticPr fontId="1"/>
  </si>
  <si>
    <t>消費税
(１０％)</t>
    <rPh sb="0" eb="1">
      <t>ショウ</t>
    </rPh>
    <rPh sb="1" eb="2">
      <t>ヒ</t>
    </rPh>
    <rPh sb="2" eb="3">
      <t>ゼイ</t>
    </rPh>
    <phoneticPr fontId="1"/>
  </si>
  <si>
    <t>請求年月日</t>
  </si>
  <si>
    <t>年</t>
  </si>
  <si>
    <t>月</t>
  </si>
  <si>
    <t>日</t>
  </si>
  <si>
    <t>注文ＮＯ.</t>
  </si>
  <si>
    <t>①当初契約金額(税込)</t>
  </si>
  <si>
    <t>②変更契約金額(税込)</t>
  </si>
  <si>
    <t>④前回迄受領金額(税込)</t>
  </si>
  <si>
    <t>⑤今回請求金額(税込)</t>
  </si>
  <si>
    <t>　消 費 税(８％)</t>
    <rPh sb="1" eb="2">
      <t>ショウ</t>
    </rPh>
    <rPh sb="3" eb="4">
      <t>ヒ</t>
    </rPh>
    <rPh sb="5" eb="6">
      <t>ゼイ</t>
    </rPh>
    <phoneticPr fontId="1"/>
  </si>
  <si>
    <t xml:space="preserve"> 消 費 税(１０％)</t>
    <rPh sb="1" eb="2">
      <t>ショウ</t>
    </rPh>
    <rPh sb="3" eb="4">
      <t>ヒ</t>
    </rPh>
    <rPh sb="5" eb="6">
      <t>ゼイ</t>
    </rPh>
    <phoneticPr fontId="1"/>
  </si>
  <si>
    <t xml:space="preserve"> 消 費 税(合計)</t>
    <rPh sb="1" eb="2">
      <t>ショウ</t>
    </rPh>
    <rPh sb="3" eb="4">
      <t>ヒ</t>
    </rPh>
    <rPh sb="5" eb="6">
      <t>ゼイ</t>
    </rPh>
    <rPh sb="7" eb="9">
      <t>ゴウケイ</t>
    </rPh>
    <phoneticPr fontId="1"/>
  </si>
  <si>
    <t xml:space="preserve"> 消 費 税(８％)</t>
    <rPh sb="1" eb="2">
      <t>ショウ</t>
    </rPh>
    <rPh sb="3" eb="4">
      <t>ヒ</t>
    </rPh>
    <rPh sb="5" eb="6">
      <t>ゼイ</t>
    </rPh>
    <phoneticPr fontId="1"/>
  </si>
  <si>
    <t>単位</t>
    <rPh sb="0" eb="2">
      <t>タンイ</t>
    </rPh>
    <phoneticPr fontId="1"/>
  </si>
  <si>
    <t xml:space="preserve"> 金 額（ 税 抜 ）</t>
    <rPh sb="1" eb="2">
      <t>キン</t>
    </rPh>
    <rPh sb="3" eb="4">
      <t>ガク</t>
    </rPh>
    <rPh sb="6" eb="7">
      <t>ゼイ</t>
    </rPh>
    <rPh sb="8" eb="9">
      <t>ヌ</t>
    </rPh>
    <phoneticPr fontId="1"/>
  </si>
  <si>
    <t>取引先名</t>
    <phoneticPr fontId="25"/>
  </si>
  <si>
    <t>適格請求書登録番号</t>
    <rPh sb="0" eb="2">
      <t>テキカク</t>
    </rPh>
    <rPh sb="2" eb="5">
      <t>セイキュウショ</t>
    </rPh>
    <rPh sb="5" eb="9">
      <t>トウロクバンゴウ</t>
    </rPh>
    <phoneticPr fontId="25"/>
  </si>
  <si>
    <t>（株）エヌ・シー・エス</t>
  </si>
  <si>
    <t>鍵屋２４</t>
  </si>
  <si>
    <t>近代事務機（株）</t>
  </si>
  <si>
    <t>（株）共律</t>
  </si>
  <si>
    <t>（株）クマキ</t>
  </si>
  <si>
    <t>（株）里仙</t>
  </si>
  <si>
    <t>（株）財界にいがた</t>
  </si>
  <si>
    <t>（有）高橋石油</t>
  </si>
  <si>
    <t>大成電気工事（株）</t>
  </si>
  <si>
    <t>（株）千代田設備</t>
  </si>
  <si>
    <t>（有）トーシン企画</t>
  </si>
  <si>
    <t>（株）にいがたエネルギー</t>
  </si>
  <si>
    <t>（株）新潟日立</t>
  </si>
  <si>
    <t>（株）長谷川造園</t>
  </si>
  <si>
    <t>（株）ホテル新潟</t>
  </si>
  <si>
    <t>（株）隆昌堂</t>
  </si>
  <si>
    <t>コード</t>
    <phoneticPr fontId="1"/>
  </si>
  <si>
    <t>（有）ウェルワークス</t>
  </si>
  <si>
    <t>（株）コンプケア</t>
  </si>
  <si>
    <t>ＴＭプランニング</t>
  </si>
  <si>
    <t>日本電話衛生協会</t>
  </si>
  <si>
    <t>新津石油（株）</t>
  </si>
  <si>
    <t>（株）パブリシティコア</t>
  </si>
  <si>
    <t>（株）北陸工業新聞社</t>
  </si>
  <si>
    <t>㈱要松園コーポレーション</t>
  </si>
  <si>
    <t>（株）近藤コーポレーション</t>
  </si>
  <si>
    <t>（株）新潟三越伊勢丹</t>
  </si>
  <si>
    <t>タクシー共通券事業（株）</t>
  </si>
  <si>
    <t>（有）大橋銅鉄店</t>
  </si>
  <si>
    <t>高野ガス（株）</t>
  </si>
  <si>
    <t>（株）建設速報社</t>
  </si>
  <si>
    <t>（株）ミスターパイプレンチ</t>
  </si>
  <si>
    <t>（株）北都</t>
  </si>
  <si>
    <t>椎谷建築</t>
  </si>
  <si>
    <t>（株）新宣</t>
  </si>
  <si>
    <t>（株）ＡＣ１５</t>
  </si>
  <si>
    <t>（株）カネコ商会</t>
  </si>
  <si>
    <t>（株）クルマヤ</t>
  </si>
  <si>
    <t>コベルコ建機日本（株）</t>
  </si>
  <si>
    <t>山芳内装</t>
  </si>
  <si>
    <t>(株)広報しえん</t>
  </si>
  <si>
    <t>注文ＮＯ.</t>
    <phoneticPr fontId="1"/>
  </si>
  <si>
    <t>借
方</t>
    <rPh sb="0" eb="1">
      <t>シャク</t>
    </rPh>
    <rPh sb="2" eb="3">
      <t>カタ</t>
    </rPh>
    <phoneticPr fontId="1"/>
  </si>
  <si>
    <t>貸
方</t>
    <rPh sb="0" eb="1">
      <t>カシ</t>
    </rPh>
    <rPh sb="2" eb="3">
      <t>カタ</t>
    </rPh>
    <phoneticPr fontId="1"/>
  </si>
  <si>
    <t>◇</t>
    <phoneticPr fontId="1"/>
  </si>
  <si>
    <t>：非課税</t>
    <phoneticPr fontId="1"/>
  </si>
  <si>
    <t>◇　非課税</t>
    <rPh sb="2" eb="5">
      <t>ヒカゼイ</t>
    </rPh>
    <phoneticPr fontId="1"/>
  </si>
  <si>
    <t xml:space="preserve"> 金　額</t>
    <rPh sb="1" eb="2">
      <t>キン</t>
    </rPh>
    <rPh sb="3" eb="4">
      <t>ガク</t>
    </rPh>
    <phoneticPr fontId="1"/>
  </si>
  <si>
    <t>①当初契約金額</t>
    <phoneticPr fontId="1"/>
  </si>
  <si>
    <t>②変更契約金額</t>
    <phoneticPr fontId="1"/>
  </si>
  <si>
    <t>④前回迄受領金額</t>
    <phoneticPr fontId="1"/>
  </si>
  <si>
    <t>⑤今回請求金額</t>
    <phoneticPr fontId="1"/>
  </si>
  <si>
    <t>①当初契約金額</t>
    <rPh sb="1" eb="3">
      <t>トウショ</t>
    </rPh>
    <rPh sb="3" eb="5">
      <t>ケイヤク</t>
    </rPh>
    <rPh sb="5" eb="7">
      <t>キンガク</t>
    </rPh>
    <phoneticPr fontId="1"/>
  </si>
  <si>
    <t>②変更契約金額</t>
    <rPh sb="1" eb="3">
      <t>ヘンコウ</t>
    </rPh>
    <rPh sb="3" eb="5">
      <t>ケイヤク</t>
    </rPh>
    <rPh sb="5" eb="7">
      <t>キンガク</t>
    </rPh>
    <phoneticPr fontId="1"/>
  </si>
  <si>
    <t>④前回迄受領金額</t>
    <rPh sb="1" eb="3">
      <t>ゼンカイ</t>
    </rPh>
    <rPh sb="3" eb="4">
      <t>マデ</t>
    </rPh>
    <rPh sb="4" eb="6">
      <t>ジュリョウキンガク</t>
    </rPh>
    <phoneticPr fontId="1"/>
  </si>
  <si>
    <t>⑤今回請求金額</t>
    <rPh sb="1" eb="3">
      <t>コンカイ</t>
    </rPh>
    <rPh sb="3" eb="5">
      <t>セイキュウキンガク</t>
    </rPh>
    <phoneticPr fontId="1"/>
  </si>
  <si>
    <t>総務関係</t>
    <rPh sb="0" eb="4">
      <t>ソウムカンケイ</t>
    </rPh>
    <phoneticPr fontId="1"/>
  </si>
  <si>
    <t>借方：空欄　貸方：304未払金</t>
    <rPh sb="0" eb="2">
      <t>カリカタ</t>
    </rPh>
    <rPh sb="3" eb="5">
      <t>クウラン</t>
    </rPh>
    <rPh sb="6" eb="8">
      <t>カシカタ</t>
    </rPh>
    <rPh sb="12" eb="14">
      <t>ミバラ</t>
    </rPh>
    <rPh sb="14" eb="15">
      <t>キン</t>
    </rPh>
    <phoneticPr fontId="1"/>
  </si>
  <si>
    <t>で表示させるリスト</t>
    <rPh sb="1" eb="3">
      <t>ヒョウジ</t>
    </rPh>
    <phoneticPr fontId="1"/>
  </si>
  <si>
    <t>　</t>
    <phoneticPr fontId="1"/>
  </si>
  <si>
    <t>40510010</t>
    <phoneticPr fontId="1"/>
  </si>
  <si>
    <t>○○○○○○○○工事</t>
    <rPh sb="8" eb="10">
      <t>コウジ</t>
    </rPh>
    <phoneticPr fontId="1"/>
  </si>
  <si>
    <t>T3110001001999</t>
    <phoneticPr fontId="1"/>
  </si>
  <si>
    <t>2300101</t>
    <phoneticPr fontId="1"/>
  </si>
  <si>
    <t>(税込記入)</t>
    <rPh sb="1" eb="3">
      <t>ゼイコ</t>
    </rPh>
    <rPh sb="3" eb="5">
      <t>キニュウ</t>
    </rPh>
    <phoneticPr fontId="1"/>
  </si>
  <si>
    <t>◇</t>
  </si>
  <si>
    <t>①請求書を提出する年月日を西暦で入力してください。20日を過ぎると翌月処理となりますのでご注意願います。</t>
    <rPh sb="5" eb="7">
      <t>テイシュツ</t>
    </rPh>
    <rPh sb="13" eb="15">
      <t>セイレキ</t>
    </rPh>
    <rPh sb="27" eb="28">
      <t>ニチ</t>
    </rPh>
    <rPh sb="29" eb="30">
      <t>ス</t>
    </rPh>
    <rPh sb="33" eb="34">
      <t>ヨク</t>
    </rPh>
    <rPh sb="34" eb="35">
      <t>ツキ</t>
    </rPh>
    <rPh sb="35" eb="37">
      <t>ショリ</t>
    </rPh>
    <rPh sb="45" eb="47">
      <t>チュウイ</t>
    </rPh>
    <rPh sb="47" eb="48">
      <t>ネガ</t>
    </rPh>
    <phoneticPr fontId="1"/>
  </si>
  <si>
    <t>①</t>
    <phoneticPr fontId="1"/>
  </si>
  <si>
    <t>②注文書に書かれている1ケタ、又は2ケタ、又は8ケタの工事コードを入力してください。契約を交わしていない場合は、空欄、又は弊社経理課・現場員に確認してください。</t>
    <rPh sb="61" eb="63">
      <t>ヘイシャ</t>
    </rPh>
    <rPh sb="63" eb="66">
      <t>ケイリカ</t>
    </rPh>
    <phoneticPr fontId="1"/>
  </si>
  <si>
    <t>②</t>
    <phoneticPr fontId="1"/>
  </si>
  <si>
    <t>③</t>
    <phoneticPr fontId="1"/>
  </si>
  <si>
    <t>③工事名を入力してください。工事名がわからない場合は、弊社経理課・現場員に確認してください。略称でもかまいませんが、現場員に確認の上、記入してください。</t>
    <rPh sb="14" eb="17">
      <t>コウジメイ</t>
    </rPh>
    <rPh sb="23" eb="25">
      <t>バアイ</t>
    </rPh>
    <rPh sb="46" eb="48">
      <t>リャクショウ</t>
    </rPh>
    <rPh sb="58" eb="60">
      <t>ゲンバ</t>
    </rPh>
    <rPh sb="60" eb="61">
      <t>イン</t>
    </rPh>
    <rPh sb="62" eb="64">
      <t>カクニン</t>
    </rPh>
    <rPh sb="65" eb="66">
      <t>ウエ</t>
    </rPh>
    <rPh sb="67" eb="69">
      <t>キニュウ</t>
    </rPh>
    <phoneticPr fontId="1"/>
  </si>
  <si>
    <t>④</t>
    <phoneticPr fontId="1"/>
  </si>
  <si>
    <t>⑤</t>
    <phoneticPr fontId="1"/>
  </si>
  <si>
    <t>⑥</t>
    <phoneticPr fontId="1"/>
  </si>
  <si>
    <t>⑦</t>
    <phoneticPr fontId="1"/>
  </si>
  <si>
    <t>⑧</t>
    <phoneticPr fontId="1"/>
  </si>
  <si>
    <t>別紙明細の通り</t>
    <rPh sb="0" eb="4">
      <t>ベッシメイサイ</t>
    </rPh>
    <rPh sb="5" eb="6">
      <t>トオ</t>
    </rPh>
    <phoneticPr fontId="1"/>
  </si>
  <si>
    <t>軽油引取税</t>
    <rPh sb="0" eb="5">
      <t>ケイユヒキトリゼイ</t>
    </rPh>
    <phoneticPr fontId="1"/>
  </si>
  <si>
    <t>⑤セルをクリックすると当座・普通を選択できるようになっています。当座、又は普通を選択してください。直接入力してもかまいません。</t>
    <phoneticPr fontId="1"/>
  </si>
  <si>
    <t>・　２０２３年１０月よりインボイス制度が開始されます。弊社指定請求書においてもイン
　　ボイス対応を致しますので、旧来のエクセル様式は破棄して頂き、新しい様式での提出
　　をお願い致します。
・　インボイス制度の開始に伴い、従前の複写式請求書用紙での受け付けは終了いたしまし
　　た。お手数をおかけしますが、エクセル様式より印刷して提出をお願い致します。
・　未入力の状態で印刷していただき、手書きで記入しても構いませんが、ボールペン等の
　　消えないペンで記入してください。</t>
    <rPh sb="6" eb="7">
      <t>ネン</t>
    </rPh>
    <rPh sb="9" eb="10">
      <t>ガツ</t>
    </rPh>
    <rPh sb="17" eb="19">
      <t>セイド</t>
    </rPh>
    <rPh sb="20" eb="22">
      <t>カイシ</t>
    </rPh>
    <rPh sb="27" eb="31">
      <t>ヘイシャシテイ</t>
    </rPh>
    <rPh sb="31" eb="34">
      <t>セイキュウショ</t>
    </rPh>
    <rPh sb="47" eb="49">
      <t>タイオウ</t>
    </rPh>
    <rPh sb="50" eb="51">
      <t>イタ</t>
    </rPh>
    <rPh sb="57" eb="59">
      <t>キュウライ</t>
    </rPh>
    <rPh sb="64" eb="66">
      <t>ヨウシキ</t>
    </rPh>
    <rPh sb="67" eb="69">
      <t>ハキ</t>
    </rPh>
    <rPh sb="71" eb="72">
      <t>イタダ</t>
    </rPh>
    <rPh sb="74" eb="75">
      <t>アタラ</t>
    </rPh>
    <rPh sb="77" eb="79">
      <t>ヨウシキ</t>
    </rPh>
    <rPh sb="88" eb="89">
      <t>ネガ</t>
    </rPh>
    <rPh sb="90" eb="91">
      <t>イタ</t>
    </rPh>
    <rPh sb="104" eb="106">
      <t>セイド</t>
    </rPh>
    <rPh sb="107" eb="109">
      <t>カイシ</t>
    </rPh>
    <rPh sb="110" eb="111">
      <t>トモナ</t>
    </rPh>
    <rPh sb="116" eb="119">
      <t>フクシャシキ</t>
    </rPh>
    <rPh sb="131" eb="133">
      <t>シュウリョウ</t>
    </rPh>
    <rPh sb="144" eb="146">
      <t>テスウ</t>
    </rPh>
    <rPh sb="159" eb="161">
      <t>ヨウシキ</t>
    </rPh>
    <rPh sb="163" eb="165">
      <t>インサツ</t>
    </rPh>
    <rPh sb="167" eb="169">
      <t>テイシュツ</t>
    </rPh>
    <rPh sb="171" eb="172">
      <t>ネガ</t>
    </rPh>
    <rPh sb="173" eb="174">
      <t>イタ</t>
    </rPh>
    <rPh sb="182" eb="185">
      <t>ミニュウリョク</t>
    </rPh>
    <rPh sb="186" eb="188">
      <t>ジョウタイ</t>
    </rPh>
    <rPh sb="189" eb="191">
      <t>インサツ</t>
    </rPh>
    <rPh sb="198" eb="200">
      <t>テガ</t>
    </rPh>
    <rPh sb="202" eb="204">
      <t>キニュウ</t>
    </rPh>
    <rPh sb="207" eb="208">
      <t>カマ</t>
    </rPh>
    <rPh sb="219" eb="220">
      <t>トウ</t>
    </rPh>
    <rPh sb="224" eb="225">
      <t>キ</t>
    </rPh>
    <rPh sb="231" eb="233">
      <t>キニュウ</t>
    </rPh>
    <phoneticPr fontId="1"/>
  </si>
  <si>
    <t>　　　　　　　 ※税込金額を入力して下さい。</t>
    <rPh sb="9" eb="11">
      <t>ゼイコミ</t>
    </rPh>
    <rPh sb="11" eb="13">
      <t>キンガク</t>
    </rPh>
    <rPh sb="14" eb="16">
      <t>ニュウリョク</t>
    </rPh>
    <rPh sb="18" eb="19">
      <t>クダ</t>
    </rPh>
    <phoneticPr fontId="1"/>
  </si>
  <si>
    <t>（注文書の請求分・現場員に指定された場合に記入）</t>
    <phoneticPr fontId="1"/>
  </si>
  <si>
    <t>（注文書の請求分の場合のみ記入）</t>
    <phoneticPr fontId="1"/>
  </si>
  <si>
    <t>（単価契約の場合は右にチェックを入れてください）</t>
    <rPh sb="1" eb="5">
      <t>タンカケイヤク</t>
    </rPh>
    <rPh sb="6" eb="8">
      <t>バアイ</t>
    </rPh>
    <rPh sb="9" eb="10">
      <t>ミギ</t>
    </rPh>
    <rPh sb="16" eb="17">
      <t>イ</t>
    </rPh>
    <phoneticPr fontId="1"/>
  </si>
  <si>
    <r>
      <rPr>
        <sz val="10"/>
        <color rgb="FFFF0000"/>
        <rFont val="ＭＳ 明朝"/>
        <family val="1"/>
        <charset val="128"/>
      </rPr>
      <t>（請求内容が注文書の内容の場合・現場員より指定された場合に入力してください。）</t>
    </r>
    <r>
      <rPr>
        <sz val="9"/>
        <color theme="1"/>
        <rFont val="ＭＳ 明朝"/>
        <family val="1"/>
        <charset val="128"/>
      </rPr>
      <t xml:space="preserve">
　</t>
    </r>
    <r>
      <rPr>
        <sz val="10"/>
        <color theme="1"/>
        <rFont val="ＭＳ 明朝"/>
        <family val="1"/>
        <charset val="128"/>
      </rPr>
      <t>注文書に明記されている、大工種・工種・明細を入力してください。複数の数字が注文書に書かれている場合は、すべて入力してください（数字が重複している場合は、１つだけ入力してください）。</t>
    </r>
    <r>
      <rPr>
        <sz val="9"/>
        <color theme="1"/>
        <rFont val="ＭＳ 明朝"/>
        <family val="1"/>
        <charset val="128"/>
      </rPr>
      <t xml:space="preserve">
</t>
    </r>
    <r>
      <rPr>
        <sz val="10"/>
        <color theme="1"/>
        <rFont val="ＭＳ 明朝"/>
        <family val="1"/>
        <charset val="128"/>
      </rPr>
      <t>　単価契約の場合は、チェックボックスにチェックを入れ、前月までの受領額を入力してください。当初・変更は未記入にしてください。</t>
    </r>
    <rPh sb="16" eb="19">
      <t>ゲンバイン</t>
    </rPh>
    <rPh sb="21" eb="23">
      <t>シテイ</t>
    </rPh>
    <rPh sb="26" eb="28">
      <t>バアイ</t>
    </rPh>
    <phoneticPr fontId="1"/>
  </si>
  <si>
    <t>⑨</t>
    <phoneticPr fontId="1"/>
  </si>
  <si>
    <t>免税事業者等からの課税仕入れにつき８０％控除可能</t>
    <rPh sb="0" eb="5">
      <t>メンゼイジギョウシャ</t>
    </rPh>
    <rPh sb="5" eb="6">
      <t>トウ</t>
    </rPh>
    <rPh sb="9" eb="13">
      <t>カゼイシイ</t>
    </rPh>
    <rPh sb="20" eb="22">
      <t>コウジョ</t>
    </rPh>
    <rPh sb="22" eb="24">
      <t>カノウ</t>
    </rPh>
    <phoneticPr fontId="1"/>
  </si>
  <si>
    <t>単価契約</t>
    <phoneticPr fontId="1"/>
  </si>
  <si>
    <t>近　　　藤　　　組　　　記　　　入　　　欄</t>
    <rPh sb="0" eb="1">
      <t>コン</t>
    </rPh>
    <rPh sb="4" eb="5">
      <t>フジ</t>
    </rPh>
    <rPh sb="8" eb="9">
      <t>クミ</t>
    </rPh>
    <rPh sb="12" eb="13">
      <t>キ</t>
    </rPh>
    <rPh sb="16" eb="17">
      <t>ニュウ</t>
    </rPh>
    <rPh sb="20" eb="21">
      <t>ラン</t>
    </rPh>
    <phoneticPr fontId="1"/>
  </si>
  <si>
    <t>取 引 区 分</t>
    <rPh sb="0" eb="1">
      <t>トリ</t>
    </rPh>
    <rPh sb="2" eb="3">
      <t>イン</t>
    </rPh>
    <rPh sb="4" eb="5">
      <t>ク</t>
    </rPh>
    <rPh sb="6" eb="7">
      <t>ブン</t>
    </rPh>
    <phoneticPr fontId="1"/>
  </si>
  <si>
    <t>工　　事　　名　　称</t>
    <rPh sb="0" eb="1">
      <t>コウ</t>
    </rPh>
    <rPh sb="3" eb="4">
      <t>コト</t>
    </rPh>
    <rPh sb="6" eb="7">
      <t>ナ</t>
    </rPh>
    <rPh sb="9" eb="10">
      <t>ショウ</t>
    </rPh>
    <phoneticPr fontId="1"/>
  </si>
  <si>
    <t>当初契約金額</t>
    <rPh sb="0" eb="6">
      <t>トウショケイヤクキンガク</t>
    </rPh>
    <phoneticPr fontId="1"/>
  </si>
  <si>
    <t>変更契約金額</t>
    <rPh sb="0" eb="2">
      <t>ヘンコウ</t>
    </rPh>
    <rPh sb="2" eb="4">
      <t>ケイヤク</t>
    </rPh>
    <rPh sb="4" eb="6">
      <t>キンガク</t>
    </rPh>
    <phoneticPr fontId="1"/>
  </si>
  <si>
    <t>当初･変更合計</t>
    <rPh sb="0" eb="2">
      <t>トウショ</t>
    </rPh>
    <rPh sb="3" eb="5">
      <t>ヘンコウ</t>
    </rPh>
    <rPh sb="5" eb="7">
      <t>ゴウケイ</t>
    </rPh>
    <phoneticPr fontId="1"/>
  </si>
  <si>
    <t>科　目　名</t>
    <rPh sb="0" eb="1">
      <t>カ</t>
    </rPh>
    <rPh sb="2" eb="3">
      <t>メ</t>
    </rPh>
    <rPh sb="4" eb="5">
      <t>ナ</t>
    </rPh>
    <phoneticPr fontId="1"/>
  </si>
  <si>
    <t>前回迄受領金額</t>
    <rPh sb="0" eb="2">
      <t>ゼンカイ</t>
    </rPh>
    <rPh sb="2" eb="3">
      <t>マデ</t>
    </rPh>
    <rPh sb="3" eb="5">
      <t>ジュリョウ</t>
    </rPh>
    <rPh sb="5" eb="7">
      <t>キンガク</t>
    </rPh>
    <phoneticPr fontId="1"/>
  </si>
  <si>
    <t>今回請求金額</t>
    <rPh sb="0" eb="4">
      <t>コンカイセイキュウ</t>
    </rPh>
    <rPh sb="4" eb="6">
      <t>キンガク</t>
    </rPh>
    <phoneticPr fontId="1"/>
  </si>
  <si>
    <t>契約金残金</t>
    <rPh sb="0" eb="3">
      <t>ケイヤクキン</t>
    </rPh>
    <rPh sb="3" eb="5">
      <t>ザンキン</t>
    </rPh>
    <phoneticPr fontId="1"/>
  </si>
  <si>
    <t>課 税 区 分</t>
    <rPh sb="0" eb="1">
      <t>カ</t>
    </rPh>
    <rPh sb="2" eb="3">
      <t>ゼイ</t>
    </rPh>
    <rPh sb="4" eb="5">
      <t>ク</t>
    </rPh>
    <rPh sb="6" eb="7">
      <t>ブン</t>
    </rPh>
    <phoneticPr fontId="1"/>
  </si>
  <si>
    <t>　　</t>
    <phoneticPr fontId="1"/>
  </si>
  <si>
    <t>非課税</t>
    <phoneticPr fontId="1"/>
  </si>
  <si>
    <r>
      <t xml:space="preserve">　注文書に書かれている6ケタ又は7ケタの貴社コードを入力してください。契約を交わしていない場合は、空欄、又は弊社経理課・現場員に確認してください。また、以前に注文書を交わした事があり、貴社コードがわかる場合は入力してください。
</t>
    </r>
    <r>
      <rPr>
        <sz val="10"/>
        <color rgb="FFFF0000"/>
        <rFont val="ＭＳ 明朝"/>
        <family val="1"/>
        <charset val="128"/>
      </rPr>
      <t>免税事業者様は登録番号の記入は不要です。</t>
    </r>
    <r>
      <rPr>
        <sz val="10"/>
        <color theme="1"/>
        <rFont val="ＭＳ 明朝"/>
        <family val="1"/>
        <charset val="128"/>
      </rPr>
      <t xml:space="preserve">
　住所（郵便番号）、社名、電話番号を入力してください。印刷後、社印・代表者印を押印する箇所がありますので、必ず押印してください。</t>
    </r>
    <rPh sb="54" eb="56">
      <t>ヘイシャ</t>
    </rPh>
    <rPh sb="56" eb="59">
      <t>ケイリカ</t>
    </rPh>
    <rPh sb="121" eb="125">
      <t>トウロクバンゴウ</t>
    </rPh>
    <rPh sb="126" eb="128">
      <t>キニュウ</t>
    </rPh>
    <rPh sb="129" eb="131">
      <t>フヨウ</t>
    </rPh>
    <phoneticPr fontId="1"/>
  </si>
  <si>
    <r>
      <rPr>
        <sz val="10"/>
        <color rgb="FFFF0000"/>
        <rFont val="ＭＳ 明朝"/>
        <family val="1"/>
        <charset val="128"/>
      </rPr>
      <t>（請求内容が注文書の内容の場合は入力してください。）</t>
    </r>
    <r>
      <rPr>
        <sz val="10"/>
        <color theme="1"/>
        <rFont val="ＭＳ 明朝"/>
        <family val="1"/>
        <charset val="128"/>
      </rPr>
      <t xml:space="preserve">
⑥｢注文ＮＯ．｣には、注文書に書かれている6ケタ又は7ケタの注文ＮＯ．を記入してください。
　｢当初契約金額｣には、当初契約分の金額を入力してください（税込）。
　｢変更契約金額｣には、変更契約を交わしている場合のみ増減分の金額を入力してください（税込）。
　｢前回迄受領金額｣には、先月迄に請求している金額の合計を入力してください（税込）。
※税込金額で入力してください。
※注文書・請書を交わしていない場合は、空欄にしてください。</t>
    </r>
    <rPh sb="1" eb="5">
      <t>セイキュウナイヨウ</t>
    </rPh>
    <rPh sb="10" eb="12">
      <t>ナイヨウ</t>
    </rPh>
    <rPh sb="13" eb="15">
      <t>バアイ</t>
    </rPh>
    <rPh sb="220" eb="222">
      <t>ウケショ</t>
    </rPh>
    <rPh sb="223" eb="224">
      <t>カ</t>
    </rPh>
    <phoneticPr fontId="1"/>
  </si>
  <si>
    <r>
      <rPr>
        <sz val="10"/>
        <color rgb="FFFF0000"/>
        <rFont val="ＭＳ 明朝"/>
        <family val="1"/>
        <charset val="128"/>
      </rPr>
      <t>（請求内容が注文書の内容の場合・現場員より指定された場合に入力してください。）</t>
    </r>
    <r>
      <rPr>
        <sz val="9"/>
        <color theme="1"/>
        <rFont val="ＭＳ 明朝"/>
        <family val="1"/>
        <charset val="128"/>
      </rPr>
      <t xml:space="preserve">
</t>
    </r>
    <r>
      <rPr>
        <sz val="10"/>
        <color theme="1"/>
        <rFont val="ＭＳ 明朝"/>
        <family val="1"/>
        <charset val="128"/>
      </rPr>
      <t>⑦注文書に明記されている、大工種・工種・明細を入力してください。複数の数字が注文書に書かれている場合は、すべて入力してください（数字が重複している場合は、１つだけ入力してください）。</t>
    </r>
    <r>
      <rPr>
        <sz val="9"/>
        <color theme="1"/>
        <rFont val="ＭＳ 明朝"/>
        <family val="1"/>
        <charset val="128"/>
      </rPr>
      <t xml:space="preserve">
</t>
    </r>
    <r>
      <rPr>
        <sz val="10"/>
        <color theme="1"/>
        <rFont val="ＭＳ 明朝"/>
        <family val="1"/>
        <charset val="128"/>
      </rPr>
      <t>⑧単価契約の場合は、チェックボックスにチェックを入れ、前月までの受領額を入力してください。当初・変更は未記入にしてください。</t>
    </r>
    <rPh sb="16" eb="19">
      <t>ゲンバイン</t>
    </rPh>
    <rPh sb="21" eb="23">
      <t>シテイ</t>
    </rPh>
    <rPh sb="26" eb="28">
      <t>バアイ</t>
    </rPh>
    <phoneticPr fontId="1"/>
  </si>
  <si>
    <r>
      <rPr>
        <sz val="10"/>
        <color rgb="FFFF0000"/>
        <rFont val="ＭＳ 明朝"/>
        <family val="1"/>
        <charset val="128"/>
      </rPr>
      <t>（請求内容が注文書の内容の場合は入力してください。）</t>
    </r>
    <r>
      <rPr>
        <sz val="10"/>
        <color theme="1"/>
        <rFont val="ＭＳ 明朝"/>
        <family val="1"/>
        <charset val="128"/>
      </rPr>
      <t xml:space="preserve">
　｢注文ＮＯ．｣には、注文書に書かれている6ケタ又は7ケタの注文ＮＯ．を記入してください。
　｢当初契約金額｣には、当初契約分の金額を入力してください（税込）。
　｢変更契約金額｣には、変更契約を交わしている場合のみ増減分の金額を入力してください（税込）。
　｢前回迄受領金額｣には、先月迄に請求している金額の合計を入力してください（税込）。
※税込金額で入力してください。
※注文書・請書を交わしていない場合は、空欄にしてください。</t>
    </r>
    <rPh sb="1" eb="5">
      <t>セイキュウナイヨウ</t>
    </rPh>
    <rPh sb="10" eb="12">
      <t>ナイヨウ</t>
    </rPh>
    <rPh sb="13" eb="15">
      <t>バアイ</t>
    </rPh>
    <phoneticPr fontId="1"/>
  </si>
  <si>
    <r>
      <rPr>
        <sz val="10"/>
        <color rgb="FFFF0000"/>
        <rFont val="ＭＳ 明朝"/>
        <family val="1"/>
        <charset val="128"/>
      </rPr>
      <t>（請求内容が注文書の内容の場合は入力してください。）</t>
    </r>
    <r>
      <rPr>
        <sz val="10"/>
        <color theme="1"/>
        <rFont val="ＭＳ 明朝"/>
        <family val="1"/>
        <charset val="128"/>
      </rPr>
      <t xml:space="preserve">
　｢注文ＮＯ．｣には、注文書に書かれている6ケタ又は7ケタの注文ＮＯ．を記入してください。
　｢当初契約金額｣には、当初契約分の金額を入力してください。
　｢変更契約金額｣には、変更契約を交わしている場合のみ増減分の金額を入力してください。
　｢前回迄受領金額｣には、先月迄に請求している金額の合計を入力してください。
※注文書・請書を交わしていない場合は、空欄にしてください。</t>
    </r>
    <rPh sb="1" eb="5">
      <t>セイキュウナイヨウ</t>
    </rPh>
    <rPh sb="10" eb="12">
      <t>ナイヨウ</t>
    </rPh>
    <rPh sb="13" eb="15">
      <t>バアイ</t>
    </rPh>
    <phoneticPr fontId="1"/>
  </si>
  <si>
    <r>
      <rPr>
        <sz val="10"/>
        <color rgb="FFFF0000"/>
        <rFont val="ＭＳ 明朝"/>
        <family val="1"/>
        <charset val="128"/>
      </rPr>
      <t>（請求内容が注文書の内容の場合・現場員より指定された場合に入力してください。）</t>
    </r>
    <r>
      <rPr>
        <sz val="9"/>
        <color theme="1"/>
        <rFont val="ＭＳ 明朝"/>
        <family val="1"/>
        <charset val="128"/>
      </rPr>
      <t xml:space="preserve">
</t>
    </r>
    <r>
      <rPr>
        <sz val="10"/>
        <color theme="1"/>
        <rFont val="ＭＳ 明朝"/>
        <family val="1"/>
        <charset val="128"/>
      </rPr>
      <t>　注文書に明記されている、大工種・工種・明細を入力してください。複数の数字が注文書に書かれている場合は、すべて入力してください（数字が重複している場合は、１つだけ入力してください）。
　単価契約の場合は、チェックボックスにチェックを入れ、前月までの受領額を入力してください。当初・変更は未記入にしてください。</t>
    </r>
    <rPh sb="16" eb="19">
      <t>ゲンバイン</t>
    </rPh>
    <rPh sb="21" eb="23">
      <t>シテイ</t>
    </rPh>
    <rPh sb="26" eb="28">
      <t>バアイ</t>
    </rPh>
    <rPh sb="133" eb="137">
      <t>タンカケイヤク</t>
    </rPh>
    <rPh sb="138" eb="140">
      <t>バアイ</t>
    </rPh>
    <rPh sb="156" eb="157">
      <t>イ</t>
    </rPh>
    <rPh sb="159" eb="161">
      <t>ゼンゲツ</t>
    </rPh>
    <rPh sb="164" eb="167">
      <t>ジュリョウガク</t>
    </rPh>
    <rPh sb="168" eb="170">
      <t>ニュウリョク</t>
    </rPh>
    <rPh sb="177" eb="179">
      <t>トウショ</t>
    </rPh>
    <rPh sb="180" eb="182">
      <t>ヘンコウ</t>
    </rPh>
    <rPh sb="183" eb="186">
      <t>ミキニュウ</t>
    </rPh>
    <phoneticPr fontId="1"/>
  </si>
  <si>
    <r>
      <t>・　「請求書入力シート」を印刷して頂くと、「請求業者控」、「経理部保管」、「現場担
　　当者控」が出力されます。そのうち、</t>
    </r>
    <r>
      <rPr>
        <u/>
        <sz val="11"/>
        <color theme="1"/>
        <rFont val="ＭＳ 明朝"/>
        <family val="1"/>
        <charset val="128"/>
      </rPr>
      <t>「経理部保管」</t>
    </r>
    <r>
      <rPr>
        <sz val="11"/>
        <color theme="1"/>
        <rFont val="ＭＳ 明朝"/>
        <family val="1"/>
        <charset val="128"/>
      </rPr>
      <t>と</t>
    </r>
    <r>
      <rPr>
        <u/>
        <sz val="11"/>
        <color theme="1"/>
        <rFont val="ＭＳ 明朝"/>
        <family val="1"/>
        <charset val="128"/>
      </rPr>
      <t>「現場担当者控」</t>
    </r>
    <r>
      <rPr>
        <sz val="11"/>
        <color theme="1"/>
        <rFont val="ＭＳ 明朝"/>
        <family val="1"/>
        <charset val="128"/>
      </rPr>
      <t>を提出してく
　　ださい。
・　工事名別に作成してください。
　　同工事名でも、注文書分と契約外分を分けて請求書を作成し、提出してください。
・　</t>
    </r>
    <r>
      <rPr>
        <sz val="11"/>
        <color rgb="FFFF0000"/>
        <rFont val="ＭＳ 明朝"/>
        <family val="1"/>
        <charset val="128"/>
      </rPr>
      <t>請求書締め切り日は各月20日</t>
    </r>
    <r>
      <rPr>
        <sz val="11"/>
        <color theme="1"/>
        <rFont val="ＭＳ 明朝"/>
        <family val="1"/>
        <charset val="128"/>
      </rPr>
      <t>、</t>
    </r>
    <r>
      <rPr>
        <b/>
        <sz val="11"/>
        <color rgb="FFFF0000"/>
        <rFont val="ＭＳ 明朝"/>
        <family val="1"/>
        <charset val="128"/>
      </rPr>
      <t>提出期限は各月23日まで</t>
    </r>
    <r>
      <rPr>
        <sz val="11"/>
        <color theme="1"/>
        <rFont val="ＭＳ 明朝"/>
        <family val="1"/>
        <charset val="128"/>
      </rPr>
      <t>に現場、又は本社宛必着する
　　ように提出してください。
　 (12月分については別に定めますので、詳しくは本社、又は現場員にお尋ねください。)
　　提出期限に遅れますと、翌月の請求書として取り扱いますのでご注意ください。
・　社印、代表者印を「経理部保管」用紙に必ず押印してください。社印、代表者印のない
　　請求書は受付できませんのでご注意ください。貴社様式の請求書を添付し、添付書類に
　　押印がある場合は、弊社指定請求書への押印は不要です。
・　注文書を交わしている業者様は契約事項欄が記入されている事を確認してください。
・　適格請求書等保存方式では、誤りがあった際に弊社での修正・追記はできない為、貴社
　　より修正したインボイスを提出してください。
・　印刷は白黒、カラーどちらでも受付しております。</t>
    </r>
    <rPh sb="38" eb="40">
      <t>ゲンバ</t>
    </rPh>
    <rPh sb="70" eb="72">
      <t>ゲンバ</t>
    </rPh>
    <rPh sb="72" eb="75">
      <t>タントウシャ</t>
    </rPh>
    <rPh sb="75" eb="76">
      <t>ヒカ</t>
    </rPh>
    <rPh sb="111" eb="112">
      <t>ドウ</t>
    </rPh>
    <rPh sb="112" eb="115">
      <t>コウジメイ</t>
    </rPh>
    <rPh sb="118" eb="121">
      <t>チュウモンショ</t>
    </rPh>
    <rPh sb="121" eb="122">
      <t>ブン</t>
    </rPh>
    <rPh sb="123" eb="126">
      <t>ケイヤクガイ</t>
    </rPh>
    <rPh sb="126" eb="127">
      <t>ブン</t>
    </rPh>
    <rPh sb="128" eb="129">
      <t>ワ</t>
    </rPh>
    <rPh sb="135" eb="137">
      <t>テイシュツ</t>
    </rPh>
    <rPh sb="309" eb="311">
      <t>ヨウシ</t>
    </rPh>
    <rPh sb="322" eb="324">
      <t>ダイヒョウ</t>
    </rPh>
    <rPh sb="324" eb="325">
      <t>シャ</t>
    </rPh>
    <rPh sb="325" eb="326">
      <t>イン</t>
    </rPh>
    <rPh sb="357" eb="359">
      <t>キシャ</t>
    </rPh>
    <rPh sb="359" eb="361">
      <t>ヨウシキ</t>
    </rPh>
    <rPh sb="362" eb="365">
      <t>セイキュウショ</t>
    </rPh>
    <rPh sb="366" eb="368">
      <t>テンプ</t>
    </rPh>
    <rPh sb="370" eb="372">
      <t>テンプ</t>
    </rPh>
    <rPh sb="372" eb="374">
      <t>ショルイ</t>
    </rPh>
    <rPh sb="378" eb="380">
      <t>オウイン</t>
    </rPh>
    <rPh sb="383" eb="385">
      <t>バアイ</t>
    </rPh>
    <rPh sb="387" eb="394">
      <t>ヘイシャシテイセイキュウショ</t>
    </rPh>
    <rPh sb="399" eb="401">
      <t>フヨウ</t>
    </rPh>
    <rPh sb="450" eb="455">
      <t>テキカクセイキュウショ</t>
    </rPh>
    <rPh sb="455" eb="456">
      <t>トウ</t>
    </rPh>
    <rPh sb="456" eb="460">
      <t>ホゾンホウシキ</t>
    </rPh>
    <rPh sb="463" eb="464">
      <t>アヤマ</t>
    </rPh>
    <rPh sb="469" eb="470">
      <t>サイ</t>
    </rPh>
    <rPh sb="471" eb="473">
      <t>ヘイシャ</t>
    </rPh>
    <rPh sb="475" eb="477">
      <t>シュウセイ</t>
    </rPh>
    <rPh sb="478" eb="480">
      <t>ツイキ</t>
    </rPh>
    <rPh sb="485" eb="486">
      <t>タメ</t>
    </rPh>
    <rPh sb="487" eb="489">
      <t>キシャ</t>
    </rPh>
    <rPh sb="504" eb="506">
      <t>テイシュツ</t>
    </rPh>
    <rPh sb="527" eb="529">
      <t>ウケツケ</t>
    </rPh>
    <phoneticPr fontId="1"/>
  </si>
  <si>
    <r>
      <t>⑨摘要に別紙明細と記入した場合は、別紙明細を一緒に提出してください。また、工事出来高と記入したの場合は、出来高調書を一緒に提出してください。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金額は数量・単価によって算出されますが、一式とする場合は金額欄に直接金額を入力してもかまいません。消費税に差異がある場合は直接入力してください。
　</t>
    </r>
    <r>
      <rPr>
        <sz val="10"/>
        <color rgb="FFFF0000"/>
        <rFont val="ＭＳ 明朝"/>
        <family val="1"/>
        <charset val="128"/>
      </rPr>
      <t>金額セルには書式が入っています。</t>
    </r>
    <r>
      <rPr>
        <sz val="10"/>
        <color theme="1"/>
        <rFont val="ＭＳ 明朝"/>
        <family val="1"/>
        <charset val="128"/>
      </rPr>
      <t>直接入力した際には書式が消えますので、数量・単価に</t>
    </r>
    <r>
      <rPr>
        <u/>
        <sz val="10"/>
        <color theme="1"/>
        <rFont val="ＭＳ 明朝"/>
        <family val="1"/>
        <charset val="128"/>
      </rPr>
      <t>入力し直す際は戻るボタンで戻ってから入力</t>
    </r>
    <r>
      <rPr>
        <sz val="10"/>
        <color theme="1"/>
        <rFont val="ＭＳ 明朝"/>
        <family val="1"/>
        <charset val="128"/>
      </rPr>
      <t>してください。
　</t>
    </r>
    <r>
      <rPr>
        <sz val="10"/>
        <color rgb="FFFF0000"/>
        <rFont val="ＭＳ 明朝"/>
        <family val="1"/>
        <charset val="128"/>
      </rPr>
      <t>軽減税率等で消費税が８％の場合は区分の欄に※印を、非課税の場合は◇印を表示させてください（リストから表示できます）。</t>
    </r>
    <r>
      <rPr>
        <sz val="10"/>
        <color theme="1"/>
        <rFont val="ＭＳ 明朝"/>
        <family val="1"/>
        <charset val="128"/>
      </rPr>
      <t>印を表示させる事で、消費税の計算を自動で行います。</t>
    </r>
    <rPh sb="146" eb="148">
      <t>キンガク</t>
    </rPh>
    <rPh sb="152" eb="154">
      <t>ショシキ</t>
    </rPh>
    <rPh sb="155" eb="156">
      <t>ハイ</t>
    </rPh>
    <rPh sb="162" eb="164">
      <t>チョクセツ</t>
    </rPh>
    <rPh sb="164" eb="166">
      <t>ニュウリョク</t>
    </rPh>
    <rPh sb="168" eb="169">
      <t>サイ</t>
    </rPh>
    <rPh sb="171" eb="173">
      <t>ショシキ</t>
    </rPh>
    <rPh sb="174" eb="175">
      <t>キ</t>
    </rPh>
    <rPh sb="181" eb="183">
      <t>スウリョウ</t>
    </rPh>
    <rPh sb="184" eb="186">
      <t>タンカ</t>
    </rPh>
    <rPh sb="187" eb="189">
      <t>ニュウリョク</t>
    </rPh>
    <rPh sb="190" eb="191">
      <t>ナオ</t>
    </rPh>
    <rPh sb="192" eb="193">
      <t>サイ</t>
    </rPh>
    <rPh sb="194" eb="195">
      <t>モド</t>
    </rPh>
    <rPh sb="200" eb="201">
      <t>モド</t>
    </rPh>
    <rPh sb="205" eb="207">
      <t>ニュウリョク</t>
    </rPh>
    <rPh sb="216" eb="220">
      <t>ケイゲンゼイリツ</t>
    </rPh>
    <rPh sb="220" eb="221">
      <t>トウ</t>
    </rPh>
    <rPh sb="222" eb="225">
      <t>ショウヒゼイ</t>
    </rPh>
    <rPh sb="229" eb="231">
      <t>バアイ</t>
    </rPh>
    <rPh sb="232" eb="234">
      <t>クブン</t>
    </rPh>
    <rPh sb="235" eb="236">
      <t>ラン</t>
    </rPh>
    <rPh sb="238" eb="239">
      <t>シルシ</t>
    </rPh>
    <rPh sb="241" eb="244">
      <t>ヒカゼイ</t>
    </rPh>
    <rPh sb="245" eb="247">
      <t>バアイ</t>
    </rPh>
    <rPh sb="249" eb="250">
      <t>シルシ</t>
    </rPh>
    <rPh sb="251" eb="253">
      <t>ヒョウジ</t>
    </rPh>
    <rPh sb="266" eb="268">
      <t>ヒョウジ</t>
    </rPh>
    <phoneticPr fontId="1"/>
  </si>
  <si>
    <r>
      <t>　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金額は数量・単価によって算出されますが、一式とする場合は金額欄に直接金額を入力してもかまいません。消費税に差異がある場合は直接入力してください。
　</t>
    </r>
    <r>
      <rPr>
        <sz val="10"/>
        <color rgb="FFFF0000"/>
        <rFont val="ＭＳ 明朝"/>
        <family val="1"/>
        <charset val="128"/>
      </rPr>
      <t>金額セルには書式が入っています。</t>
    </r>
    <r>
      <rPr>
        <sz val="10"/>
        <color theme="1"/>
        <rFont val="ＭＳ 明朝"/>
        <family val="1"/>
        <charset val="128"/>
      </rPr>
      <t>直接入力した際には書式が消えますので、数量・単価に</t>
    </r>
    <r>
      <rPr>
        <u/>
        <sz val="10"/>
        <color theme="1"/>
        <rFont val="ＭＳ 明朝"/>
        <family val="1"/>
        <charset val="128"/>
      </rPr>
      <t>入力し直す際は戻るボタンで戻ってから入力</t>
    </r>
    <r>
      <rPr>
        <sz val="10"/>
        <color theme="1"/>
        <rFont val="ＭＳ 明朝"/>
        <family val="1"/>
        <charset val="128"/>
      </rPr>
      <t>してください。
　</t>
    </r>
    <r>
      <rPr>
        <sz val="10"/>
        <color rgb="FFFF0000"/>
        <rFont val="ＭＳ 明朝"/>
        <family val="1"/>
        <charset val="128"/>
      </rPr>
      <t>軽減税率等で消費税が８％の場合は区分の欄に※印を、非課税の場合は◇印を表示させてください（リストから表示できます）。</t>
    </r>
    <r>
      <rPr>
        <sz val="10"/>
        <color theme="1"/>
        <rFont val="ＭＳ 明朝"/>
        <family val="1"/>
        <charset val="128"/>
      </rPr>
      <t>印を表示させる事で、消費税の計算を自動で行います。</t>
    </r>
    <rPh sb="146" eb="148">
      <t>キンガク</t>
    </rPh>
    <rPh sb="152" eb="154">
      <t>ショシキ</t>
    </rPh>
    <rPh sb="155" eb="156">
      <t>ハイ</t>
    </rPh>
    <rPh sb="162" eb="164">
      <t>チョクセツ</t>
    </rPh>
    <rPh sb="164" eb="166">
      <t>ニュウリョク</t>
    </rPh>
    <rPh sb="168" eb="169">
      <t>サイ</t>
    </rPh>
    <rPh sb="171" eb="173">
      <t>ショシキ</t>
    </rPh>
    <rPh sb="174" eb="175">
      <t>キ</t>
    </rPh>
    <rPh sb="181" eb="183">
      <t>スウリョウ</t>
    </rPh>
    <rPh sb="184" eb="186">
      <t>タンカ</t>
    </rPh>
    <rPh sb="187" eb="189">
      <t>ニュウリョク</t>
    </rPh>
    <rPh sb="190" eb="191">
      <t>ナオ</t>
    </rPh>
    <rPh sb="192" eb="193">
      <t>サイ</t>
    </rPh>
    <rPh sb="194" eb="195">
      <t>モド</t>
    </rPh>
    <rPh sb="200" eb="201">
      <t>モド</t>
    </rPh>
    <rPh sb="205" eb="207">
      <t>ニュウリョク</t>
    </rPh>
    <rPh sb="216" eb="220">
      <t>ケイゲンゼイリツ</t>
    </rPh>
    <rPh sb="220" eb="221">
      <t>トウ</t>
    </rPh>
    <rPh sb="222" eb="225">
      <t>ショウヒゼイ</t>
    </rPh>
    <rPh sb="229" eb="231">
      <t>バアイ</t>
    </rPh>
    <rPh sb="232" eb="234">
      <t>クブン</t>
    </rPh>
    <rPh sb="235" eb="236">
      <t>ラン</t>
    </rPh>
    <rPh sb="238" eb="239">
      <t>シルシ</t>
    </rPh>
    <rPh sb="241" eb="244">
      <t>ヒカゼイ</t>
    </rPh>
    <rPh sb="245" eb="247">
      <t>バアイ</t>
    </rPh>
    <rPh sb="249" eb="250">
      <t>シルシ</t>
    </rPh>
    <rPh sb="251" eb="253">
      <t>ヒョウジ</t>
    </rPh>
    <rPh sb="266" eb="268">
      <t>ヒョウジ</t>
    </rPh>
    <rPh sb="274" eb="275">
      <t>シルシ</t>
    </rPh>
    <rPh sb="276" eb="278">
      <t>ヒョウジ</t>
    </rPh>
    <rPh sb="281" eb="282">
      <t>コト</t>
    </rPh>
    <rPh sb="284" eb="287">
      <t>ショウヒゼイ</t>
    </rPh>
    <rPh sb="288" eb="290">
      <t>ケイサン</t>
    </rPh>
    <rPh sb="291" eb="293">
      <t>ジドウ</t>
    </rPh>
    <rPh sb="294" eb="295">
      <t>オコナ</t>
    </rPh>
    <phoneticPr fontId="1"/>
  </si>
  <si>
    <r>
      <t>　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金額は数量・単価によって算出されますが、一式とする場合は金額欄に直接金額を入力してもかまいません。
　</t>
    </r>
    <r>
      <rPr>
        <sz val="10"/>
        <color rgb="FFFF0000"/>
        <rFont val="ＭＳ 明朝"/>
        <family val="1"/>
        <charset val="128"/>
      </rPr>
      <t>金額セルには書式が入っています。</t>
    </r>
    <r>
      <rPr>
        <sz val="10"/>
        <color theme="1"/>
        <rFont val="ＭＳ 明朝"/>
        <family val="1"/>
        <charset val="128"/>
      </rPr>
      <t>直接入力した際には書式が消えますので、数量・単価に</t>
    </r>
    <r>
      <rPr>
        <u/>
        <sz val="10"/>
        <color theme="1"/>
        <rFont val="ＭＳ 明朝"/>
        <family val="1"/>
        <charset val="128"/>
      </rPr>
      <t>入力し直す際は戻るボタンで戻ってから入力</t>
    </r>
    <r>
      <rPr>
        <sz val="10"/>
        <color theme="1"/>
        <rFont val="ＭＳ 明朝"/>
        <family val="1"/>
        <charset val="128"/>
      </rPr>
      <t>してください。
　</t>
    </r>
    <rPh sb="123" eb="125">
      <t>キンガク</t>
    </rPh>
    <rPh sb="129" eb="131">
      <t>ショシキ</t>
    </rPh>
    <rPh sb="132" eb="133">
      <t>ハイ</t>
    </rPh>
    <rPh sb="139" eb="141">
      <t>チョクセツ</t>
    </rPh>
    <rPh sb="141" eb="143">
      <t>ニュウリョク</t>
    </rPh>
    <rPh sb="145" eb="146">
      <t>サイ</t>
    </rPh>
    <rPh sb="148" eb="150">
      <t>ショシキ</t>
    </rPh>
    <rPh sb="151" eb="152">
      <t>キ</t>
    </rPh>
    <rPh sb="158" eb="160">
      <t>スウリョウ</t>
    </rPh>
    <rPh sb="161" eb="163">
      <t>タンカ</t>
    </rPh>
    <rPh sb="164" eb="166">
      <t>ニュウリョク</t>
    </rPh>
    <rPh sb="167" eb="168">
      <t>ナオ</t>
    </rPh>
    <rPh sb="169" eb="170">
      <t>サイ</t>
    </rPh>
    <rPh sb="171" eb="172">
      <t>モド</t>
    </rPh>
    <rPh sb="177" eb="178">
      <t>モド</t>
    </rPh>
    <rPh sb="182" eb="184">
      <t>ニュウリョク</t>
    </rPh>
    <phoneticPr fontId="1"/>
  </si>
  <si>
    <r>
      <rPr>
        <sz val="11"/>
        <color theme="1"/>
        <rFont val="ＭＳ 明朝"/>
        <family val="1"/>
        <charset val="128"/>
      </rPr>
      <t>(請求業者各位)</t>
    </r>
    <r>
      <rPr>
        <sz val="9"/>
        <color theme="1"/>
        <rFont val="ＭＳ 明朝"/>
        <family val="1"/>
        <charset val="128"/>
      </rPr>
      <t xml:space="preserve">
１　請求書は、２枚目の(経理部保管)と３枚目の(現場担当者控)を
　　提出してください。
２　請求書は、工事名別に作成してください。同工事名でも、注文
　　書の請求分と、それ以外の請求分はわけて請求書を作成し、提
　　出してください。
３　請求書締め切り日は各月20日、</t>
    </r>
    <r>
      <rPr>
        <sz val="9"/>
        <color rgb="FFFF0000"/>
        <rFont val="ＭＳ 明朝"/>
        <family val="1"/>
        <charset val="128"/>
      </rPr>
      <t>提出期限は各月23日まで</t>
    </r>
    <r>
      <rPr>
        <sz val="9"/>
        <color theme="1"/>
        <rFont val="ＭＳ 明朝"/>
        <family val="1"/>
        <charset val="128"/>
      </rPr>
      <t xml:space="preserve">に現場
　　、又は弊社宛必着するように提出してください。
　 (12月分については別に定めますので、詳しくは本社、又は現場
　　員にお尋ねください。)
　　提出期限に遅れますと、翌月の請求書として取り扱いますので
　　ご注意願います。
</t>
    </r>
    <r>
      <rPr>
        <sz val="9"/>
        <color rgb="FFFF0000"/>
        <rFont val="ＭＳ 明朝"/>
        <family val="1"/>
        <charset val="128"/>
      </rPr>
      <t>４　社印、代表者印を「経理部保管」には必ず押印してください。
　　貴社様式の請求書を添付し、添付書類に押印がある場合は、弊
　　社指定請求書への押印は不要です。
５　インボイス制度の開始に伴い、登録番号を記入してください。
　　免税事業者様は空欄にしてください。</t>
    </r>
    <r>
      <rPr>
        <sz val="9"/>
        <color theme="1"/>
        <rFont val="ＭＳ 明朝"/>
        <family val="1"/>
        <charset val="128"/>
      </rPr>
      <t xml:space="preserve">
　　</t>
    </r>
    <r>
      <rPr>
        <sz val="9"/>
        <color rgb="FFFF0000"/>
        <rFont val="ＭＳ 明朝"/>
        <family val="1"/>
        <charset val="128"/>
      </rPr>
      <t xml:space="preserve">軽減税率等で消費税が８％の場合は区分の欄に※印が、非課税
　　の場合は◇印が表示されているか確認してください。
</t>
    </r>
    <r>
      <rPr>
        <sz val="9"/>
        <color theme="1"/>
        <rFont val="ＭＳ 明朝"/>
        <family val="1"/>
        <charset val="128"/>
      </rPr>
      <t xml:space="preserve">
６　請求書入力フォームに入力した情報が、請求書に確実に反映さ
　　れている事を確認してください。
７　注文書を交わしている業者様は契約事項欄が記入されている事
　　を確認してください。
８　適格請求書等保存方式では、誤りがあった際に弊社での修正・
　　追記はできない為、貴社より修正したインボイスを提出してく
　　ださい。また、提出用紙と控との相違が出ないようご注意願い
　　ます。
</t>
    </r>
    <rPh sb="1" eb="3">
      <t>セイキュウ</t>
    </rPh>
    <rPh sb="3" eb="5">
      <t>ギョウシャ</t>
    </rPh>
    <rPh sb="5" eb="7">
      <t>カクイ</t>
    </rPh>
    <rPh sb="12" eb="14">
      <t>セイキュウ</t>
    </rPh>
    <rPh sb="14" eb="15">
      <t>ショ</t>
    </rPh>
    <rPh sb="18" eb="20">
      <t>マイメ</t>
    </rPh>
    <rPh sb="22" eb="25">
      <t>ケイリブ</t>
    </rPh>
    <rPh sb="25" eb="27">
      <t>ホカン</t>
    </rPh>
    <rPh sb="30" eb="32">
      <t>マイメ</t>
    </rPh>
    <rPh sb="39" eb="40">
      <t>ヒカ</t>
    </rPh>
    <rPh sb="45" eb="47">
      <t>テイシュツ</t>
    </rPh>
    <rPh sb="58" eb="61">
      <t>セイキュウショ</t>
    </rPh>
    <rPh sb="63" eb="65">
      <t>コウジ</t>
    </rPh>
    <rPh sb="65" eb="66">
      <t>メイ</t>
    </rPh>
    <rPh sb="66" eb="67">
      <t>ベツ</t>
    </rPh>
    <rPh sb="68" eb="70">
      <t>サクセイ</t>
    </rPh>
    <rPh sb="91" eb="93">
      <t>セイキュウ</t>
    </rPh>
    <rPh sb="93" eb="94">
      <t>ブン</t>
    </rPh>
    <rPh sb="98" eb="100">
      <t>イガイ</t>
    </rPh>
    <rPh sb="101" eb="103">
      <t>セイキュウ</t>
    </rPh>
    <rPh sb="103" eb="104">
      <t>ブン</t>
    </rPh>
    <rPh sb="132" eb="135">
      <t>セイキュウショ</t>
    </rPh>
    <rPh sb="135" eb="136">
      <t>シ</t>
    </rPh>
    <rPh sb="137" eb="138">
      <t>キ</t>
    </rPh>
    <rPh sb="139" eb="140">
      <t>ビ</t>
    </rPh>
    <rPh sb="141" eb="143">
      <t>カクツキ</t>
    </rPh>
    <rPh sb="145" eb="146">
      <t>ニチ</t>
    </rPh>
    <rPh sb="147" eb="149">
      <t>テイシュツ</t>
    </rPh>
    <rPh sb="149" eb="151">
      <t>キゲン</t>
    </rPh>
    <rPh sb="152" eb="154">
      <t>カクツキ</t>
    </rPh>
    <rPh sb="156" eb="157">
      <t>ニチ</t>
    </rPh>
    <rPh sb="168" eb="170">
      <t>ヘイシャ</t>
    </rPh>
    <rPh sb="216" eb="217">
      <t>マタ</t>
    </rPh>
    <rPh sb="218" eb="220">
      <t>ゲンバ</t>
    </rPh>
    <rPh sb="223" eb="224">
      <t>イン</t>
    </rPh>
    <rPh sb="280" eb="282">
      <t>シャイン</t>
    </rPh>
    <rPh sb="283" eb="286">
      <t>ダイヒョウシャ</t>
    </rPh>
    <rPh sb="286" eb="287">
      <t>イン</t>
    </rPh>
    <rPh sb="289" eb="294">
      <t>ケイリブホカン</t>
    </rPh>
    <rPh sb="297" eb="298">
      <t>カナラ</t>
    </rPh>
    <rPh sb="299" eb="300">
      <t>オシ</t>
    </rPh>
    <rPh sb="300" eb="301">
      <t>イン</t>
    </rPh>
    <rPh sb="311" eb="313">
      <t>キシャ</t>
    </rPh>
    <rPh sb="313" eb="315">
      <t>ヨウシキ</t>
    </rPh>
    <rPh sb="316" eb="319">
      <t>セイキュウショ</t>
    </rPh>
    <rPh sb="320" eb="322">
      <t>テンプ</t>
    </rPh>
    <rPh sb="324" eb="326">
      <t>テンプ</t>
    </rPh>
    <rPh sb="326" eb="328">
      <t>ショルイ</t>
    </rPh>
    <rPh sb="329" eb="331">
      <t>オウイン</t>
    </rPh>
    <rPh sb="334" eb="336">
      <t>バアイ</t>
    </rPh>
    <rPh sb="367" eb="369">
      <t>セイド</t>
    </rPh>
    <rPh sb="370" eb="372">
      <t>カイシ</t>
    </rPh>
    <rPh sb="373" eb="374">
      <t>トモナ</t>
    </rPh>
    <rPh sb="376" eb="380">
      <t>トウロクバンゴウ</t>
    </rPh>
    <rPh sb="381" eb="383">
      <t>キニュウ</t>
    </rPh>
    <rPh sb="393" eb="398">
      <t>メンゼイジギョウシャ</t>
    </rPh>
    <rPh sb="398" eb="399">
      <t>サマ</t>
    </rPh>
    <rPh sb="400" eb="402">
      <t>クウラン</t>
    </rPh>
    <rPh sb="429" eb="431">
      <t>クブン</t>
    </rPh>
    <rPh sb="459" eb="461">
      <t>カクニン</t>
    </rPh>
    <rPh sb="636" eb="640">
      <t>テイシュツヨウシ</t>
    </rPh>
    <rPh sb="641" eb="642">
      <t>ヒカエ</t>
    </rPh>
    <rPh sb="644" eb="646">
      <t>ソウイ</t>
    </rPh>
    <rPh sb="647" eb="648">
      <t>デ</t>
    </rPh>
    <rPh sb="653" eb="655">
      <t>チュウイ</t>
    </rPh>
    <rPh sb="655" eb="656">
      <t>ネガ</t>
    </rPh>
    <phoneticPr fontId="1"/>
  </si>
  <si>
    <r>
      <rPr>
        <sz val="11"/>
        <color theme="1"/>
        <rFont val="ＭＳ 明朝"/>
        <family val="1"/>
        <charset val="128"/>
      </rPr>
      <t>(請求業者各位)</t>
    </r>
    <r>
      <rPr>
        <sz val="9"/>
        <color theme="1"/>
        <rFont val="ＭＳ 明朝"/>
        <family val="1"/>
        <charset val="128"/>
      </rPr>
      <t xml:space="preserve">
１　請求書は、２枚目の(経理部保管)と３枚目の(現場担当者控)を
　　提出してください。
２　請求書は、工事名別に作成してください。同工事名でも、注文
　　書の請求分と、それ以外の請求分はわけて請求書を作成し、提
　　出してください。
３　請求書締め切り日は各月20日、</t>
    </r>
    <r>
      <rPr>
        <sz val="9"/>
        <color rgb="FFFF0000"/>
        <rFont val="ＭＳ 明朝"/>
        <family val="1"/>
        <charset val="128"/>
      </rPr>
      <t>提出期限は各月23日まで</t>
    </r>
    <r>
      <rPr>
        <sz val="9"/>
        <color theme="1"/>
        <rFont val="ＭＳ 明朝"/>
        <family val="1"/>
        <charset val="128"/>
      </rPr>
      <t xml:space="preserve">に現場
　　、又は弊社宛必着するように提出してください。
　 (12月分については別に定めますので、詳しくは本社、又は現場
　　員にお尋ねください。)
　　提出期限に遅れますと、翌月の請求書として取り扱いますので
　　ご注意願います。
</t>
    </r>
    <r>
      <rPr>
        <sz val="9"/>
        <color rgb="FFFF0000"/>
        <rFont val="ＭＳ 明朝"/>
        <family val="1"/>
        <charset val="128"/>
      </rPr>
      <t>４　社印、代表者印を「経理部保管」には必ず押印してください。
　　貴社様式の請求書を添付し、添付書類に押印がある場合は、弊
　　社指定請求書への押印は不要です。
５　インボイス制度の開始に伴い、登録番号を記入してください。
　　免税事業者様は空欄にしてください。</t>
    </r>
    <r>
      <rPr>
        <sz val="9"/>
        <color theme="1"/>
        <rFont val="ＭＳ 明朝"/>
        <family val="1"/>
        <charset val="128"/>
      </rPr>
      <t xml:space="preserve">
　　</t>
    </r>
    <r>
      <rPr>
        <sz val="9"/>
        <color rgb="FFFF0000"/>
        <rFont val="ＭＳ 明朝"/>
        <family val="1"/>
        <charset val="128"/>
      </rPr>
      <t xml:space="preserve">軽減税率等で消費税が８％の場合は区分の欄に※印が、非課税
　　の場合は◇印が表示されているか確認してください。
</t>
    </r>
    <r>
      <rPr>
        <sz val="9"/>
        <color theme="1"/>
        <rFont val="ＭＳ 明朝"/>
        <family val="1"/>
        <charset val="128"/>
      </rPr>
      <t xml:space="preserve">
６　請求書入力フォームに入力した情報が、請求書に確実に反映さ
　　れている事を確認してください。
７　注文書を交わしている業者様は契約事項欄が記入されている事
　　を確認してください。
８　適格請求書等保存方式では、誤りがあった際に弊社での修正・
　　追記はできない為、貴社より修正したインボイスを提出してく
　　ださい。また、提出用紙と控との相違が出ないようご注意願い
　　ます。
</t>
    </r>
    <rPh sb="1" eb="3">
      <t>セイキュウ</t>
    </rPh>
    <rPh sb="3" eb="5">
      <t>ギョウシャ</t>
    </rPh>
    <rPh sb="5" eb="7">
      <t>カクイ</t>
    </rPh>
    <rPh sb="12" eb="14">
      <t>セイキュウ</t>
    </rPh>
    <rPh sb="14" eb="15">
      <t>ショ</t>
    </rPh>
    <rPh sb="18" eb="20">
      <t>マイメ</t>
    </rPh>
    <rPh sb="22" eb="25">
      <t>ケイリブ</t>
    </rPh>
    <rPh sb="25" eb="27">
      <t>ホカン</t>
    </rPh>
    <rPh sb="30" eb="32">
      <t>マイメ</t>
    </rPh>
    <rPh sb="39" eb="40">
      <t>ヒカ</t>
    </rPh>
    <rPh sb="45" eb="47">
      <t>テイシュツ</t>
    </rPh>
    <rPh sb="58" eb="61">
      <t>セイキュウショ</t>
    </rPh>
    <rPh sb="63" eb="65">
      <t>コウジ</t>
    </rPh>
    <rPh sb="65" eb="66">
      <t>メイ</t>
    </rPh>
    <rPh sb="66" eb="67">
      <t>ベツ</t>
    </rPh>
    <rPh sb="68" eb="70">
      <t>サクセイ</t>
    </rPh>
    <rPh sb="91" eb="93">
      <t>セイキュウ</t>
    </rPh>
    <rPh sb="93" eb="94">
      <t>ブン</t>
    </rPh>
    <rPh sb="98" eb="100">
      <t>イガイ</t>
    </rPh>
    <rPh sb="101" eb="103">
      <t>セイキュウ</t>
    </rPh>
    <rPh sb="103" eb="104">
      <t>ブン</t>
    </rPh>
    <rPh sb="132" eb="135">
      <t>セイキュウショ</t>
    </rPh>
    <rPh sb="135" eb="136">
      <t>シ</t>
    </rPh>
    <rPh sb="137" eb="138">
      <t>キ</t>
    </rPh>
    <rPh sb="139" eb="140">
      <t>ビ</t>
    </rPh>
    <rPh sb="141" eb="143">
      <t>カクツキ</t>
    </rPh>
    <rPh sb="145" eb="146">
      <t>ニチ</t>
    </rPh>
    <rPh sb="147" eb="149">
      <t>テイシュツ</t>
    </rPh>
    <rPh sb="149" eb="151">
      <t>キゲン</t>
    </rPh>
    <rPh sb="152" eb="154">
      <t>カクツキ</t>
    </rPh>
    <rPh sb="156" eb="157">
      <t>ニチ</t>
    </rPh>
    <rPh sb="168" eb="170">
      <t>ヘイシャ</t>
    </rPh>
    <rPh sb="216" eb="217">
      <t>マタ</t>
    </rPh>
    <rPh sb="218" eb="220">
      <t>ゲンバ</t>
    </rPh>
    <rPh sb="223" eb="224">
      <t>イン</t>
    </rPh>
    <rPh sb="280" eb="282">
      <t>シャイン</t>
    </rPh>
    <rPh sb="283" eb="286">
      <t>ダイヒョウシャ</t>
    </rPh>
    <rPh sb="286" eb="287">
      <t>イン</t>
    </rPh>
    <rPh sb="289" eb="294">
      <t>ケイリブホカン</t>
    </rPh>
    <rPh sb="297" eb="298">
      <t>カナラ</t>
    </rPh>
    <rPh sb="299" eb="300">
      <t>オシ</t>
    </rPh>
    <rPh sb="300" eb="301">
      <t>イン</t>
    </rPh>
    <rPh sb="311" eb="313">
      <t>キシャ</t>
    </rPh>
    <rPh sb="313" eb="315">
      <t>ヨウシキ</t>
    </rPh>
    <rPh sb="316" eb="319">
      <t>セイキュウショ</t>
    </rPh>
    <rPh sb="320" eb="322">
      <t>テンプ</t>
    </rPh>
    <rPh sb="324" eb="326">
      <t>テンプ</t>
    </rPh>
    <rPh sb="326" eb="328">
      <t>ショルイ</t>
    </rPh>
    <rPh sb="329" eb="331">
      <t>オウイン</t>
    </rPh>
    <rPh sb="334" eb="336">
      <t>バアイ</t>
    </rPh>
    <rPh sb="367" eb="369">
      <t>セイド</t>
    </rPh>
    <rPh sb="370" eb="372">
      <t>カイシ</t>
    </rPh>
    <rPh sb="373" eb="374">
      <t>トモナ</t>
    </rPh>
    <rPh sb="376" eb="380">
      <t>トウロクバンゴウ</t>
    </rPh>
    <rPh sb="381" eb="383">
      <t>キニュウ</t>
    </rPh>
    <rPh sb="393" eb="398">
      <t>メンゼイジギョウシャ</t>
    </rPh>
    <rPh sb="398" eb="399">
      <t>サマ</t>
    </rPh>
    <rPh sb="400" eb="402">
      <t>クウラン</t>
    </rPh>
    <rPh sb="429" eb="431">
      <t>クブン</t>
    </rPh>
    <rPh sb="459" eb="461">
      <t>カクニン</t>
    </rPh>
    <phoneticPr fontId="1"/>
  </si>
  <si>
    <r>
      <rPr>
        <sz val="11"/>
        <color theme="1"/>
        <rFont val="ＭＳ 明朝"/>
        <family val="1"/>
        <charset val="128"/>
      </rPr>
      <t>(請求業者各位)</t>
    </r>
    <r>
      <rPr>
        <sz val="9"/>
        <color theme="1"/>
        <rFont val="ＭＳ 明朝"/>
        <family val="1"/>
        <charset val="128"/>
      </rPr>
      <t xml:space="preserve">
１　請求書は、２枚目の(経理部保管)と３枚目の(現場担当者控)を
　　提出してください。
２　請求書は、工事名別に作成してください。同工事名でも、注文
　　書の請求分と、それ以外の請求分はわけて請求書を作成し、提
　　出してください。
３　請求書締め切り日は各月20日、</t>
    </r>
    <r>
      <rPr>
        <sz val="9"/>
        <color rgb="FFFF0000"/>
        <rFont val="ＭＳ 明朝"/>
        <family val="1"/>
        <charset val="128"/>
      </rPr>
      <t>提出期限は各月23日まで</t>
    </r>
    <r>
      <rPr>
        <sz val="9"/>
        <color theme="1"/>
        <rFont val="ＭＳ 明朝"/>
        <family val="1"/>
        <charset val="128"/>
      </rPr>
      <t xml:space="preserve">に現場
　　、又は弊社宛必着するように提出してください。
　 (12月分については別に定めますので、詳しくは本社、又は現場
　　員にお尋ねください。)
　　提出期限に遅れますと、翌月の請求書として取り扱いますので
　　ご注意願います。
</t>
    </r>
    <r>
      <rPr>
        <sz val="9"/>
        <color rgb="FFFF0000"/>
        <rFont val="ＭＳ 明朝"/>
        <family val="1"/>
        <charset val="128"/>
      </rPr>
      <t>４　社印、代表者印を「経理部保管」には必ず押印してください。
　　貴社様式の請求書を添付し、添付書類に押印がある場合は、弊
　　社指定請求書への押印は不要です。
５　インボイス制度の開始に伴い、登録番号を記入してください。
　　免税事業者様は空欄にしてください。</t>
    </r>
    <r>
      <rPr>
        <sz val="9"/>
        <color theme="1"/>
        <rFont val="ＭＳ 明朝"/>
        <family val="1"/>
        <charset val="128"/>
      </rPr>
      <t xml:space="preserve">
　　</t>
    </r>
    <r>
      <rPr>
        <sz val="9"/>
        <color rgb="FFFF0000"/>
        <rFont val="ＭＳ 明朝"/>
        <family val="1"/>
        <charset val="128"/>
      </rPr>
      <t xml:space="preserve">軽減税率等で消費税が８％の場合は区分の欄に※印が、非課税
　　の場合は◇印が表示されているか確認してください。
</t>
    </r>
    <r>
      <rPr>
        <sz val="9"/>
        <color theme="1"/>
        <rFont val="ＭＳ 明朝"/>
        <family val="1"/>
        <charset val="128"/>
      </rPr>
      <t xml:space="preserve">
６　請求書入力フォームに入力した情報が、請求書に確実に反映さ
　　れている事を確認してください。
７　注文書を交わしている業者様は契約事項欄が記入されている事
　　を確認してください。
８　適格請求書等保存方式では、誤りがあった際に弊社での修正・
　　追記はできない為、貴社より修正したインボイスを提出してく
　　ださい。また、提出用紙と控との相違が出ないようご注意願い
　　ます。</t>
    </r>
    <rPh sb="1" eb="3">
      <t>セイキュウ</t>
    </rPh>
    <rPh sb="3" eb="5">
      <t>ギョウシャ</t>
    </rPh>
    <rPh sb="5" eb="7">
      <t>カクイ</t>
    </rPh>
    <rPh sb="12" eb="14">
      <t>セイキュウ</t>
    </rPh>
    <rPh sb="14" eb="15">
      <t>ショ</t>
    </rPh>
    <rPh sb="18" eb="20">
      <t>マイメ</t>
    </rPh>
    <rPh sb="22" eb="25">
      <t>ケイリブ</t>
    </rPh>
    <rPh sb="25" eb="27">
      <t>ホカン</t>
    </rPh>
    <rPh sb="30" eb="32">
      <t>マイメ</t>
    </rPh>
    <rPh sb="39" eb="40">
      <t>ヒカ</t>
    </rPh>
    <rPh sb="45" eb="47">
      <t>テイシュツ</t>
    </rPh>
    <rPh sb="58" eb="61">
      <t>セイキュウショ</t>
    </rPh>
    <rPh sb="63" eb="65">
      <t>コウジ</t>
    </rPh>
    <rPh sb="65" eb="66">
      <t>メイ</t>
    </rPh>
    <rPh sb="66" eb="67">
      <t>ベツ</t>
    </rPh>
    <rPh sb="68" eb="70">
      <t>サクセイ</t>
    </rPh>
    <rPh sb="91" eb="93">
      <t>セイキュウ</t>
    </rPh>
    <rPh sb="93" eb="94">
      <t>ブン</t>
    </rPh>
    <rPh sb="98" eb="100">
      <t>イガイ</t>
    </rPh>
    <rPh sb="101" eb="103">
      <t>セイキュウ</t>
    </rPh>
    <rPh sb="103" eb="104">
      <t>ブン</t>
    </rPh>
    <rPh sb="132" eb="135">
      <t>セイキュウショ</t>
    </rPh>
    <rPh sb="135" eb="136">
      <t>シ</t>
    </rPh>
    <rPh sb="137" eb="138">
      <t>キ</t>
    </rPh>
    <rPh sb="139" eb="140">
      <t>ビ</t>
    </rPh>
    <rPh sb="141" eb="143">
      <t>カクツキ</t>
    </rPh>
    <rPh sb="145" eb="146">
      <t>ニチ</t>
    </rPh>
    <rPh sb="147" eb="149">
      <t>テイシュツ</t>
    </rPh>
    <rPh sb="149" eb="151">
      <t>キゲン</t>
    </rPh>
    <rPh sb="152" eb="154">
      <t>カクツキ</t>
    </rPh>
    <rPh sb="156" eb="157">
      <t>ニチ</t>
    </rPh>
    <rPh sb="168" eb="170">
      <t>ヘイシャ</t>
    </rPh>
    <rPh sb="216" eb="217">
      <t>マタ</t>
    </rPh>
    <rPh sb="218" eb="220">
      <t>ゲンバ</t>
    </rPh>
    <rPh sb="223" eb="224">
      <t>イン</t>
    </rPh>
    <rPh sb="280" eb="282">
      <t>シャイン</t>
    </rPh>
    <rPh sb="283" eb="286">
      <t>ダイヒョウシャ</t>
    </rPh>
    <rPh sb="286" eb="287">
      <t>イン</t>
    </rPh>
    <rPh sb="289" eb="294">
      <t>ケイリブホカン</t>
    </rPh>
    <rPh sb="297" eb="298">
      <t>カナラ</t>
    </rPh>
    <rPh sb="299" eb="300">
      <t>オシ</t>
    </rPh>
    <rPh sb="300" eb="301">
      <t>イン</t>
    </rPh>
    <rPh sb="311" eb="313">
      <t>キシャ</t>
    </rPh>
    <rPh sb="313" eb="315">
      <t>ヨウシキ</t>
    </rPh>
    <rPh sb="316" eb="319">
      <t>セイキュウショ</t>
    </rPh>
    <rPh sb="320" eb="322">
      <t>テンプ</t>
    </rPh>
    <rPh sb="324" eb="326">
      <t>テンプ</t>
    </rPh>
    <rPh sb="326" eb="328">
      <t>ショルイ</t>
    </rPh>
    <rPh sb="329" eb="331">
      <t>オウイン</t>
    </rPh>
    <rPh sb="334" eb="336">
      <t>バアイ</t>
    </rPh>
    <rPh sb="367" eb="369">
      <t>セイド</t>
    </rPh>
    <rPh sb="370" eb="372">
      <t>カイシ</t>
    </rPh>
    <rPh sb="373" eb="374">
      <t>トモナ</t>
    </rPh>
    <rPh sb="376" eb="380">
      <t>トウロクバンゴウ</t>
    </rPh>
    <rPh sb="381" eb="383">
      <t>キニュウ</t>
    </rPh>
    <rPh sb="393" eb="398">
      <t>メンゼイジギョウシャ</t>
    </rPh>
    <rPh sb="398" eb="399">
      <t>サマ</t>
    </rPh>
    <rPh sb="400" eb="402">
      <t>クウラン</t>
    </rPh>
    <rPh sb="429" eb="431">
      <t>クブン</t>
    </rPh>
    <rPh sb="459" eb="461">
      <t>カクニン</t>
    </rPh>
    <phoneticPr fontId="1"/>
  </si>
  <si>
    <r>
      <t>・　弊社宛請求書作成に際しましては、「記入例」タブを参考にし、「請求書」タブにて、
　　請求書を作成してください。
　　</t>
    </r>
    <r>
      <rPr>
        <sz val="11"/>
        <color rgb="FFFF0000"/>
        <rFont val="ＭＳ 明朝"/>
        <family val="1"/>
        <charset val="128"/>
      </rPr>
      <t>※課税事業者用と免税事業者用に分かれております。お間違えにご注意ください。</t>
    </r>
    <r>
      <rPr>
        <sz val="11"/>
        <color theme="1"/>
        <rFont val="ＭＳ 明朝"/>
        <family val="1"/>
        <charset val="128"/>
      </rPr>
      <t xml:space="preserve">
・　請求内訳の項目が多く２枚目にまたがる場合は、区切りをつけて分割し、２枚に分けて
　　提出してください。
・　別紙内訳とした場合は内訳を、工事出来高とした場合は出来高調書等を、専用請求書と
　　は別に、必ずご用意ください。内訳や出来高調書等の書式は自由で構いません。
・　フォームより入力頂けますが、「手入力」用タブもございます。ご活用ください。</t>
    </r>
    <rPh sb="61" eb="66">
      <t>カゼイジギョウシャ</t>
    </rPh>
    <rPh sb="66" eb="67">
      <t>ヨウ</t>
    </rPh>
    <rPh sb="68" eb="73">
      <t>メンゼイジギョウシャ</t>
    </rPh>
    <rPh sb="73" eb="74">
      <t>ヨウ</t>
    </rPh>
    <rPh sb="75" eb="76">
      <t>ワ</t>
    </rPh>
    <rPh sb="85" eb="87">
      <t>マチガ</t>
    </rPh>
    <rPh sb="90" eb="92">
      <t>チュウイ</t>
    </rPh>
    <rPh sb="166" eb="168">
      <t>ウチワケ</t>
    </rPh>
    <rPh sb="170" eb="172">
      <t>コウジ</t>
    </rPh>
    <rPh sb="172" eb="175">
      <t>デキダカ</t>
    </rPh>
    <rPh sb="178" eb="180">
      <t>バアイ</t>
    </rPh>
    <rPh sb="181" eb="184">
      <t>デキダカ</t>
    </rPh>
    <rPh sb="184" eb="186">
      <t>チョウショ</t>
    </rPh>
    <rPh sb="186" eb="187">
      <t>トウ</t>
    </rPh>
    <rPh sb="212" eb="214">
      <t>ウチワケ</t>
    </rPh>
    <rPh sb="215" eb="220">
      <t>デキダカチョウショ</t>
    </rPh>
    <rPh sb="220" eb="221">
      <t>トウ</t>
    </rPh>
    <rPh sb="244" eb="246">
      <t>ニュウリョク</t>
    </rPh>
    <rPh sb="246" eb="247">
      <t>イタダ</t>
    </rPh>
    <rPh sb="253" eb="256">
      <t>テニュウリョク</t>
    </rPh>
    <rPh sb="257" eb="258">
      <t>ヨウ</t>
    </rPh>
    <rPh sb="268" eb="270">
      <t>カツヨウ</t>
    </rPh>
    <phoneticPr fontId="1"/>
  </si>
  <si>
    <t>①当初契約金額</t>
    <rPh sb="1" eb="3">
      <t>トウショ</t>
    </rPh>
    <rPh sb="3" eb="5">
      <t>ケイヤク</t>
    </rPh>
    <rPh sb="5" eb="6">
      <t>キン</t>
    </rPh>
    <phoneticPr fontId="1"/>
  </si>
  <si>
    <t xml:space="preserve"> 金　額</t>
    <phoneticPr fontId="1"/>
  </si>
  <si>
    <t>⑥契約金残金 ③－④－⑤</t>
    <rPh sb="1" eb="4">
      <t>ケイヤクキン</t>
    </rPh>
    <rPh sb="4" eb="6">
      <t>ザンキン</t>
    </rPh>
    <phoneticPr fontId="1"/>
  </si>
  <si>
    <t>⑥契約金残金 ③－④－⑤(税込)</t>
    <rPh sb="4" eb="6">
      <t>ザンキン</t>
    </rPh>
    <rPh sb="12" eb="16">
      <t>ゼイコミ</t>
    </rPh>
    <rPh sb="13" eb="15">
      <t>ゼイコミ</t>
    </rPh>
    <phoneticPr fontId="1"/>
  </si>
  <si>
    <t>③当初・変更合計 ①＋②(税込)</t>
    <rPh sb="12" eb="16">
      <t>ゼイコミ</t>
    </rPh>
    <rPh sb="13" eb="15">
      <t>ゼイコミ</t>
    </rPh>
    <phoneticPr fontId="1"/>
  </si>
  <si>
    <t>③当初・変更合計 ①＋②</t>
    <rPh sb="1" eb="3">
      <t>トウショ</t>
    </rPh>
    <rPh sb="4" eb="6">
      <t>ヘンコウ</t>
    </rPh>
    <rPh sb="6" eb="8">
      <t>ゴウケイ</t>
    </rPh>
    <phoneticPr fontId="1"/>
  </si>
  <si>
    <t>⑥契約金残金 ③－④－⑤</t>
    <phoneticPr fontId="1"/>
  </si>
  <si>
    <t>③当初・変更合計 ①＋②</t>
    <phoneticPr fontId="1"/>
  </si>
  <si>
    <t>⑥契約金残金 ③－④－⑤(税込)</t>
    <phoneticPr fontId="1"/>
  </si>
  <si>
    <t>③当初・変更合計 ①＋②(税込)</t>
    <phoneticPr fontId="1"/>
  </si>
  <si>
    <t>③当初・変更合計 ①＋②(税込)</t>
    <phoneticPr fontId="1"/>
  </si>
  <si>
    <t>⑥契約金残金 ③－④－⑤(税込)</t>
    <phoneticPr fontId="1"/>
  </si>
  <si>
    <t>記入事項にもれがないようにして下さい。</t>
    <rPh sb="0" eb="2">
      <t>キニュウ</t>
    </rPh>
    <rPh sb="2" eb="4">
      <t>ジコウ</t>
    </rPh>
    <rPh sb="15" eb="16">
      <t>クダ</t>
    </rPh>
    <phoneticPr fontId="1"/>
  </si>
  <si>
    <t>経過措置8%合計</t>
    <rPh sb="0" eb="4">
      <t>ケイカソチ</t>
    </rPh>
    <phoneticPr fontId="1"/>
  </si>
  <si>
    <t>経過措置10%合計</t>
    <rPh sb="0" eb="4">
      <t>ケイカソチ</t>
    </rPh>
    <phoneticPr fontId="1"/>
  </si>
  <si>
    <t>消費税(８％)</t>
    <phoneticPr fontId="1"/>
  </si>
  <si>
    <t>消費税(１０％)</t>
    <phoneticPr fontId="1"/>
  </si>
  <si>
    <t>経 過 措 置</t>
    <rPh sb="0" eb="1">
      <t>ヘ</t>
    </rPh>
    <rPh sb="2" eb="3">
      <t>カ</t>
    </rPh>
    <rPh sb="4" eb="5">
      <t>ソ</t>
    </rPh>
    <rPh sb="6" eb="7">
      <t>チ</t>
    </rPh>
    <phoneticPr fontId="1"/>
  </si>
  <si>
    <r>
      <t xml:space="preserve">　注文書に書かれている6ケタ又は7ケタの貴社コードを入力してください。契約を交わしていない場合は、空欄、又は弊社経理課・現場員に確認してください。また、以前に注文書を交わした事があり、貴社コードがわかる場合は入力してください。
</t>
    </r>
    <r>
      <rPr>
        <sz val="10"/>
        <color rgb="FFFF0000"/>
        <rFont val="ＭＳ 明朝"/>
        <family val="1"/>
        <charset val="128"/>
      </rPr>
      <t>（インボイス）登録番号を入力してください。T+13桁(ハイフン無し)。免税事業者様は専用の入力シートをご利用ください。</t>
    </r>
    <r>
      <rPr>
        <sz val="10"/>
        <color theme="1"/>
        <rFont val="ＭＳ 明朝"/>
        <family val="1"/>
        <charset val="128"/>
      </rPr>
      <t xml:space="preserve">
　住所（郵便番号）、社名、電話番号を入力してください。印刷後、社印・代表者印を押印する箇所がありますので、必ず押印してください。</t>
    </r>
    <rPh sb="54" eb="56">
      <t>ヘイシャ</t>
    </rPh>
    <rPh sb="56" eb="59">
      <t>ケイリカ</t>
    </rPh>
    <rPh sb="121" eb="125">
      <t>トウロクバンゴウ</t>
    </rPh>
    <rPh sb="126" eb="128">
      <t>ニュウリョク</t>
    </rPh>
    <rPh sb="139" eb="140">
      <t>ケタ</t>
    </rPh>
    <rPh sb="145" eb="146">
      <t>ナ</t>
    </rPh>
    <phoneticPr fontId="1"/>
  </si>
  <si>
    <r>
      <t xml:space="preserve">④注文書に書かれている6ケタ又は7ケタの貴社コードを入力してください。契約を交わしていない場合は、空欄、又は弊社経理課・現場員に確認してください。また、以前に注文書を交わした事があり、貴社コードがわかる場合は入力してください。
</t>
    </r>
    <r>
      <rPr>
        <sz val="10"/>
        <color rgb="FFFF0000"/>
        <rFont val="ＭＳ 明朝"/>
        <family val="1"/>
        <charset val="128"/>
      </rPr>
      <t>（インボイス）登録番号を入力してください。T+13桁(ハイフン無し)。免税事業者様は専用の入力シートをご利用ください。</t>
    </r>
    <r>
      <rPr>
        <sz val="10"/>
        <color theme="1"/>
        <rFont val="ＭＳ 明朝"/>
        <family val="1"/>
        <charset val="128"/>
      </rPr>
      <t xml:space="preserve">
　住所（郵便番号）、社名、電話番号を入力してください。印刷後、社印・代表者印を押印する箇所がありますので、必ず押印してください。</t>
    </r>
    <rPh sb="54" eb="56">
      <t>ヘイシャ</t>
    </rPh>
    <rPh sb="56" eb="59">
      <t>ケイリカ</t>
    </rPh>
    <rPh sb="121" eb="125">
      <t>トウロクバンゴウ</t>
    </rPh>
    <rPh sb="126" eb="128">
      <t>ニュウリョク</t>
    </rPh>
    <rPh sb="149" eb="151">
      <t>メンゼイ</t>
    </rPh>
    <rPh sb="151" eb="154">
      <t>ジギョウシャ</t>
    </rPh>
    <rPh sb="154" eb="155">
      <t>サマ</t>
    </rPh>
    <rPh sb="156" eb="158">
      <t>センヨウ</t>
    </rPh>
    <rPh sb="159" eb="161">
      <t>ニュウリョク</t>
    </rPh>
    <rPh sb="166" eb="168">
      <t>リヨウ</t>
    </rPh>
    <phoneticPr fontId="1"/>
  </si>
  <si>
    <t>近　　　藤　　　組　　　記　　　入　　　欄　　（1）</t>
    <rPh sb="0" eb="1">
      <t>コン</t>
    </rPh>
    <rPh sb="4" eb="5">
      <t>フジ</t>
    </rPh>
    <rPh sb="8" eb="9">
      <t>クミ</t>
    </rPh>
    <rPh sb="12" eb="13">
      <t>キ</t>
    </rPh>
    <rPh sb="16" eb="17">
      <t>ニュウ</t>
    </rPh>
    <rPh sb="20" eb="21">
      <t>ラン</t>
    </rPh>
    <phoneticPr fontId="1"/>
  </si>
  <si>
    <t>近　　　藤　　　組　　　記　　　入　　　欄　　（2）</t>
    <rPh sb="0" eb="1">
      <t>コン</t>
    </rPh>
    <rPh sb="4" eb="5">
      <t>フジ</t>
    </rPh>
    <rPh sb="8" eb="9">
      <t>クミ</t>
    </rPh>
    <rPh sb="12" eb="13">
      <t>キ</t>
    </rPh>
    <rPh sb="16" eb="17">
      <t>ニュウ</t>
    </rPh>
    <rPh sb="20" eb="2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</si>
</sst>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00;&quot;▲ &quot;0.0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2"/>
      <charset val="128"/>
      <scheme val="minor"/>
    </font>
    <font>
      <sz val="12"/>
      <color theme="1"/>
      <name val="ＭＳ 明朝"/>
      <family val="1"/>
      <charset val="128"/>
    </font>
    <font>
      <sz val="6"/>
      <color theme="1"/>
      <name val="ＭＳ 明朝"/>
      <family val="1"/>
      <charset val="128"/>
    </font>
    <font>
      <b/>
      <sz val="11"/>
      <color theme="1"/>
      <name val="ＭＳ 明朝"/>
      <family val="1"/>
      <charset val="128"/>
    </font>
    <font>
      <sz val="7"/>
      <color theme="1"/>
      <name val="ＭＳ 明朝"/>
      <family val="1"/>
      <charset val="128"/>
    </font>
    <font>
      <b/>
      <sz val="16"/>
      <color theme="1"/>
      <name val="HG丸ｺﾞｼｯｸM-PRO"/>
      <family val="3"/>
      <charset val="128"/>
    </font>
    <font>
      <b/>
      <sz val="16"/>
      <color theme="1"/>
      <name val="ＭＳ 明朝"/>
      <family val="1"/>
      <charset val="128"/>
    </font>
    <font>
      <sz val="5"/>
      <color theme="1"/>
      <name val="ＭＳ 明朝"/>
      <family val="1"/>
      <charset val="128"/>
    </font>
    <font>
      <b/>
      <sz val="14"/>
      <color theme="1"/>
      <name val="HG丸ｺﾞｼｯｸM-PRO"/>
      <family val="3"/>
      <charset val="128"/>
    </font>
    <font>
      <b/>
      <sz val="11"/>
      <color rgb="FFFF0000"/>
      <name val="ＭＳ 明朝"/>
      <family val="1"/>
      <charset val="128"/>
    </font>
    <font>
      <sz val="9"/>
      <color rgb="FFFF0000"/>
      <name val="ＭＳ 明朝"/>
      <family val="1"/>
      <charset val="128"/>
    </font>
    <font>
      <sz val="11"/>
      <color theme="0"/>
      <name val="ＭＳ Ｐゴシック"/>
      <family val="2"/>
      <charset val="128"/>
      <scheme val="minor"/>
    </font>
    <font>
      <sz val="11"/>
      <color theme="0"/>
      <name val="ＭＳ 明朝"/>
      <family val="1"/>
      <charset val="128"/>
    </font>
    <font>
      <sz val="11"/>
      <color rgb="FF99FF33"/>
      <name val="ＭＳ 明朝"/>
      <family val="1"/>
      <charset val="128"/>
    </font>
    <font>
      <sz val="10"/>
      <color rgb="FFFF0000"/>
      <name val="ＭＳ 明朝"/>
      <family val="1"/>
      <charset val="128"/>
    </font>
    <font>
      <sz val="10"/>
      <color theme="1"/>
      <name val="ＭＳ Ｐゴシック"/>
      <family val="2"/>
      <charset val="128"/>
      <scheme val="minor"/>
    </font>
    <font>
      <sz val="9"/>
      <name val="ＭＳ 明朝"/>
      <family val="1"/>
      <charset val="128"/>
    </font>
    <font>
      <sz val="6"/>
      <name val="ＭＳ Ｐゴシック"/>
      <family val="3"/>
      <charset val="128"/>
    </font>
    <font>
      <sz val="11"/>
      <color rgb="FFFF0000"/>
      <name val="ＭＳ 明朝"/>
      <family val="1"/>
      <charset val="128"/>
    </font>
    <font>
      <u/>
      <sz val="11"/>
      <color theme="1"/>
      <name val="ＭＳ 明朝"/>
      <family val="1"/>
      <charset val="128"/>
    </font>
    <font>
      <u/>
      <sz val="10"/>
      <color theme="1"/>
      <name val="ＭＳ 明朝"/>
      <family val="1"/>
      <charset val="128"/>
    </font>
  </fonts>
  <fills count="24">
    <fill>
      <patternFill patternType="none"/>
    </fill>
    <fill>
      <patternFill patternType="gray125"/>
    </fill>
    <fill>
      <patternFill patternType="solid">
        <fgColor rgb="FFFFC000"/>
        <bgColor indexed="64"/>
      </patternFill>
    </fill>
    <fill>
      <patternFill patternType="solid">
        <fgColor rgb="FF99FF3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A"/>
        <bgColor indexed="64"/>
      </patternFill>
    </fill>
    <fill>
      <patternFill patternType="solid">
        <fgColor theme="9" tint="0.59999389629810485"/>
        <bgColor indexed="64"/>
      </patternFill>
    </fill>
    <fill>
      <patternFill patternType="solid">
        <fgColor theme="4" tint="0.59999389629810485"/>
        <bgColor indexed="64"/>
      </patternFill>
    </fill>
    <fill>
      <patternFill patternType="lightUp">
        <fgColor rgb="FFFFFF00"/>
      </patternFill>
    </fill>
    <fill>
      <patternFill patternType="lightUp">
        <fgColor rgb="FFFFFF00"/>
        <bgColor theme="9" tint="0.59999389629810485"/>
      </patternFill>
    </fill>
    <fill>
      <patternFill patternType="lightUp">
        <fgColor rgb="FFFFFF00"/>
        <bgColor theme="9" tint="0.79998168889431442"/>
      </patternFill>
    </fill>
    <fill>
      <patternFill patternType="lightUp">
        <fgColor rgb="FFF47272"/>
      </patternFill>
    </fill>
    <fill>
      <patternFill patternType="lightUp">
        <fgColor rgb="FFF47272"/>
        <bgColor theme="9" tint="0.59999389629810485"/>
      </patternFill>
    </fill>
    <fill>
      <patternFill patternType="lightUp">
        <fgColor rgb="FFF47272"/>
        <bgColor theme="9" tint="0.79998168889431442"/>
      </patternFill>
    </fill>
    <fill>
      <patternFill patternType="lightUp">
        <fgColor theme="8"/>
      </patternFill>
    </fill>
    <fill>
      <patternFill patternType="lightUp">
        <fgColor rgb="FFF47272"/>
        <bgColor theme="4" tint="0.59999389629810485"/>
      </patternFill>
    </fill>
    <fill>
      <patternFill patternType="lightUp">
        <fgColor rgb="FFF47272"/>
        <bgColor theme="4" tint="0.79998168889431442"/>
      </patternFill>
    </fill>
    <fill>
      <patternFill patternType="lightUp">
        <fgColor rgb="FFFFFF00"/>
        <bgColor theme="4" tint="0.59999389629810485"/>
      </patternFill>
    </fill>
    <fill>
      <patternFill patternType="lightUp">
        <fgColor rgb="FFFFFF00"/>
        <bgColor theme="4" tint="0.79998168889431442"/>
      </patternFill>
    </fill>
    <fill>
      <patternFill patternType="lightUp">
        <fgColor theme="7" tint="0.39994506668294322"/>
        <bgColor rgb="FF92D050"/>
      </patternFill>
    </fill>
    <fill>
      <patternFill patternType="lightUp">
        <fgColor theme="7" tint="0.39994506668294322"/>
        <bgColor rgb="FFE2EFDA"/>
      </patternFill>
    </fill>
    <fill>
      <patternFill patternType="solid">
        <fgColor theme="0"/>
        <bgColor indexed="64"/>
      </patternFill>
    </fill>
  </fills>
  <borders count="410">
    <border>
      <left/>
      <right/>
      <top/>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slantDashDot">
        <color rgb="FF0070C0"/>
      </left>
      <right style="thin">
        <color indexed="64"/>
      </right>
      <top style="slantDashDot">
        <color rgb="FF0070C0"/>
      </top>
      <bottom style="thin">
        <color indexed="64"/>
      </bottom>
      <diagonal/>
    </border>
    <border>
      <left style="thin">
        <color indexed="64"/>
      </left>
      <right style="thin">
        <color indexed="64"/>
      </right>
      <top style="slantDashDot">
        <color rgb="FF0070C0"/>
      </top>
      <bottom style="thin">
        <color indexed="64"/>
      </bottom>
      <diagonal/>
    </border>
    <border>
      <left style="thin">
        <color indexed="64"/>
      </left>
      <right style="slantDashDot">
        <color rgb="FF0070C0"/>
      </right>
      <top style="slantDashDot">
        <color rgb="FF0070C0"/>
      </top>
      <bottom style="thin">
        <color indexed="64"/>
      </bottom>
      <diagonal/>
    </border>
    <border>
      <left style="slantDashDot">
        <color rgb="FF0070C0"/>
      </left>
      <right style="thin">
        <color indexed="64"/>
      </right>
      <top style="thin">
        <color indexed="64"/>
      </top>
      <bottom style="slantDashDot">
        <color rgb="FF0070C0"/>
      </bottom>
      <diagonal/>
    </border>
    <border>
      <left style="thin">
        <color indexed="64"/>
      </left>
      <right style="thin">
        <color indexed="64"/>
      </right>
      <top style="thin">
        <color indexed="64"/>
      </top>
      <bottom style="slantDashDot">
        <color rgb="FF0070C0"/>
      </bottom>
      <diagonal/>
    </border>
    <border>
      <left style="thin">
        <color indexed="64"/>
      </left>
      <right style="slantDashDot">
        <color rgb="FF0070C0"/>
      </right>
      <top style="thin">
        <color indexed="64"/>
      </top>
      <bottom style="slantDashDot">
        <color rgb="FF0070C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indexed="64"/>
      </top>
      <bottom style="medium">
        <color theme="1"/>
      </bottom>
      <diagonal/>
    </border>
    <border>
      <left style="medium">
        <color indexed="64"/>
      </left>
      <right style="medium">
        <color indexed="64"/>
      </right>
      <top/>
      <bottom/>
      <diagonal/>
    </border>
    <border>
      <left/>
      <right/>
      <top style="thin">
        <color theme="1"/>
      </top>
      <bottom/>
      <diagonal/>
    </border>
    <border>
      <left/>
      <right/>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top style="thin">
        <color theme="1"/>
      </top>
      <bottom/>
      <diagonal/>
    </border>
    <border>
      <left style="medium">
        <color theme="1"/>
      </left>
      <right/>
      <top/>
      <bottom style="thin">
        <color theme="1"/>
      </bottom>
      <diagonal/>
    </border>
    <border>
      <left/>
      <right/>
      <top style="thin">
        <color theme="1"/>
      </top>
      <bottom style="thin">
        <color theme="1"/>
      </bottom>
      <diagonal/>
    </border>
    <border>
      <left/>
      <right style="thin">
        <color theme="1"/>
      </right>
      <top style="medium">
        <color theme="1"/>
      </top>
      <bottom/>
      <diagonal/>
    </border>
    <border>
      <left/>
      <right style="thin">
        <color theme="1"/>
      </right>
      <top/>
      <bottom style="medium">
        <color theme="1"/>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indexed="64"/>
      </right>
      <top style="thin">
        <color theme="1"/>
      </top>
      <bottom style="thin">
        <color indexed="64"/>
      </bottom>
      <diagonal/>
    </border>
    <border>
      <left style="thin">
        <color indexed="64"/>
      </left>
      <right style="medium">
        <color indexed="64"/>
      </right>
      <top style="thin">
        <color indexed="64"/>
      </top>
      <bottom/>
      <diagonal/>
    </border>
    <border>
      <left style="thin">
        <color indexed="64"/>
      </left>
      <right/>
      <top/>
      <bottom style="medium">
        <color theme="1"/>
      </bottom>
      <diagonal/>
    </border>
    <border>
      <left style="thin">
        <color rgb="FF92D050"/>
      </left>
      <right style="thin">
        <color rgb="FF92D050"/>
      </right>
      <top style="thin">
        <color theme="1"/>
      </top>
      <bottom style="thin">
        <color rgb="FF92D050"/>
      </bottom>
      <diagonal/>
    </border>
    <border>
      <left style="thin">
        <color rgb="FF92D050"/>
      </left>
      <right style="medium">
        <color theme="1"/>
      </right>
      <top style="thin">
        <color theme="1"/>
      </top>
      <bottom style="thin">
        <color rgb="FF92D050"/>
      </bottom>
      <diagonal/>
    </border>
    <border>
      <left style="thin">
        <color rgb="FF92D050"/>
      </left>
      <right style="thin">
        <color rgb="FF92D050"/>
      </right>
      <top style="thin">
        <color rgb="FF92D050"/>
      </top>
      <bottom style="thin">
        <color theme="1"/>
      </bottom>
      <diagonal/>
    </border>
    <border>
      <left style="thin">
        <color rgb="FF92D050"/>
      </left>
      <right style="medium">
        <color theme="1"/>
      </right>
      <top style="thin">
        <color rgb="FF92D050"/>
      </top>
      <bottom style="thin">
        <color theme="1"/>
      </bottom>
      <diagonal/>
    </border>
    <border>
      <left style="thin">
        <color indexed="64"/>
      </left>
      <right style="medium">
        <color theme="1"/>
      </right>
      <top style="thin">
        <color theme="1"/>
      </top>
      <bottom style="thin">
        <color indexed="64"/>
      </bottom>
      <diagonal/>
    </border>
    <border>
      <left style="thin">
        <color indexed="64"/>
      </left>
      <right style="medium">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right style="medium">
        <color indexed="64"/>
      </right>
      <top style="medium">
        <color theme="1"/>
      </top>
      <bottom/>
      <diagonal/>
    </border>
    <border>
      <left/>
      <right style="thin">
        <color indexed="64"/>
      </right>
      <top/>
      <bottom style="medium">
        <color theme="1"/>
      </bottom>
      <diagonal/>
    </border>
    <border>
      <left/>
      <right style="medium">
        <color indexed="64"/>
      </right>
      <top/>
      <bottom style="thin">
        <color theme="1"/>
      </bottom>
      <diagonal/>
    </border>
    <border>
      <left/>
      <right style="medium">
        <color indexed="64"/>
      </right>
      <top style="thin">
        <color theme="1"/>
      </top>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theme="1"/>
      </left>
      <right style="thin">
        <color theme="1"/>
      </right>
      <top style="thin">
        <color theme="1"/>
      </top>
      <bottom style="thin">
        <color indexed="64"/>
      </bottom>
      <diagonal/>
    </border>
    <border>
      <left/>
      <right style="thin">
        <color indexed="64"/>
      </right>
      <top style="medium">
        <color theme="1"/>
      </top>
      <bottom/>
      <diagonal/>
    </border>
    <border>
      <left style="medium">
        <color indexed="64"/>
      </left>
      <right/>
      <top style="medium">
        <color theme="1"/>
      </top>
      <bottom/>
      <diagonal/>
    </border>
    <border>
      <left/>
      <right/>
      <top style="thin">
        <color theme="1"/>
      </top>
      <bottom style="medium">
        <color theme="1"/>
      </bottom>
      <diagonal/>
    </border>
    <border>
      <left/>
      <right style="thin">
        <color indexed="64"/>
      </right>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bottom style="medium">
        <color indexed="64"/>
      </bottom>
      <diagonal/>
    </border>
    <border>
      <left style="thin">
        <color theme="1"/>
      </left>
      <right/>
      <top/>
      <bottom style="medium">
        <color indexed="64"/>
      </bottom>
      <diagonal/>
    </border>
    <border>
      <left style="medium">
        <color theme="1"/>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right style="medium">
        <color theme="1"/>
      </right>
      <top/>
      <bottom style="thin">
        <color indexed="64"/>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style="thin">
        <color theme="1"/>
      </top>
      <bottom style="medium">
        <color indexed="64"/>
      </bottom>
      <diagonal/>
    </border>
    <border>
      <left/>
      <right style="dotted">
        <color indexed="64"/>
      </right>
      <top style="thin">
        <color theme="1"/>
      </top>
      <bottom/>
      <diagonal/>
    </border>
    <border>
      <left/>
      <right style="dotted">
        <color indexed="64"/>
      </right>
      <top/>
      <bottom style="thin">
        <color theme="1"/>
      </bottom>
      <diagonal/>
    </border>
    <border>
      <left/>
      <right style="thin">
        <color theme="1"/>
      </right>
      <top style="thin">
        <color theme="1"/>
      </top>
      <bottom style="thin">
        <color indexed="64"/>
      </bottom>
      <diagonal/>
    </border>
    <border>
      <left/>
      <right style="thin">
        <color theme="1"/>
      </right>
      <top style="thin">
        <color indexed="64"/>
      </top>
      <bottom style="thin">
        <color theme="1"/>
      </bottom>
      <diagonal/>
    </border>
    <border>
      <left style="dotted">
        <color indexed="64"/>
      </left>
      <right style="thin">
        <color theme="1"/>
      </right>
      <top style="thin">
        <color theme="1"/>
      </top>
      <bottom style="thin">
        <color theme="1"/>
      </bottom>
      <diagonal/>
    </border>
    <border>
      <left/>
      <right style="dotted">
        <color indexed="64"/>
      </right>
      <top style="thin">
        <color indexed="64"/>
      </top>
      <bottom/>
      <diagonal/>
    </border>
    <border>
      <left style="thin">
        <color indexed="64"/>
      </left>
      <right/>
      <top/>
      <bottom style="thin">
        <color theme="1"/>
      </bottom>
      <diagonal/>
    </border>
    <border>
      <left style="thin">
        <color indexed="64"/>
      </left>
      <right/>
      <top style="medium">
        <color theme="1"/>
      </top>
      <bottom/>
      <diagonal/>
    </border>
    <border>
      <left style="thin">
        <color theme="1"/>
      </left>
      <right/>
      <top style="thin">
        <color indexed="64"/>
      </top>
      <bottom style="medium">
        <color indexed="64"/>
      </bottom>
      <diagonal/>
    </border>
    <border>
      <left style="thin">
        <color indexed="64"/>
      </left>
      <right/>
      <top style="thin">
        <color theme="1"/>
      </top>
      <bottom style="medium">
        <color theme="1"/>
      </bottom>
      <diagonal/>
    </border>
    <border>
      <left style="thin">
        <color indexed="64"/>
      </left>
      <right style="hair">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thin">
        <color theme="1"/>
      </left>
      <right style="thin">
        <color theme="1"/>
      </right>
      <top style="thin">
        <color indexed="64"/>
      </top>
      <bottom style="thin">
        <color theme="1"/>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dotted">
        <color indexed="64"/>
      </left>
      <right/>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theme="1"/>
      </right>
      <top style="medium">
        <color indexed="64"/>
      </top>
      <bottom/>
      <diagonal/>
    </border>
    <border>
      <left style="thin">
        <color indexed="64"/>
      </left>
      <right/>
      <top style="thin">
        <color indexed="64"/>
      </top>
      <bottom style="slantDashDot">
        <color rgb="FF0070C0"/>
      </bottom>
      <diagonal/>
    </border>
    <border>
      <left style="thin">
        <color indexed="64"/>
      </left>
      <right/>
      <top style="slantDashDot">
        <color rgb="FF0070C0"/>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theme="1"/>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hair">
        <color indexed="64"/>
      </left>
      <right/>
      <top style="thin">
        <color theme="1"/>
      </top>
      <bottom/>
      <diagonal/>
    </border>
    <border>
      <left style="hair">
        <color indexed="64"/>
      </left>
      <right/>
      <top/>
      <bottom style="thin">
        <color theme="1"/>
      </bottom>
      <diagonal/>
    </border>
    <border>
      <left style="hair">
        <color indexed="64"/>
      </left>
      <right style="hair">
        <color indexed="64"/>
      </right>
      <top style="thin">
        <color theme="1"/>
      </top>
      <bottom/>
      <diagonal/>
    </border>
    <border>
      <left style="hair">
        <color indexed="64"/>
      </left>
      <right style="hair">
        <color indexed="64"/>
      </right>
      <top/>
      <bottom style="thin">
        <color theme="1"/>
      </bottom>
      <diagonal/>
    </border>
    <border>
      <left style="thin">
        <color theme="1"/>
      </left>
      <right style="hair">
        <color indexed="64"/>
      </right>
      <top style="thin">
        <color theme="1"/>
      </top>
      <bottom/>
      <diagonal/>
    </border>
    <border>
      <left style="thin">
        <color theme="1"/>
      </left>
      <right style="hair">
        <color indexed="64"/>
      </right>
      <top/>
      <bottom style="thin">
        <color theme="1"/>
      </bottom>
      <diagonal/>
    </border>
    <border>
      <left/>
      <right/>
      <top/>
      <bottom style="hair">
        <color indexed="64"/>
      </bottom>
      <diagonal/>
    </border>
    <border>
      <left/>
      <right style="thin">
        <color indexed="64"/>
      </right>
      <top/>
      <bottom style="hair">
        <color indexed="64"/>
      </bottom>
      <diagonal/>
    </border>
    <border>
      <left/>
      <right style="thin">
        <color theme="1"/>
      </right>
      <top/>
      <bottom style="hair">
        <color indexed="64"/>
      </bottom>
      <diagonal/>
    </border>
    <border>
      <left style="thin">
        <color theme="1"/>
      </left>
      <right/>
      <top/>
      <bottom style="hair">
        <color indexed="64"/>
      </bottom>
      <diagonal/>
    </border>
    <border>
      <left style="medium">
        <color indexed="64"/>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style="thin">
        <color indexed="64"/>
      </left>
      <right/>
      <top/>
      <bottom style="hair">
        <color indexed="64"/>
      </bottom>
      <diagonal/>
    </border>
    <border>
      <left/>
      <right/>
      <top style="medium">
        <color rgb="FF0070C0"/>
      </top>
      <bottom style="medium">
        <color rgb="FF0070C0"/>
      </bottom>
      <diagonal/>
    </border>
    <border>
      <left/>
      <right style="medium">
        <color indexed="64"/>
      </right>
      <top style="medium">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theme="1"/>
      </top>
      <bottom style="thin">
        <color indexed="64"/>
      </bottom>
      <diagonal/>
    </border>
    <border>
      <left style="thin">
        <color theme="1"/>
      </left>
      <right style="hair">
        <color indexed="64"/>
      </right>
      <top style="thin">
        <color theme="1"/>
      </top>
      <bottom style="thin">
        <color indexed="64"/>
      </bottom>
      <diagonal/>
    </border>
    <border>
      <left style="thin">
        <color theme="1"/>
      </left>
      <right style="hair">
        <color indexed="64"/>
      </right>
      <top style="thin">
        <color indexed="64"/>
      </top>
      <bottom style="thin">
        <color theme="1"/>
      </bottom>
      <diagonal/>
    </border>
    <border>
      <left style="hair">
        <color indexed="64"/>
      </left>
      <right style="hair">
        <color indexed="64"/>
      </right>
      <top style="thin">
        <color theme="1"/>
      </top>
      <bottom style="thin">
        <color indexed="64"/>
      </bottom>
      <diagonal/>
    </border>
    <border>
      <left style="hair">
        <color indexed="64"/>
      </left>
      <right style="hair">
        <color indexed="64"/>
      </right>
      <top style="thin">
        <color indexed="64"/>
      </top>
      <bottom style="thin">
        <color theme="1"/>
      </bottom>
      <diagonal/>
    </border>
    <border>
      <left/>
      <right style="hair">
        <color indexed="64"/>
      </right>
      <top style="thin">
        <color theme="1"/>
      </top>
      <bottom style="thin">
        <color rgb="FF92D050"/>
      </bottom>
      <diagonal/>
    </border>
    <border>
      <left/>
      <right style="hair">
        <color indexed="64"/>
      </right>
      <top style="thin">
        <color rgb="FF92D050"/>
      </top>
      <bottom style="thin">
        <color theme="1"/>
      </bottom>
      <diagonal/>
    </border>
    <border>
      <left/>
      <right/>
      <top style="thin">
        <color indexed="64"/>
      </top>
      <bottom style="thin">
        <color theme="1"/>
      </bottom>
      <diagonal/>
    </border>
    <border>
      <left style="hair">
        <color indexed="64"/>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right style="medium">
        <color indexed="64"/>
      </right>
      <top/>
      <bottom style="hair">
        <color indexed="64"/>
      </bottom>
      <diagonal/>
    </border>
    <border>
      <left style="thin">
        <color theme="1"/>
      </left>
      <right/>
      <top style="hair">
        <color indexed="64"/>
      </top>
      <bottom/>
      <diagonal/>
    </border>
    <border>
      <left style="thin">
        <color theme="1"/>
      </left>
      <right/>
      <top style="medium">
        <color indexed="64"/>
      </top>
      <bottom/>
      <diagonal/>
    </border>
    <border>
      <left style="thin">
        <color indexed="64"/>
      </left>
      <right style="dotted">
        <color indexed="64"/>
      </right>
      <top style="thin">
        <color indexed="64"/>
      </top>
      <bottom style="medium">
        <color theme="1"/>
      </bottom>
      <diagonal/>
    </border>
    <border>
      <left/>
      <right style="dotted">
        <color indexed="64"/>
      </right>
      <top style="medium">
        <color theme="1"/>
      </top>
      <bottom/>
      <diagonal/>
    </border>
    <border>
      <left/>
      <right style="thin">
        <color rgb="FF92D050"/>
      </right>
      <top style="thin">
        <color theme="1"/>
      </top>
      <bottom style="thin">
        <color rgb="FF92D050"/>
      </bottom>
      <diagonal/>
    </border>
    <border>
      <left/>
      <right style="thin">
        <color rgb="FF92D050"/>
      </right>
      <top style="thin">
        <color rgb="FF92D050"/>
      </top>
      <bottom style="thin">
        <color theme="1"/>
      </bottom>
      <diagonal/>
    </border>
    <border>
      <left style="hair">
        <color indexed="64"/>
      </left>
      <right style="thin">
        <color indexed="64"/>
      </right>
      <top style="thin">
        <color theme="1"/>
      </top>
      <bottom style="thin">
        <color rgb="FF92D050"/>
      </bottom>
      <diagonal/>
    </border>
    <border>
      <left style="hair">
        <color indexed="64"/>
      </left>
      <right style="thin">
        <color indexed="64"/>
      </right>
      <top style="thin">
        <color rgb="FF92D050"/>
      </top>
      <bottom style="thin">
        <color theme="1"/>
      </bottom>
      <diagonal/>
    </border>
    <border>
      <left style="medium">
        <color indexed="64"/>
      </left>
      <right/>
      <top/>
      <bottom style="thin">
        <color theme="1"/>
      </bottom>
      <diagonal/>
    </border>
    <border>
      <left style="medium">
        <color indexed="64"/>
      </left>
      <right style="dotted">
        <color theme="1"/>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dotted">
        <color theme="1"/>
      </right>
      <top/>
      <bottom style="medium">
        <color indexed="64"/>
      </bottom>
      <diagonal/>
    </border>
    <border>
      <left/>
      <right/>
      <top style="thin">
        <color theme="1"/>
      </top>
      <bottom style="medium">
        <color indexed="64"/>
      </bottom>
      <diagonal/>
    </border>
    <border>
      <left style="thin">
        <color indexed="64"/>
      </left>
      <right/>
      <top style="thin">
        <color theme="1"/>
      </top>
      <bottom style="medium">
        <color indexed="64"/>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style="thin">
        <color theme="1"/>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medium">
        <color rgb="FF0070C0"/>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indexed="64"/>
      </left>
      <right style="thin">
        <color theme="1"/>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medium">
        <color indexed="64"/>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indexed="64"/>
      </top>
      <bottom style="thin">
        <color theme="1"/>
      </bottom>
      <diagonal/>
    </border>
    <border>
      <left/>
      <right style="medium">
        <color indexed="64"/>
      </right>
      <top style="thin">
        <color theme="1"/>
      </top>
      <bottom style="thin">
        <color indexed="64"/>
      </bottom>
      <diagonal/>
    </border>
    <border>
      <left style="medium">
        <color indexed="64"/>
      </left>
      <right style="dotted">
        <color theme="1"/>
      </right>
      <top style="thin">
        <color theme="1"/>
      </top>
      <bottom/>
      <diagonal/>
    </border>
    <border>
      <left/>
      <right style="medium">
        <color indexed="64"/>
      </right>
      <top style="hair">
        <color indexed="64"/>
      </top>
      <bottom/>
      <diagonal/>
    </border>
    <border>
      <left/>
      <right style="thin">
        <color indexed="64"/>
      </right>
      <top style="thin">
        <color theme="1"/>
      </top>
      <bottom style="medium">
        <color indexed="64"/>
      </bottom>
      <diagonal/>
    </border>
    <border>
      <left style="medium">
        <color indexed="64"/>
      </left>
      <right/>
      <top style="thin">
        <color theme="1"/>
      </top>
      <bottom style="medium">
        <color indexed="64"/>
      </bottom>
      <diagonal/>
    </border>
    <border>
      <left style="dotted">
        <color indexed="64"/>
      </left>
      <right style="thin">
        <color theme="1"/>
      </right>
      <top style="thin">
        <color theme="1"/>
      </top>
      <bottom style="medium">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style="hair">
        <color indexed="64"/>
      </left>
      <right style="thin">
        <color theme="1"/>
      </right>
      <top style="thin">
        <color theme="1"/>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dotted">
        <color theme="1"/>
      </right>
      <top style="thin">
        <color theme="1"/>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diagonalUp="1">
      <left/>
      <right/>
      <top style="thin">
        <color theme="1"/>
      </top>
      <bottom/>
      <diagonal style="thin">
        <color theme="1"/>
      </diagonal>
    </border>
    <border diagonalUp="1">
      <left/>
      <right style="medium">
        <color theme="1"/>
      </right>
      <top style="thin">
        <color theme="1"/>
      </top>
      <bottom/>
      <diagonal style="thin">
        <color theme="1"/>
      </diagonal>
    </border>
    <border diagonalUp="1">
      <left/>
      <right/>
      <top/>
      <bottom style="thin">
        <color theme="1"/>
      </bottom>
      <diagonal style="thin">
        <color theme="1"/>
      </diagonal>
    </border>
    <border diagonalUp="1">
      <left/>
      <right style="medium">
        <color theme="1"/>
      </right>
      <top/>
      <bottom style="thin">
        <color theme="1"/>
      </bottom>
      <diagonal style="thin">
        <color theme="1"/>
      </diagonal>
    </border>
    <border diagonalUp="1">
      <left style="thin">
        <color theme="1"/>
      </left>
      <right/>
      <top style="thin">
        <color theme="1"/>
      </top>
      <bottom/>
      <diagonal style="thin">
        <color theme="1"/>
      </diagonal>
    </border>
    <border diagonalUp="1">
      <left style="thin">
        <color theme="1"/>
      </left>
      <right/>
      <top/>
      <bottom style="thin">
        <color theme="1"/>
      </bottom>
      <diagonal style="thin">
        <color theme="1"/>
      </diagonal>
    </border>
    <border diagonalUp="1">
      <left style="medium">
        <color theme="1"/>
      </left>
      <right style="thin">
        <color theme="1"/>
      </right>
      <top style="thin">
        <color theme="1"/>
      </top>
      <bottom style="thin">
        <color theme="1"/>
      </bottom>
      <diagonal style="thin">
        <color theme="1"/>
      </diagonal>
    </border>
    <border diagonalUp="1">
      <left style="medium">
        <color theme="1"/>
      </left>
      <right/>
      <top style="thin">
        <color theme="1"/>
      </top>
      <bottom/>
      <diagonal style="thin">
        <color theme="1"/>
      </diagonal>
    </border>
    <border diagonalUp="1">
      <left/>
      <right style="thin">
        <color theme="1"/>
      </right>
      <top style="thin">
        <color theme="1"/>
      </top>
      <bottom/>
      <diagonal style="thin">
        <color theme="1"/>
      </diagonal>
    </border>
    <border diagonalUp="1">
      <left style="medium">
        <color theme="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style="thin">
        <color theme="1"/>
      </right>
      <top style="thin">
        <color theme="1"/>
      </top>
      <bottom style="thin">
        <color theme="1"/>
      </bottom>
      <diagonal style="thin">
        <color theme="1"/>
      </diagonal>
    </border>
    <border diagonalUp="1">
      <left/>
      <right style="medium">
        <color indexed="64"/>
      </right>
      <top style="thin">
        <color theme="1"/>
      </top>
      <bottom/>
      <diagonal style="thin">
        <color theme="1"/>
      </diagonal>
    </border>
    <border diagonalUp="1">
      <left/>
      <right style="medium">
        <color indexed="64"/>
      </right>
      <top/>
      <bottom style="thin">
        <color theme="1"/>
      </bottom>
      <diagonal style="thin">
        <color theme="1"/>
      </diagonal>
    </border>
    <border>
      <left style="thick">
        <color rgb="FFFF0000"/>
      </left>
      <right style="medium">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dotted">
        <color theme="1"/>
      </left>
      <right style="thin">
        <color theme="1"/>
      </right>
      <top style="thin">
        <color theme="1"/>
      </top>
      <bottom/>
      <diagonal/>
    </border>
    <border>
      <left style="dotted">
        <color theme="1"/>
      </left>
      <right style="thin">
        <color theme="1"/>
      </right>
      <top/>
      <bottom style="thin">
        <color theme="1"/>
      </bottom>
      <diagonal/>
    </border>
    <border>
      <left style="medium">
        <color indexed="64"/>
      </left>
      <right style="dotted">
        <color theme="1"/>
      </right>
      <top/>
      <bottom style="thin">
        <color theme="1"/>
      </bottom>
      <diagonal/>
    </border>
    <border>
      <left style="medium">
        <color indexed="64"/>
      </left>
      <right style="dotted">
        <color indexed="64"/>
      </right>
      <top style="thin">
        <color theme="1"/>
      </top>
      <bottom/>
      <diagonal/>
    </border>
    <border>
      <left style="medium">
        <color indexed="64"/>
      </left>
      <right style="dotted">
        <color indexed="64"/>
      </right>
      <top/>
      <bottom style="thin">
        <color theme="1"/>
      </bottom>
      <diagonal/>
    </border>
    <border>
      <left style="dotted">
        <color indexed="64"/>
      </left>
      <right style="thin">
        <color theme="1"/>
      </right>
      <top style="thin">
        <color theme="1"/>
      </top>
      <bottom/>
      <diagonal/>
    </border>
    <border>
      <left style="dotted">
        <color indexed="64"/>
      </left>
      <right style="thin">
        <color theme="1"/>
      </right>
      <top/>
      <bottom style="thin">
        <color theme="1"/>
      </bottom>
      <diagonal/>
    </border>
    <border>
      <left style="thin">
        <color indexed="64"/>
      </left>
      <right style="thin">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right style="hair">
        <color theme="1"/>
      </right>
      <top style="thin">
        <color indexed="64"/>
      </top>
      <bottom/>
      <diagonal/>
    </border>
    <border>
      <left style="hair">
        <color theme="1"/>
      </left>
      <right/>
      <top style="thin">
        <color indexed="64"/>
      </top>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right style="hair">
        <color theme="1"/>
      </right>
      <top/>
      <bottom/>
      <diagonal/>
    </border>
    <border>
      <left style="hair">
        <color theme="1"/>
      </left>
      <right/>
      <top/>
      <bottom/>
      <diagonal/>
    </border>
    <border>
      <left style="hair">
        <color theme="1"/>
      </left>
      <right/>
      <top/>
      <bottom style="thin">
        <color theme="1"/>
      </bottom>
      <diagonal/>
    </border>
    <border>
      <left/>
      <right style="hair">
        <color theme="1"/>
      </right>
      <top/>
      <bottom style="thin">
        <color theme="1"/>
      </bottom>
      <diagonal/>
    </border>
    <border>
      <left/>
      <right style="dotted">
        <color theme="1"/>
      </right>
      <top style="thin">
        <color theme="1"/>
      </top>
      <bottom/>
      <diagonal/>
    </border>
    <border>
      <left/>
      <right style="dotted">
        <color theme="1"/>
      </right>
      <top/>
      <bottom/>
      <diagonal/>
    </border>
    <border>
      <left/>
      <right style="dotted">
        <color theme="1"/>
      </right>
      <top/>
      <bottom style="thin">
        <color theme="1"/>
      </bottom>
      <diagonal/>
    </border>
    <border>
      <left/>
      <right style="thin">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dotted">
        <color theme="1"/>
      </right>
      <top style="thin">
        <color indexed="64"/>
      </top>
      <bottom style="thin">
        <color indexed="64"/>
      </bottom>
      <diagonal/>
    </border>
    <border>
      <left style="dotted">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thin">
        <color indexed="64"/>
      </bottom>
      <diagonal/>
    </border>
    <border>
      <left style="thin">
        <color indexed="64"/>
      </left>
      <right style="hair">
        <color theme="1"/>
      </right>
      <top/>
      <bottom style="thin">
        <color indexed="64"/>
      </bottom>
      <diagonal/>
    </border>
    <border>
      <left style="hair">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hair">
        <color theme="1"/>
      </right>
      <top style="thin">
        <color indexed="64"/>
      </top>
      <bottom style="medium">
        <color theme="1"/>
      </bottom>
      <diagonal/>
    </border>
    <border>
      <left style="hair">
        <color theme="1"/>
      </left>
      <right style="thin">
        <color indexed="64"/>
      </right>
      <top style="thin">
        <color indexed="64"/>
      </top>
      <bottom style="medium">
        <color theme="1"/>
      </bottom>
      <diagonal/>
    </border>
    <border>
      <left style="thin">
        <color indexed="64"/>
      </left>
      <right style="hair">
        <color theme="1"/>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dotted">
        <color theme="1"/>
      </left>
      <right style="thin">
        <color indexed="64"/>
      </right>
      <top style="thin">
        <color indexed="64"/>
      </top>
      <bottom style="medium">
        <color indexed="64"/>
      </bottom>
      <diagonal/>
    </border>
    <border>
      <left style="thin">
        <color indexed="64"/>
      </left>
      <right style="dotted">
        <color theme="1"/>
      </right>
      <top style="thin">
        <color indexed="64"/>
      </top>
      <bottom style="medium">
        <color indexed="64"/>
      </bottom>
      <diagonal/>
    </border>
    <border>
      <left/>
      <right style="dotted">
        <color theme="1"/>
      </right>
      <top style="medium">
        <color indexed="64"/>
      </top>
      <bottom/>
      <diagonal/>
    </border>
    <border>
      <left style="dotted">
        <color theme="1"/>
      </left>
      <right/>
      <top style="medium">
        <color indexed="64"/>
      </top>
      <bottom/>
      <diagonal/>
    </border>
    <border>
      <left/>
      <right style="medium">
        <color theme="1"/>
      </right>
      <top style="medium">
        <color indexed="64"/>
      </top>
      <bottom/>
      <diagonal/>
    </border>
    <border>
      <left style="dotted">
        <color theme="1"/>
      </left>
      <right/>
      <top/>
      <bottom style="thin">
        <color theme="1"/>
      </bottom>
      <diagonal/>
    </border>
    <border>
      <left style="medium">
        <color theme="1"/>
      </left>
      <right/>
      <top style="thin">
        <color indexed="64"/>
      </top>
      <bottom/>
      <diagonal/>
    </border>
    <border>
      <left style="dotted">
        <color theme="1"/>
      </left>
      <right/>
      <top style="thin">
        <color theme="1"/>
      </top>
      <bottom/>
      <diagonal/>
    </border>
    <border>
      <left style="medium">
        <color theme="1"/>
      </left>
      <right/>
      <top/>
      <bottom style="hair">
        <color indexed="64"/>
      </bottom>
      <diagonal/>
    </border>
    <border>
      <left style="thin">
        <color indexed="64"/>
      </left>
      <right/>
      <top/>
      <bottom style="hair">
        <color theme="1"/>
      </bottom>
      <diagonal/>
    </border>
    <border>
      <left/>
      <right/>
      <top/>
      <bottom style="hair">
        <color theme="1"/>
      </bottom>
      <diagonal/>
    </border>
    <border>
      <left/>
      <right style="dotted">
        <color theme="1"/>
      </right>
      <top/>
      <bottom style="hair">
        <color theme="1"/>
      </bottom>
      <diagonal/>
    </border>
    <border>
      <left style="dotted">
        <color theme="1"/>
      </left>
      <right/>
      <top/>
      <bottom style="hair">
        <color theme="1"/>
      </bottom>
      <diagonal/>
    </border>
    <border>
      <left/>
      <right style="thin">
        <color indexed="64"/>
      </right>
      <top/>
      <bottom style="hair">
        <color theme="1"/>
      </bottom>
      <diagonal/>
    </border>
    <border>
      <left/>
      <right style="medium">
        <color theme="1"/>
      </right>
      <top/>
      <bottom style="hair">
        <color theme="1"/>
      </bottom>
      <diagonal/>
    </border>
    <border>
      <left style="dotted">
        <color theme="1"/>
      </left>
      <right/>
      <top/>
      <bottom/>
      <diagonal/>
    </border>
    <border>
      <left/>
      <right style="dotted">
        <color theme="1"/>
      </right>
      <top/>
      <bottom style="medium">
        <color theme="1"/>
      </bottom>
      <diagonal/>
    </border>
    <border>
      <left style="dotted">
        <color theme="1"/>
      </left>
      <right/>
      <top/>
      <bottom style="medium">
        <color theme="1"/>
      </bottom>
      <diagonal/>
    </border>
    <border>
      <left style="medium">
        <color theme="1"/>
      </left>
      <right style="thin">
        <color indexed="64"/>
      </right>
      <top style="thin">
        <color indexed="64"/>
      </top>
      <bottom style="medium">
        <color indexed="64"/>
      </bottom>
      <diagonal/>
    </border>
    <border diagonalUp="1">
      <left style="thin">
        <color indexed="64"/>
      </left>
      <right style="thin">
        <color theme="1"/>
      </right>
      <top style="thin">
        <color indexed="64"/>
      </top>
      <bottom style="thin">
        <color theme="1"/>
      </bottom>
      <diagonal style="thin">
        <color indexed="64"/>
      </diagonal>
    </border>
    <border diagonalUp="1">
      <left style="thin">
        <color theme="1"/>
      </left>
      <right style="thin">
        <color theme="1"/>
      </right>
      <top style="thin">
        <color indexed="64"/>
      </top>
      <bottom style="thin">
        <color theme="1"/>
      </bottom>
      <diagonal style="thin">
        <color indexed="64"/>
      </diagonal>
    </border>
    <border diagonalUp="1">
      <left style="thin">
        <color theme="1"/>
      </left>
      <right style="thin">
        <color indexed="64"/>
      </right>
      <top style="thin">
        <color indexed="64"/>
      </top>
      <bottom style="thin">
        <color theme="1"/>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theme="1"/>
      </right>
      <top style="thin">
        <color theme="1"/>
      </top>
      <bottom style="thin">
        <color indexed="64"/>
      </bottom>
      <diagonal style="thin">
        <color indexed="64"/>
      </diagonal>
    </border>
    <border diagonalUp="1">
      <left style="thin">
        <color theme="1"/>
      </left>
      <right style="thin">
        <color theme="1"/>
      </right>
      <top style="thin">
        <color theme="1"/>
      </top>
      <bottom style="thin">
        <color indexed="64"/>
      </bottom>
      <diagonal style="thin">
        <color indexed="64"/>
      </diagonal>
    </border>
    <border diagonalUp="1">
      <left style="thin">
        <color theme="1"/>
      </left>
      <right style="thin">
        <color indexed="64"/>
      </right>
      <top style="thin">
        <color theme="1"/>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dotted">
        <color theme="1"/>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style="hair">
        <color indexed="64"/>
      </top>
      <bottom/>
      <diagonal/>
    </border>
    <border>
      <left style="dotted">
        <color indexed="64"/>
      </left>
      <right/>
      <top style="hair">
        <color indexed="64"/>
      </top>
      <bottom/>
      <diagonal/>
    </border>
    <border>
      <left style="hair">
        <color indexed="64"/>
      </left>
      <right style="medium">
        <color theme="1"/>
      </right>
      <top style="thin">
        <color theme="1"/>
      </top>
      <bottom/>
      <diagonal/>
    </border>
    <border>
      <left style="hair">
        <color indexed="64"/>
      </left>
      <right style="medium">
        <color theme="1"/>
      </right>
      <top/>
      <bottom style="thin">
        <color theme="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034">
    <xf numFmtId="0" fontId="0" fillId="0" borderId="0" xfId="0">
      <alignment vertical="center"/>
    </xf>
    <xf numFmtId="0" fontId="2" fillId="0" borderId="0" xfId="0" applyFont="1">
      <alignment vertical="center"/>
    </xf>
    <xf numFmtId="0" fontId="2" fillId="0" borderId="0" xfId="0" applyFont="1" applyProtection="1">
      <alignment vertical="center"/>
      <protection hidden="1"/>
    </xf>
    <xf numFmtId="0" fontId="0" fillId="0" borderId="0" xfId="0" applyProtection="1">
      <alignment vertical="center"/>
      <protection hidden="1"/>
    </xf>
    <xf numFmtId="0" fontId="14" fillId="0" borderId="0" xfId="0" applyFont="1" applyProtection="1">
      <alignment vertical="center"/>
      <protection hidden="1"/>
    </xf>
    <xf numFmtId="0" fontId="5" fillId="0" borderId="0" xfId="0" applyFont="1" applyProtection="1">
      <alignment vertical="center"/>
      <protection hidden="1"/>
    </xf>
    <xf numFmtId="0" fontId="12" fillId="0" borderId="0" xfId="0" applyFont="1" applyProtection="1">
      <alignment vertical="center"/>
      <protection hidden="1"/>
    </xf>
    <xf numFmtId="0" fontId="10" fillId="0" borderId="0" xfId="0" applyFont="1" applyAlignment="1" applyProtection="1">
      <protection hidden="1"/>
    </xf>
    <xf numFmtId="0" fontId="6" fillId="0" borderId="0" xfId="0" applyFont="1" applyAlignment="1" applyProtection="1">
      <alignment vertical="top" wrapText="1"/>
      <protection hidden="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horizontal="center" vertical="center"/>
    </xf>
    <xf numFmtId="0" fontId="6" fillId="0" borderId="0" xfId="0" applyFont="1" applyAlignment="1" applyProtection="1">
      <alignment vertical="top"/>
      <protection hidden="1"/>
    </xf>
    <xf numFmtId="38" fontId="4" fillId="0" borderId="0" xfId="1" applyFont="1" applyFill="1" applyBorder="1" applyAlignme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vertical="center"/>
      <protection locked="0" hidden="1"/>
    </xf>
    <xf numFmtId="0" fontId="6" fillId="0" borderId="67" xfId="0" applyFont="1" applyBorder="1" applyAlignment="1" applyProtection="1">
      <alignment vertical="top" wrapText="1"/>
      <protection hidden="1"/>
    </xf>
    <xf numFmtId="0" fontId="2" fillId="0" borderId="68" xfId="0" applyFont="1" applyBorder="1" applyProtection="1">
      <alignment vertical="center"/>
      <protection hidden="1"/>
    </xf>
    <xf numFmtId="0" fontId="10" fillId="0" borderId="67" xfId="0" applyFont="1" applyBorder="1" applyAlignment="1" applyProtection="1">
      <alignment vertical="center" textRotation="255" wrapText="1"/>
      <protection hidden="1"/>
    </xf>
    <xf numFmtId="0" fontId="6" fillId="0" borderId="101" xfId="0" applyFont="1" applyBorder="1" applyAlignment="1" applyProtection="1">
      <alignment horizontal="center" shrinkToFit="1"/>
      <protection hidden="1"/>
    </xf>
    <xf numFmtId="0" fontId="6" fillId="0" borderId="95" xfId="0" applyFont="1" applyBorder="1" applyAlignment="1" applyProtection="1">
      <alignment horizontal="center" shrinkToFit="1"/>
      <protection hidden="1"/>
    </xf>
    <xf numFmtId="0" fontId="9" fillId="0" borderId="0" xfId="0" applyFont="1" applyAlignment="1" applyProtection="1">
      <alignment horizontal="center" vertical="center" shrinkToFit="1"/>
      <protection hidden="1"/>
    </xf>
    <xf numFmtId="0" fontId="9" fillId="0" borderId="0" xfId="0" applyFont="1" applyAlignment="1" applyProtection="1">
      <alignment horizontal="left" vertical="center" shrinkToFit="1"/>
      <protection hidden="1"/>
    </xf>
    <xf numFmtId="0" fontId="5" fillId="0" borderId="0" xfId="0" applyFont="1" applyAlignment="1" applyProtection="1">
      <alignment horizontal="center" vertical="center" shrinkToFit="1"/>
      <protection hidden="1"/>
    </xf>
    <xf numFmtId="0" fontId="9" fillId="0" borderId="0" xfId="0" applyFont="1" applyAlignment="1" applyProtection="1">
      <alignment horizontal="left" vertical="center" wrapText="1"/>
      <protection hidden="1"/>
    </xf>
    <xf numFmtId="0" fontId="20" fillId="0" borderId="59" xfId="0" applyFont="1" applyBorder="1" applyProtection="1">
      <alignment vertical="center"/>
      <protection hidden="1"/>
    </xf>
    <xf numFmtId="0" fontId="2" fillId="0" borderId="56" xfId="0" applyFont="1" applyBorder="1" applyProtection="1">
      <alignment vertical="center"/>
      <protection hidden="1"/>
    </xf>
    <xf numFmtId="0" fontId="2" fillId="0" borderId="57" xfId="0" applyFont="1" applyBorder="1" applyProtection="1">
      <alignment vertical="center"/>
      <protection hidden="1"/>
    </xf>
    <xf numFmtId="0" fontId="2" fillId="0" borderId="58" xfId="0" applyFont="1" applyBorder="1" applyProtection="1">
      <alignment vertical="center"/>
      <protection hidden="1"/>
    </xf>
    <xf numFmtId="0" fontId="2" fillId="0" borderId="59" xfId="0" applyFont="1" applyBorder="1" applyProtection="1">
      <alignment vertical="center"/>
      <protection hidden="1"/>
    </xf>
    <xf numFmtId="0" fontId="2" fillId="0" borderId="60" xfId="0" applyFont="1" applyBorder="1" applyProtection="1">
      <alignment vertical="center"/>
      <protection hidden="1"/>
    </xf>
    <xf numFmtId="0" fontId="2" fillId="0" borderId="9" xfId="0" applyFont="1" applyBorder="1" applyProtection="1">
      <alignment vertical="center"/>
      <protection hidden="1"/>
    </xf>
    <xf numFmtId="0" fontId="2" fillId="0" borderId="0" xfId="0" applyFont="1" applyAlignment="1" applyProtection="1">
      <alignment vertical="top" wrapText="1"/>
      <protection hidden="1"/>
    </xf>
    <xf numFmtId="0" fontId="0" fillId="0" borderId="60" xfId="0" applyBorder="1" applyProtection="1">
      <alignment vertical="center"/>
      <protection hidden="1"/>
    </xf>
    <xf numFmtId="0" fontId="2" fillId="0" borderId="8" xfId="0" applyFont="1" applyBorder="1" applyProtection="1">
      <alignment vertical="center"/>
      <protection hidden="1"/>
    </xf>
    <xf numFmtId="0" fontId="2" fillId="0" borderId="60" xfId="0" applyFont="1" applyBorder="1" applyAlignment="1" applyProtection="1">
      <alignment vertical="center" shrinkToFit="1"/>
      <protection hidden="1"/>
    </xf>
    <xf numFmtId="0" fontId="2" fillId="0" borderId="0" xfId="0" applyFont="1" applyAlignment="1" applyProtection="1">
      <alignment vertical="center" shrinkToFit="1"/>
      <protection hidden="1"/>
    </xf>
    <xf numFmtId="0" fontId="0" fillId="0" borderId="0" xfId="0" applyAlignment="1" applyProtection="1">
      <alignment vertical="top"/>
      <protection hidden="1"/>
    </xf>
    <xf numFmtId="0" fontId="2" fillId="3" borderId="7" xfId="0" applyFont="1" applyFill="1" applyBorder="1" applyProtection="1">
      <alignment vertical="center"/>
      <protection hidden="1"/>
    </xf>
    <xf numFmtId="0" fontId="0" fillId="0" borderId="59" xfId="0" applyBorder="1" applyProtection="1">
      <alignment vertical="center"/>
      <protection hidden="1"/>
    </xf>
    <xf numFmtId="0" fontId="2" fillId="0" borderId="0" xfId="0" applyFont="1" applyAlignment="1" applyProtection="1">
      <alignment horizontal="distributed" vertical="center"/>
      <protection hidden="1"/>
    </xf>
    <xf numFmtId="176" fontId="2" fillId="0" borderId="0" xfId="1" applyNumberFormat="1" applyFont="1" applyBorder="1" applyAlignment="1" applyProtection="1">
      <alignment horizontal="right" vertical="center"/>
      <protection hidden="1"/>
    </xf>
    <xf numFmtId="0" fontId="19" fillId="0" borderId="59" xfId="0" applyFont="1" applyBorder="1" applyProtection="1">
      <alignment vertical="center"/>
      <protection hidden="1"/>
    </xf>
    <xf numFmtId="0" fontId="19" fillId="0" borderId="61" xfId="0" applyFont="1" applyBorder="1" applyProtection="1">
      <alignment vertical="center"/>
      <protection hidden="1"/>
    </xf>
    <xf numFmtId="0" fontId="2" fillId="0" borderId="62" xfId="0" applyFont="1" applyBorder="1" applyProtection="1">
      <alignment vertical="center"/>
      <protection hidden="1"/>
    </xf>
    <xf numFmtId="49" fontId="20" fillId="0" borderId="60" xfId="0" applyNumberFormat="1" applyFont="1" applyBorder="1" applyProtection="1">
      <alignment vertical="center"/>
      <protection hidden="1"/>
    </xf>
    <xf numFmtId="49" fontId="20" fillId="0" borderId="63" xfId="0" applyNumberFormat="1" applyFont="1" applyBorder="1" applyProtection="1">
      <alignment vertical="center"/>
      <protection hidden="1"/>
    </xf>
    <xf numFmtId="49" fontId="2" fillId="0" borderId="0" xfId="0" applyNumberFormat="1" applyFont="1" applyProtection="1">
      <alignment vertical="center"/>
      <protection hidden="1"/>
    </xf>
    <xf numFmtId="49" fontId="2" fillId="0" borderId="62" xfId="0" applyNumberFormat="1" applyFont="1" applyBorder="1" applyProtection="1">
      <alignment vertical="center"/>
      <protection hidden="1"/>
    </xf>
    <xf numFmtId="0" fontId="23" fillId="0" borderId="9" xfId="0" applyFont="1" applyBorder="1" applyAlignment="1" applyProtection="1">
      <alignment vertical="top" wrapText="1"/>
      <protection hidden="1"/>
    </xf>
    <xf numFmtId="0" fontId="9" fillId="0" borderId="0" xfId="0" applyFont="1" applyAlignment="1" applyProtection="1">
      <protection hidden="1"/>
    </xf>
    <xf numFmtId="0" fontId="2" fillId="0" borderId="4" xfId="0" applyFont="1" applyBorder="1" applyProtection="1">
      <alignment vertical="center"/>
      <protection hidden="1"/>
    </xf>
    <xf numFmtId="0" fontId="19" fillId="0" borderId="0" xfId="0" applyFont="1" applyProtection="1">
      <alignment vertical="center"/>
      <protection hidden="1"/>
    </xf>
    <xf numFmtId="49" fontId="19" fillId="0" borderId="0" xfId="0" applyNumberFormat="1" applyFont="1" applyProtection="1">
      <alignment vertical="center"/>
      <protection hidden="1"/>
    </xf>
    <xf numFmtId="49" fontId="19" fillId="0" borderId="60" xfId="0" applyNumberFormat="1"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0" xfId="0" applyFont="1" applyAlignment="1" applyProtection="1">
      <alignment horizontal="center" vertical="center"/>
      <protection hidden="1"/>
    </xf>
    <xf numFmtId="0" fontId="2" fillId="3"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38" fontId="3" fillId="0" borderId="0" xfId="1" applyFont="1" applyFill="1" applyBorder="1" applyAlignment="1" applyProtection="1">
      <alignment horizontal="right" shrinkToFit="1"/>
      <protection hidden="1"/>
    </xf>
    <xf numFmtId="0" fontId="0" fillId="0" borderId="0" xfId="0" applyAlignment="1" applyProtection="1">
      <alignment horizontal="center"/>
      <protection hidden="1"/>
    </xf>
    <xf numFmtId="0" fontId="10" fillId="0" borderId="0" xfId="0" applyFont="1" applyAlignment="1" applyProtection="1">
      <alignment horizontal="distributed"/>
      <protection hidden="1"/>
    </xf>
    <xf numFmtId="0" fontId="2" fillId="3" borderId="0" xfId="0" applyFont="1" applyFill="1" applyAlignment="1" applyProtection="1">
      <alignment horizontal="center" vertical="center"/>
      <protection hidden="1"/>
    </xf>
    <xf numFmtId="176" fontId="3" fillId="0" borderId="0" xfId="1" applyNumberFormat="1" applyFont="1" applyFill="1" applyBorder="1" applyAlignment="1" applyProtection="1">
      <alignment horizontal="center" shrinkToFit="1"/>
      <protection hidden="1"/>
    </xf>
    <xf numFmtId="49" fontId="20" fillId="0" borderId="62" xfId="0" applyNumberFormat="1"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5" fillId="0" borderId="0" xfId="0" applyFont="1" applyAlignment="1" applyProtection="1">
      <alignment horizontal="distributed" vertical="center"/>
      <protection hidden="1"/>
    </xf>
    <xf numFmtId="0" fontId="0" fillId="0" borderId="0" xfId="0" applyAlignment="1" applyProtection="1">
      <alignment horizontal="center" vertical="center"/>
      <protection hidden="1"/>
    </xf>
    <xf numFmtId="0" fontId="12" fillId="0" borderId="0" xfId="0" applyFont="1" applyAlignment="1" applyProtection="1">
      <alignment horizontal="distributed" vertical="center"/>
      <protection hidden="1"/>
    </xf>
    <xf numFmtId="0" fontId="7" fillId="0" borderId="0" xfId="0" applyFont="1" applyProtection="1">
      <alignment vertical="center"/>
      <protection hidden="1"/>
    </xf>
    <xf numFmtId="0" fontId="9" fillId="0" borderId="67" xfId="0" applyFont="1" applyBorder="1" applyAlignment="1" applyProtection="1">
      <alignment horizontal="left" vertical="center" wrapText="1"/>
      <protection hidden="1"/>
    </xf>
    <xf numFmtId="177" fontId="4" fillId="0" borderId="0" xfId="1" applyNumberFormat="1" applyFont="1" applyFill="1" applyBorder="1" applyAlignment="1" applyProtection="1">
      <alignment horizontal="right" shrinkToFit="1"/>
      <protection hidden="1"/>
    </xf>
    <xf numFmtId="49" fontId="20" fillId="0" borderId="0" xfId="0" applyNumberFormat="1" applyFont="1" applyProtection="1">
      <alignment vertical="center"/>
      <protection hidden="1"/>
    </xf>
    <xf numFmtId="49" fontId="19" fillId="0" borderId="7" xfId="0" applyNumberFormat="1" applyFont="1" applyBorder="1" applyProtection="1">
      <alignment vertical="center"/>
      <protection hidden="1"/>
    </xf>
    <xf numFmtId="0" fontId="0" fillId="0" borderId="219" xfId="0" applyBorder="1" applyProtection="1">
      <alignment vertical="center"/>
      <protection hidden="1"/>
    </xf>
    <xf numFmtId="49" fontId="19" fillId="0" borderId="59" xfId="0" applyNumberFormat="1" applyFont="1" applyBorder="1" applyProtection="1">
      <alignment vertical="center"/>
      <protection hidden="1"/>
    </xf>
    <xf numFmtId="49" fontId="0" fillId="0" borderId="0" xfId="0" applyNumberFormat="1" applyProtection="1">
      <alignment vertical="center"/>
      <protection hidden="1"/>
    </xf>
    <xf numFmtId="0" fontId="2" fillId="0" borderId="0" xfId="0" applyFont="1" applyAlignment="1" applyProtection="1">
      <alignment horizontal="left" vertical="center" shrinkToFit="1"/>
      <protection locked="0"/>
    </xf>
    <xf numFmtId="0" fontId="4" fillId="3" borderId="0" xfId="0" applyFont="1" applyFill="1" applyAlignment="1" applyProtection="1">
      <alignment horizontal="center"/>
      <protection locked="0"/>
    </xf>
    <xf numFmtId="0" fontId="1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38" fontId="3" fillId="0" borderId="0" xfId="1" applyFont="1" applyFill="1" applyBorder="1" applyAlignment="1" applyProtection="1">
      <alignment horizontal="right" shrinkToFit="1"/>
      <protection locked="0" hidden="1"/>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left" vertical="center" shrinkToFit="1"/>
      <protection locked="0"/>
    </xf>
    <xf numFmtId="0" fontId="6" fillId="0" borderId="174" xfId="0" applyFont="1" applyBorder="1" applyAlignment="1" applyProtection="1">
      <alignment horizontal="center" shrinkToFit="1"/>
      <protection hidden="1"/>
    </xf>
    <xf numFmtId="0" fontId="6" fillId="0" borderId="246" xfId="0" applyFont="1" applyBorder="1" applyAlignment="1" applyProtection="1">
      <alignment horizontal="center" shrinkToFit="1"/>
      <protection hidden="1"/>
    </xf>
    <xf numFmtId="0" fontId="6" fillId="0" borderId="248" xfId="0" applyFont="1" applyBorder="1" applyAlignment="1" applyProtection="1">
      <alignment horizontal="center" shrinkToFit="1"/>
      <protection hidden="1"/>
    </xf>
    <xf numFmtId="0" fontId="6" fillId="0" borderId="161" xfId="0" applyFont="1" applyBorder="1" applyAlignment="1" applyProtection="1">
      <alignment horizontal="center" shrinkToFit="1"/>
      <protection hidden="1"/>
    </xf>
    <xf numFmtId="49" fontId="20" fillId="0" borderId="62" xfId="0" applyNumberFormat="1" applyFont="1" applyBorder="1" applyProtection="1">
      <alignment vertical="center"/>
      <protection hidden="1"/>
    </xf>
    <xf numFmtId="0" fontId="23" fillId="0" borderId="259" xfId="0" applyFont="1" applyBorder="1" applyAlignment="1" applyProtection="1">
      <alignment vertical="top" wrapText="1"/>
      <protection hidden="1"/>
    </xf>
    <xf numFmtId="0" fontId="0" fillId="0" borderId="9" xfId="0" applyBorder="1" applyProtection="1">
      <alignment vertical="center"/>
      <protection hidden="1"/>
    </xf>
    <xf numFmtId="0" fontId="6" fillId="0" borderId="274" xfId="0" applyFont="1" applyBorder="1" applyAlignment="1" applyProtection="1">
      <alignment horizontal="center" shrinkToFit="1"/>
      <protection hidden="1"/>
    </xf>
    <xf numFmtId="0" fontId="6" fillId="0" borderId="271" xfId="0" applyFont="1" applyBorder="1" applyAlignment="1" applyProtection="1">
      <alignment horizontal="center" shrinkToFit="1"/>
      <protection hidden="1"/>
    </xf>
    <xf numFmtId="0" fontId="6" fillId="0" borderId="277" xfId="0" applyFont="1" applyBorder="1" applyAlignment="1" applyProtection="1">
      <alignment horizontal="center" shrinkToFit="1"/>
      <protection hidden="1"/>
    </xf>
    <xf numFmtId="0" fontId="6" fillId="0" borderId="278" xfId="0" applyFont="1" applyBorder="1" applyAlignment="1" applyProtection="1">
      <alignment horizontal="center" shrinkToFit="1"/>
      <protection hidden="1"/>
    </xf>
    <xf numFmtId="0" fontId="24" fillId="0" borderId="11" xfId="0" applyFont="1" applyBorder="1" applyAlignment="1">
      <alignment horizontal="center" vertical="center"/>
    </xf>
    <xf numFmtId="0" fontId="24" fillId="0" borderId="11" xfId="0" applyFont="1" applyBorder="1" applyAlignment="1">
      <alignment horizontal="center" vertical="center" shrinkToFit="1"/>
    </xf>
    <xf numFmtId="0" fontId="24" fillId="0" borderId="11" xfId="0" applyFont="1" applyBorder="1">
      <alignment vertical="center"/>
    </xf>
    <xf numFmtId="0" fontId="24" fillId="0" borderId="11" xfId="0" applyFont="1" applyBorder="1" applyAlignment="1">
      <alignment vertical="center" shrinkToFit="1"/>
    </xf>
    <xf numFmtId="0" fontId="24" fillId="0" borderId="0" xfId="0" applyFont="1">
      <alignment vertical="center"/>
    </xf>
    <xf numFmtId="0" fontId="24" fillId="0" borderId="0" xfId="0" applyFont="1" applyAlignment="1">
      <alignment vertical="center" shrinkToFit="1"/>
    </xf>
    <xf numFmtId="0" fontId="0" fillId="0" borderId="11" xfId="0" applyBorder="1">
      <alignment vertical="center"/>
    </xf>
    <xf numFmtId="0" fontId="0" fillId="0" borderId="11" xfId="0" applyBorder="1" applyAlignment="1">
      <alignment vertical="center" shrinkToFit="1"/>
    </xf>
    <xf numFmtId="0" fontId="12" fillId="0" borderId="0" xfId="0" applyFont="1" applyAlignment="1" applyProtection="1">
      <alignment vertical="top"/>
      <protection hidden="1"/>
    </xf>
    <xf numFmtId="0" fontId="15" fillId="0" borderId="67" xfId="0" applyFont="1" applyBorder="1" applyAlignment="1" applyProtection="1">
      <alignment vertical="center" textRotation="255" wrapText="1"/>
      <protection hidden="1"/>
    </xf>
    <xf numFmtId="0" fontId="15" fillId="0" borderId="0" xfId="0" applyFont="1" applyAlignment="1" applyProtection="1">
      <alignment vertical="center" textRotation="255" wrapText="1"/>
      <protection hidden="1"/>
    </xf>
    <xf numFmtId="0" fontId="0" fillId="0" borderId="107" xfId="0" applyBorder="1" applyProtection="1">
      <alignment vertical="center"/>
      <protection hidden="1"/>
    </xf>
    <xf numFmtId="0" fontId="6" fillId="0" borderId="0" xfId="0" applyFont="1" applyProtection="1">
      <alignment vertical="center"/>
      <protection hidden="1"/>
    </xf>
    <xf numFmtId="0" fontId="3" fillId="0" borderId="0" xfId="0" applyFont="1" applyProtection="1">
      <alignment vertical="center"/>
      <protection hidden="1"/>
    </xf>
    <xf numFmtId="3" fontId="3" fillId="0" borderId="0" xfId="1" applyNumberFormat="1" applyFont="1" applyFill="1" applyBorder="1" applyAlignment="1" applyProtection="1">
      <alignment shrinkToFit="1"/>
      <protection locked="0" hidden="1"/>
    </xf>
    <xf numFmtId="0" fontId="12" fillId="0" borderId="0" xfId="0" applyFont="1" applyAlignment="1" applyProtection="1">
      <alignment vertical="center" wrapText="1"/>
      <protection hidden="1"/>
    </xf>
    <xf numFmtId="0" fontId="0" fillId="3" borderId="0" xfId="0" applyFill="1" applyProtection="1">
      <alignment vertical="center"/>
      <protection hidden="1"/>
    </xf>
    <xf numFmtId="0" fontId="0" fillId="3" borderId="0" xfId="0" applyFill="1" applyAlignment="1" applyProtection="1">
      <alignment horizontal="center" vertical="center"/>
      <protection hidden="1"/>
    </xf>
    <xf numFmtId="0" fontId="5" fillId="0" borderId="0" xfId="0" applyFont="1" applyAlignment="1" applyProtection="1">
      <alignment vertical="center" shrinkToFit="1"/>
      <protection hidden="1"/>
    </xf>
    <xf numFmtId="0" fontId="5" fillId="0" borderId="18" xfId="0" applyFont="1" applyBorder="1" applyProtection="1">
      <alignment vertical="center"/>
      <protection hidden="1"/>
    </xf>
    <xf numFmtId="0" fontId="9" fillId="0" borderId="18" xfId="0" applyFont="1" applyBorder="1" applyProtection="1">
      <alignment vertical="center"/>
      <protection hidden="1"/>
    </xf>
    <xf numFmtId="0" fontId="5" fillId="0" borderId="18" xfId="0" applyFont="1" applyBorder="1" applyAlignment="1" applyProtection="1">
      <alignment vertical="center" textRotation="255"/>
      <protection hidden="1"/>
    </xf>
    <xf numFmtId="0" fontId="0" fillId="0" borderId="67" xfId="0" applyBorder="1" applyProtection="1">
      <alignment vertical="center"/>
      <protection hidden="1"/>
    </xf>
    <xf numFmtId="0" fontId="9" fillId="0" borderId="68" xfId="0" applyFont="1" applyBorder="1" applyAlignment="1" applyProtection="1">
      <protection hidden="1"/>
    </xf>
    <xf numFmtId="0" fontId="0" fillId="0" borderId="68" xfId="0" applyBorder="1" applyProtection="1">
      <alignment vertical="center"/>
      <protection hidden="1"/>
    </xf>
    <xf numFmtId="0" fontId="5" fillId="0" borderId="163" xfId="0" applyFont="1" applyBorder="1" applyProtection="1">
      <alignment vertical="center"/>
      <protection hidden="1"/>
    </xf>
    <xf numFmtId="0" fontId="5" fillId="0" borderId="166" xfId="0" applyFont="1" applyBorder="1" applyProtection="1">
      <alignment vertical="center"/>
      <protection hidden="1"/>
    </xf>
    <xf numFmtId="0" fontId="0" fillId="0" borderId="0" xfId="0" applyProtection="1">
      <alignment vertical="center"/>
      <protection locked="0" hidden="1"/>
    </xf>
    <xf numFmtId="0" fontId="2" fillId="0" borderId="0" xfId="0" applyFont="1" applyProtection="1">
      <alignment vertical="center"/>
      <protection locked="0" hidden="1"/>
    </xf>
    <xf numFmtId="0" fontId="14" fillId="0" borderId="0" xfId="0" applyFont="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9" fillId="0" borderId="0" xfId="0" applyFont="1" applyAlignment="1" applyProtection="1">
      <alignment horizontal="left" vertical="center" wrapText="1"/>
      <protection locked="0" hidden="1"/>
    </xf>
    <xf numFmtId="0" fontId="9" fillId="0" borderId="0" xfId="0" applyFont="1" applyAlignment="1" applyProtection="1">
      <alignment horizontal="center" vertical="center" shrinkToFit="1"/>
      <protection locked="0" hidden="1"/>
    </xf>
    <xf numFmtId="0" fontId="9" fillId="0" borderId="0" xfId="0" applyFont="1" applyAlignment="1" applyProtection="1">
      <alignment horizontal="left" vertical="center" shrinkToFit="1"/>
      <protection locked="0" hidden="1"/>
    </xf>
    <xf numFmtId="0" fontId="5" fillId="0" borderId="0" xfId="0" applyFont="1" applyAlignment="1" applyProtection="1">
      <alignment horizontal="center" vertical="center" shrinkToFit="1"/>
      <protection locked="0" hidden="1"/>
    </xf>
    <xf numFmtId="0" fontId="5" fillId="0" borderId="0" xfId="0" applyFont="1" applyProtection="1">
      <alignment vertical="center"/>
      <protection locked="0" hidden="1"/>
    </xf>
    <xf numFmtId="38" fontId="4" fillId="0" borderId="0" xfId="1" applyFont="1" applyFill="1" applyBorder="1" applyAlignment="1" applyProtection="1">
      <protection locked="0" hidden="1"/>
    </xf>
    <xf numFmtId="0" fontId="6" fillId="0" borderId="246" xfId="0" applyFont="1" applyBorder="1" applyAlignment="1" applyProtection="1">
      <alignment horizontal="center" shrinkToFit="1"/>
      <protection locked="0" hidden="1"/>
    </xf>
    <xf numFmtId="0" fontId="6" fillId="0" borderId="101" xfId="0" applyFont="1" applyBorder="1" applyAlignment="1" applyProtection="1">
      <alignment horizontal="center" shrinkToFit="1"/>
      <protection locked="0" hidden="1"/>
    </xf>
    <xf numFmtId="0" fontId="6" fillId="0" borderId="248" xfId="0" applyFont="1" applyBorder="1" applyAlignment="1" applyProtection="1">
      <alignment horizontal="center" shrinkToFit="1"/>
      <protection locked="0" hidden="1"/>
    </xf>
    <xf numFmtId="0" fontId="6" fillId="0" borderId="161" xfId="0" applyFont="1" applyBorder="1" applyAlignment="1" applyProtection="1">
      <alignment horizontal="center" shrinkToFit="1"/>
      <protection locked="0" hidden="1"/>
    </xf>
    <xf numFmtId="0" fontId="6" fillId="0" borderId="0" xfId="0" applyFont="1" applyProtection="1">
      <alignment vertical="center"/>
      <protection locked="0" hidden="1"/>
    </xf>
    <xf numFmtId="0" fontId="7" fillId="0" borderId="0" xfId="0" applyFont="1" applyProtection="1">
      <alignment vertical="center"/>
      <protection locked="0" hidden="1"/>
    </xf>
    <xf numFmtId="0" fontId="2" fillId="0" borderId="4" xfId="0" applyFont="1" applyBorder="1" applyProtection="1">
      <alignment vertical="center"/>
      <protection locked="0" hidden="1"/>
    </xf>
    <xf numFmtId="0" fontId="6" fillId="0" borderId="0" xfId="0" applyFont="1" applyAlignment="1" applyProtection="1">
      <alignment vertical="top"/>
      <protection locked="0" hidden="1"/>
    </xf>
    <xf numFmtId="0" fontId="14" fillId="0" borderId="0" xfId="0" applyFont="1" applyProtection="1">
      <alignment vertical="center"/>
      <protection locked="0" hidden="1"/>
    </xf>
    <xf numFmtId="0" fontId="6" fillId="0" borderId="6" xfId="0" applyFont="1" applyBorder="1" applyAlignment="1" applyProtection="1">
      <alignment vertical="top" wrapText="1"/>
      <protection locked="0" hidden="1"/>
    </xf>
    <xf numFmtId="0" fontId="0" fillId="0" borderId="107" xfId="0" applyBorder="1" applyProtection="1">
      <alignment vertical="center"/>
      <protection locked="0" hidden="1"/>
    </xf>
    <xf numFmtId="0" fontId="2" fillId="0" borderId="7" xfId="0" applyFont="1" applyBorder="1" applyProtection="1">
      <alignment vertical="center"/>
      <protection locked="0" hidden="1"/>
    </xf>
    <xf numFmtId="0" fontId="6" fillId="0" borderId="0" xfId="0" applyFont="1" applyAlignment="1" applyProtection="1">
      <alignment vertical="top" wrapText="1"/>
      <protection locked="0" hidden="1"/>
    </xf>
    <xf numFmtId="0" fontId="5" fillId="0" borderId="0" xfId="0" applyFont="1" applyAlignment="1" applyProtection="1">
      <alignment vertical="center" shrinkToFit="1"/>
      <protection locked="0" hidden="1"/>
    </xf>
    <xf numFmtId="0" fontId="10" fillId="0" borderId="6" xfId="0" applyFont="1" applyBorder="1" applyAlignment="1" applyProtection="1">
      <alignment vertical="center" textRotation="255" wrapText="1"/>
      <protection locked="0" hidden="1"/>
    </xf>
    <xf numFmtId="0" fontId="15" fillId="0" borderId="6" xfId="0" applyFont="1" applyBorder="1" applyAlignment="1" applyProtection="1">
      <alignment vertical="center" textRotation="255" wrapText="1"/>
      <protection locked="0" hidden="1"/>
    </xf>
    <xf numFmtId="0" fontId="15" fillId="0" borderId="0" xfId="0" applyFont="1" applyAlignment="1" applyProtection="1">
      <alignment vertical="center" textRotation="255" wrapText="1"/>
      <protection locked="0" hidden="1"/>
    </xf>
    <xf numFmtId="0" fontId="0" fillId="0" borderId="6" xfId="0" applyBorder="1" applyProtection="1">
      <alignment vertical="center"/>
      <protection locked="0" hidden="1"/>
    </xf>
    <xf numFmtId="0" fontId="9" fillId="0" borderId="0" xfId="0" applyFont="1" applyAlignment="1" applyProtection="1">
      <protection locked="0" hidden="1"/>
    </xf>
    <xf numFmtId="0" fontId="9" fillId="0" borderId="7" xfId="0" applyFont="1" applyBorder="1" applyAlignment="1" applyProtection="1">
      <protection locked="0" hidden="1"/>
    </xf>
    <xf numFmtId="0" fontId="12" fillId="0" borderId="0" xfId="0" applyFont="1" applyAlignment="1" applyProtection="1">
      <alignment vertical="top"/>
      <protection locked="0" hidden="1"/>
    </xf>
    <xf numFmtId="0" fontId="0" fillId="0" borderId="7" xfId="0" applyBorder="1" applyProtection="1">
      <alignment vertical="center"/>
      <protection locked="0" hidden="1"/>
    </xf>
    <xf numFmtId="0" fontId="5" fillId="0" borderId="22" xfId="0" applyFont="1" applyBorder="1" applyProtection="1">
      <alignment vertical="center"/>
      <protection locked="0" hidden="1"/>
    </xf>
    <xf numFmtId="0" fontId="5" fillId="0" borderId="18" xfId="0" applyFont="1" applyBorder="1" applyProtection="1">
      <alignment vertical="center"/>
      <protection locked="0" hidden="1"/>
    </xf>
    <xf numFmtId="0" fontId="9" fillId="0" borderId="18" xfId="0" applyFont="1" applyBorder="1" applyProtection="1">
      <alignment vertical="center"/>
      <protection locked="0" hidden="1"/>
    </xf>
    <xf numFmtId="0" fontId="5" fillId="0" borderId="18" xfId="0" applyFont="1" applyBorder="1" applyAlignment="1" applyProtection="1">
      <alignment vertical="center" textRotation="255"/>
      <protection locked="0" hidden="1"/>
    </xf>
    <xf numFmtId="0" fontId="5" fillId="0" borderId="151" xfId="0" applyFont="1" applyBorder="1" applyProtection="1">
      <alignment vertical="center"/>
      <protection locked="0" hidden="1"/>
    </xf>
    <xf numFmtId="3" fontId="9" fillId="0" borderId="0" xfId="1" applyNumberFormat="1" applyFont="1" applyFill="1" applyBorder="1" applyAlignment="1" applyProtection="1">
      <alignment shrinkToFit="1"/>
      <protection locked="0" hidden="1"/>
    </xf>
    <xf numFmtId="178" fontId="10" fillId="0" borderId="0" xfId="1" applyNumberFormat="1" applyFont="1" applyFill="1" applyBorder="1" applyAlignment="1" applyProtection="1">
      <alignment vertical="top" shrinkToFit="1"/>
      <protection locked="0" hidden="1"/>
    </xf>
    <xf numFmtId="0" fontId="5" fillId="0" borderId="0" xfId="0" applyFont="1" applyAlignment="1" applyProtection="1">
      <alignment vertical="center" wrapText="1"/>
      <protection locked="0" hidden="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shrinkToFit="1"/>
      <protection hidden="1"/>
    </xf>
    <xf numFmtId="49" fontId="2" fillId="0" borderId="0" xfId="0" applyNumberFormat="1" applyFont="1" applyAlignment="1" applyProtection="1">
      <alignment horizontal="left" vertical="center" shrinkToFit="1"/>
      <protection hidden="1"/>
    </xf>
    <xf numFmtId="0" fontId="4" fillId="3" borderId="0" xfId="0" applyFont="1" applyFill="1" applyAlignment="1" applyProtection="1">
      <alignment horizontal="center"/>
      <protection hidden="1"/>
    </xf>
    <xf numFmtId="0" fontId="2" fillId="0" borderId="391" xfId="0" applyFont="1" applyBorder="1">
      <alignment vertical="center"/>
    </xf>
    <xf numFmtId="0" fontId="2" fillId="0" borderId="392" xfId="0" applyFont="1" applyBorder="1">
      <alignment vertical="center"/>
    </xf>
    <xf numFmtId="0" fontId="2" fillId="0" borderId="393" xfId="0" applyFont="1" applyBorder="1">
      <alignment vertical="center"/>
    </xf>
    <xf numFmtId="0" fontId="2" fillId="0" borderId="394" xfId="0" applyFont="1" applyBorder="1">
      <alignment vertical="center"/>
    </xf>
    <xf numFmtId="0" fontId="2" fillId="0" borderId="395" xfId="0" applyFont="1" applyBorder="1">
      <alignment vertical="center"/>
    </xf>
    <xf numFmtId="0" fontId="2" fillId="0" borderId="0" xfId="0" applyFont="1" applyAlignment="1">
      <alignment horizontal="left" vertical="top" wrapText="1"/>
    </xf>
    <xf numFmtId="0" fontId="2" fillId="0" borderId="400" xfId="0" applyFont="1" applyBorder="1">
      <alignment vertical="center"/>
    </xf>
    <xf numFmtId="0" fontId="2" fillId="0" borderId="402" xfId="0" applyFont="1" applyBorder="1">
      <alignment vertical="center"/>
    </xf>
    <xf numFmtId="178" fontId="10" fillId="0" borderId="0" xfId="1" applyNumberFormat="1" applyFont="1" applyFill="1" applyBorder="1" applyAlignment="1" applyProtection="1">
      <alignment vertical="top" shrinkToFit="1"/>
      <protection hidden="1"/>
    </xf>
    <xf numFmtId="0" fontId="6" fillId="0" borderId="288" xfId="0" applyFont="1" applyBorder="1" applyAlignment="1" applyProtection="1">
      <alignment horizontal="center" shrinkToFit="1"/>
      <protection hidden="1"/>
    </xf>
    <xf numFmtId="0" fontId="6" fillId="0" borderId="188" xfId="0" applyFont="1" applyBorder="1" applyAlignment="1" applyProtection="1">
      <alignment horizontal="center" shrinkToFit="1"/>
      <protection hidden="1"/>
    </xf>
    <xf numFmtId="3" fontId="9" fillId="0" borderId="0" xfId="1" applyNumberFormat="1" applyFont="1" applyFill="1" applyBorder="1" applyAlignment="1" applyProtection="1">
      <alignment shrinkToFit="1"/>
      <protection hidden="1"/>
    </xf>
    <xf numFmtId="0" fontId="9" fillId="0" borderId="0" xfId="1" applyNumberFormat="1" applyFont="1" applyFill="1" applyBorder="1" applyAlignment="1" applyProtection="1">
      <alignment shrinkToFit="1"/>
      <protection hidden="1"/>
    </xf>
    <xf numFmtId="0" fontId="5" fillId="0" borderId="0" xfId="0" applyFont="1" applyAlignment="1" applyProtection="1">
      <alignment vertical="center" wrapText="1"/>
      <protection hidden="1"/>
    </xf>
    <xf numFmtId="0" fontId="19" fillId="0" borderId="0" xfId="0" applyFont="1" applyAlignment="1" applyProtection="1">
      <alignment vertical="center" shrinkToFit="1"/>
      <protection hidden="1"/>
    </xf>
    <xf numFmtId="0" fontId="2" fillId="13" borderId="0" xfId="0" applyFont="1" applyFill="1" applyProtection="1">
      <alignment vertical="center"/>
      <protection hidden="1"/>
    </xf>
    <xf numFmtId="0" fontId="0" fillId="13" borderId="0" xfId="0" applyFill="1" applyProtection="1">
      <alignment vertical="center"/>
      <protection hidden="1"/>
    </xf>
    <xf numFmtId="0" fontId="14" fillId="13" borderId="0" xfId="0" applyFont="1" applyFill="1" applyProtection="1">
      <alignment vertical="center"/>
      <protection hidden="1"/>
    </xf>
    <xf numFmtId="0" fontId="6" fillId="13" borderId="6" xfId="0" applyFont="1" applyFill="1" applyBorder="1" applyAlignment="1" applyProtection="1">
      <alignment vertical="top" wrapText="1"/>
      <protection hidden="1"/>
    </xf>
    <xf numFmtId="0" fontId="0" fillId="13" borderId="107" xfId="0" applyFill="1" applyBorder="1" applyProtection="1">
      <alignment vertical="center"/>
      <protection hidden="1"/>
    </xf>
    <xf numFmtId="0" fontId="2" fillId="13" borderId="7" xfId="0" applyFont="1" applyFill="1" applyBorder="1" applyProtection="1">
      <alignment vertical="center"/>
      <protection hidden="1"/>
    </xf>
    <xf numFmtId="0" fontId="6" fillId="13" borderId="0" xfId="0" applyFont="1" applyFill="1" applyAlignment="1" applyProtection="1">
      <alignment vertical="top" wrapText="1"/>
      <protection hidden="1"/>
    </xf>
    <xf numFmtId="0" fontId="5" fillId="13" borderId="0" xfId="0" applyFont="1" applyFill="1" applyAlignment="1" applyProtection="1">
      <alignment vertical="center" shrinkToFit="1"/>
      <protection hidden="1"/>
    </xf>
    <xf numFmtId="0" fontId="10" fillId="13" borderId="6" xfId="0" applyFont="1" applyFill="1" applyBorder="1" applyAlignment="1" applyProtection="1">
      <alignment vertical="center" textRotation="255" wrapText="1"/>
      <protection hidden="1"/>
    </xf>
    <xf numFmtId="0" fontId="15" fillId="13" borderId="6" xfId="0" applyFont="1" applyFill="1" applyBorder="1" applyAlignment="1" applyProtection="1">
      <alignment vertical="center" textRotation="255" wrapText="1"/>
      <protection hidden="1"/>
    </xf>
    <xf numFmtId="0" fontId="15" fillId="13" borderId="0" xfId="0" applyFont="1" applyFill="1" applyAlignment="1" applyProtection="1">
      <alignment vertical="center" textRotation="255" wrapText="1"/>
      <protection hidden="1"/>
    </xf>
    <xf numFmtId="0" fontId="0" fillId="13" borderId="6" xfId="0" applyFill="1" applyBorder="1" applyProtection="1">
      <alignment vertical="center"/>
      <protection hidden="1"/>
    </xf>
    <xf numFmtId="0" fontId="9" fillId="13" borderId="0" xfId="0" applyFont="1" applyFill="1" applyAlignment="1" applyProtection="1">
      <protection hidden="1"/>
    </xf>
    <xf numFmtId="0" fontId="9" fillId="13" borderId="7" xfId="0" applyFont="1" applyFill="1" applyBorder="1" applyAlignment="1" applyProtection="1">
      <protection hidden="1"/>
    </xf>
    <xf numFmtId="0" fontId="12" fillId="13" borderId="0" xfId="0" applyFont="1" applyFill="1" applyAlignment="1" applyProtection="1">
      <alignment vertical="top"/>
      <protection hidden="1"/>
    </xf>
    <xf numFmtId="0" fontId="7" fillId="13" borderId="0" xfId="0" applyFont="1" applyFill="1" applyProtection="1">
      <alignment vertical="center"/>
      <protection hidden="1"/>
    </xf>
    <xf numFmtId="0" fontId="0" fillId="13" borderId="7" xfId="0" applyFill="1" applyBorder="1" applyProtection="1">
      <alignment vertical="center"/>
      <protection hidden="1"/>
    </xf>
    <xf numFmtId="0" fontId="5" fillId="13" borderId="22" xfId="0" applyFont="1" applyFill="1" applyBorder="1" applyProtection="1">
      <alignment vertical="center"/>
      <protection hidden="1"/>
    </xf>
    <xf numFmtId="0" fontId="5" fillId="13" borderId="18" xfId="0" applyFont="1" applyFill="1" applyBorder="1" applyProtection="1">
      <alignment vertical="center"/>
      <protection hidden="1"/>
    </xf>
    <xf numFmtId="0" fontId="9" fillId="13" borderId="18" xfId="0" applyFont="1" applyFill="1" applyBorder="1" applyProtection="1">
      <alignment vertical="center"/>
      <protection hidden="1"/>
    </xf>
    <xf numFmtId="0" fontId="5" fillId="13" borderId="18" xfId="0" applyFont="1" applyFill="1" applyBorder="1" applyAlignment="1" applyProtection="1">
      <alignment vertical="center" textRotation="255"/>
      <protection hidden="1"/>
    </xf>
    <xf numFmtId="0" fontId="5" fillId="13" borderId="151" xfId="0" applyFont="1" applyFill="1" applyBorder="1" applyProtection="1">
      <alignment vertical="center"/>
      <protection hidden="1"/>
    </xf>
    <xf numFmtId="0" fontId="6" fillId="13" borderId="67" xfId="0" applyFont="1" applyFill="1" applyBorder="1" applyAlignment="1" applyProtection="1">
      <alignment vertical="top" wrapText="1"/>
      <protection hidden="1"/>
    </xf>
    <xf numFmtId="0" fontId="2" fillId="13" borderId="68" xfId="0" applyFont="1" applyFill="1" applyBorder="1" applyProtection="1">
      <alignment vertical="center"/>
      <protection hidden="1"/>
    </xf>
    <xf numFmtId="0" fontId="10" fillId="13" borderId="67" xfId="0" applyFont="1" applyFill="1" applyBorder="1" applyAlignment="1" applyProtection="1">
      <alignment vertical="center" textRotation="255" wrapText="1"/>
      <protection hidden="1"/>
    </xf>
    <xf numFmtId="0" fontId="15" fillId="13" borderId="67" xfId="0" applyFont="1" applyFill="1" applyBorder="1" applyAlignment="1" applyProtection="1">
      <alignment vertical="center" textRotation="255" wrapText="1"/>
      <protection hidden="1"/>
    </xf>
    <xf numFmtId="0" fontId="0" fillId="13" borderId="67" xfId="0" applyFill="1" applyBorder="1" applyProtection="1">
      <alignment vertical="center"/>
      <protection hidden="1"/>
    </xf>
    <xf numFmtId="0" fontId="9" fillId="13" borderId="68" xfId="0" applyFont="1" applyFill="1" applyBorder="1" applyAlignment="1" applyProtection="1">
      <protection hidden="1"/>
    </xf>
    <xf numFmtId="0" fontId="0" fillId="13" borderId="68" xfId="0" applyFill="1" applyBorder="1" applyProtection="1">
      <alignment vertical="center"/>
      <protection hidden="1"/>
    </xf>
    <xf numFmtId="0" fontId="5" fillId="13" borderId="163" xfId="0" applyFont="1" applyFill="1" applyBorder="1" applyProtection="1">
      <alignment vertical="center"/>
      <protection hidden="1"/>
    </xf>
    <xf numFmtId="0" fontId="5" fillId="13" borderId="166" xfId="0" applyFont="1" applyFill="1" applyBorder="1" applyProtection="1">
      <alignment vertical="center"/>
      <protection hidden="1"/>
    </xf>
    <xf numFmtId="0" fontId="2" fillId="0" borderId="6" xfId="0" applyFont="1" applyBorder="1" applyAlignment="1" applyProtection="1">
      <alignment vertical="center" shrinkToFit="1"/>
      <protection hidden="1"/>
    </xf>
    <xf numFmtId="0" fontId="6" fillId="0" borderId="246" xfId="0" applyFont="1" applyBorder="1" applyAlignment="1" applyProtection="1">
      <alignment horizontal="center" shrinkToFit="1"/>
      <protection locked="0"/>
    </xf>
    <xf numFmtId="0" fontId="6" fillId="0" borderId="101" xfId="0" applyFont="1" applyBorder="1" applyAlignment="1" applyProtection="1">
      <alignment horizontal="center" shrinkToFit="1"/>
      <protection locked="0"/>
    </xf>
    <xf numFmtId="0" fontId="6" fillId="0" borderId="248" xfId="0" applyFont="1" applyBorder="1" applyAlignment="1" applyProtection="1">
      <alignment horizontal="center" shrinkToFit="1"/>
      <protection locked="0"/>
    </xf>
    <xf numFmtId="0" fontId="6" fillId="0" borderId="161" xfId="0" applyFont="1" applyBorder="1" applyAlignment="1" applyProtection="1">
      <alignment horizontal="center" shrinkToFit="1"/>
      <protection locked="0"/>
    </xf>
    <xf numFmtId="0" fontId="6" fillId="0" borderId="0" xfId="0" applyFont="1">
      <alignment vertical="center"/>
    </xf>
    <xf numFmtId="0" fontId="6"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0" fillId="23" borderId="0" xfId="0" applyFont="1" applyFill="1" applyProtection="1">
      <alignment vertical="center"/>
      <protection hidden="1"/>
    </xf>
    <xf numFmtId="0" fontId="2" fillId="0" borderId="0" xfId="0" applyFont="1" applyAlignment="1">
      <alignment horizontal="left" vertical="top" wrapText="1"/>
    </xf>
    <xf numFmtId="0" fontId="2" fillId="0" borderId="401" xfId="0" applyFont="1" applyBorder="1" applyAlignment="1">
      <alignment horizontal="left" vertical="top" wrapText="1"/>
    </xf>
    <xf numFmtId="0" fontId="4" fillId="0" borderId="394" xfId="0" applyFont="1" applyBorder="1" applyAlignment="1">
      <alignment horizontal="center" vertical="center"/>
    </xf>
    <xf numFmtId="0" fontId="4" fillId="0" borderId="0" xfId="0" applyFont="1" applyAlignment="1">
      <alignment horizontal="center" vertical="center"/>
    </xf>
    <xf numFmtId="0" fontId="4" fillId="0" borderId="395" xfId="0" applyFont="1" applyBorder="1" applyAlignment="1">
      <alignment horizontal="center" vertical="center"/>
    </xf>
    <xf numFmtId="0" fontId="2" fillId="0" borderId="394" xfId="0" applyFont="1" applyBorder="1" applyAlignment="1">
      <alignment horizontal="right" vertical="center"/>
    </xf>
    <xf numFmtId="0" fontId="2" fillId="0" borderId="0" xfId="0" applyFont="1" applyAlignment="1">
      <alignment horizontal="right" vertical="center"/>
    </xf>
    <xf numFmtId="0" fontId="2" fillId="0" borderId="395" xfId="0" applyFont="1" applyBorder="1" applyAlignment="1">
      <alignment horizontal="right" vertical="center"/>
    </xf>
    <xf numFmtId="0" fontId="9" fillId="2" borderId="396" xfId="0" applyFont="1" applyFill="1" applyBorder="1" applyAlignment="1">
      <alignment horizontal="left"/>
    </xf>
    <xf numFmtId="0" fontId="9" fillId="2" borderId="13" xfId="0" applyFont="1" applyFill="1" applyBorder="1" applyAlignment="1">
      <alignment horizontal="left"/>
    </xf>
    <xf numFmtId="0" fontId="9" fillId="2" borderId="397" xfId="0" applyFont="1" applyFill="1" applyBorder="1" applyAlignment="1">
      <alignment horizontal="left"/>
    </xf>
    <xf numFmtId="0" fontId="9" fillId="2" borderId="398" xfId="0" applyFont="1" applyFill="1" applyBorder="1" applyAlignment="1">
      <alignment horizontal="left"/>
    </xf>
    <xf numFmtId="0" fontId="9" fillId="2" borderId="18" xfId="0" applyFont="1" applyFill="1" applyBorder="1" applyAlignment="1">
      <alignment horizontal="left"/>
    </xf>
    <xf numFmtId="0" fontId="9" fillId="2" borderId="399" xfId="0" applyFont="1" applyFill="1" applyBorder="1" applyAlignment="1">
      <alignment horizontal="left"/>
    </xf>
    <xf numFmtId="0" fontId="2" fillId="13" borderId="0" xfId="0" applyFont="1" applyFill="1" applyAlignment="1" applyProtection="1">
      <alignment horizontal="center"/>
      <protection hidden="1"/>
    </xf>
    <xf numFmtId="0" fontId="2" fillId="13" borderId="97" xfId="0" applyFont="1" applyFill="1" applyBorder="1" applyAlignment="1" applyProtection="1">
      <alignment horizontal="center"/>
      <protection hidden="1"/>
    </xf>
    <xf numFmtId="0" fontId="2" fillId="13" borderId="108" xfId="0" applyFont="1" applyFill="1" applyBorder="1" applyAlignment="1" applyProtection="1">
      <alignment horizontal="center"/>
      <protection hidden="1"/>
    </xf>
    <xf numFmtId="0" fontId="2" fillId="13" borderId="99" xfId="0" applyFont="1" applyFill="1" applyBorder="1" applyAlignment="1" applyProtection="1">
      <alignment horizontal="center"/>
      <protection hidden="1"/>
    </xf>
    <xf numFmtId="0" fontId="2" fillId="13" borderId="0" xfId="0" applyFont="1" applyFill="1" applyAlignment="1" applyProtection="1">
      <alignment horizontal="center" shrinkToFit="1"/>
      <protection hidden="1"/>
    </xf>
    <xf numFmtId="0" fontId="2" fillId="13" borderId="16" xfId="0" applyFont="1" applyFill="1" applyBorder="1" applyAlignment="1" applyProtection="1">
      <alignment horizontal="center" shrinkToFit="1"/>
      <protection hidden="1"/>
    </xf>
    <xf numFmtId="0" fontId="2" fillId="13" borderId="18" xfId="0" applyFont="1" applyFill="1" applyBorder="1" applyAlignment="1" applyProtection="1">
      <alignment horizontal="center" shrinkToFit="1"/>
      <protection hidden="1"/>
    </xf>
    <xf numFmtId="0" fontId="2" fillId="13" borderId="19" xfId="0" applyFont="1" applyFill="1" applyBorder="1" applyAlignment="1" applyProtection="1">
      <alignment horizontal="center" shrinkToFit="1"/>
      <protection hidden="1"/>
    </xf>
    <xf numFmtId="0" fontId="12" fillId="18" borderId="11" xfId="0" applyFont="1" applyFill="1" applyBorder="1" applyAlignment="1" applyProtection="1">
      <alignment horizontal="distributed" vertical="center" shrinkToFit="1"/>
      <protection hidden="1"/>
    </xf>
    <xf numFmtId="0" fontId="12" fillId="18" borderId="47" xfId="0" applyFont="1" applyFill="1" applyBorder="1" applyAlignment="1" applyProtection="1">
      <alignment horizontal="distributed" vertical="center" shrinkToFit="1"/>
      <protection hidden="1"/>
    </xf>
    <xf numFmtId="0" fontId="2" fillId="18" borderId="94" xfId="0" applyFont="1" applyFill="1" applyBorder="1" applyAlignment="1" applyProtection="1">
      <alignment horizontal="center"/>
      <protection hidden="1"/>
    </xf>
    <xf numFmtId="0" fontId="2" fillId="18" borderId="107" xfId="0" applyFont="1" applyFill="1" applyBorder="1" applyAlignment="1" applyProtection="1">
      <alignment horizontal="center"/>
      <protection hidden="1"/>
    </xf>
    <xf numFmtId="0" fontId="2" fillId="18" borderId="96" xfId="0" applyFont="1" applyFill="1" applyBorder="1" applyAlignment="1" applyProtection="1">
      <alignment horizontal="center"/>
      <protection hidden="1"/>
    </xf>
    <xf numFmtId="0" fontId="2" fillId="18" borderId="0" xfId="0" applyFont="1" applyFill="1" applyAlignment="1" applyProtection="1">
      <alignment horizontal="center"/>
      <protection hidden="1"/>
    </xf>
    <xf numFmtId="0" fontId="2" fillId="18" borderId="98" xfId="0" applyFont="1" applyFill="1" applyBorder="1" applyAlignment="1" applyProtection="1">
      <alignment horizontal="center"/>
      <protection hidden="1"/>
    </xf>
    <xf numFmtId="0" fontId="2" fillId="18" borderId="108" xfId="0" applyFont="1" applyFill="1" applyBorder="1" applyAlignment="1" applyProtection="1">
      <alignment horizontal="center"/>
      <protection hidden="1"/>
    </xf>
    <xf numFmtId="0" fontId="2" fillId="18" borderId="337" xfId="0" applyFont="1" applyFill="1" applyBorder="1" applyAlignment="1" applyProtection="1">
      <alignment horizontal="center"/>
      <protection hidden="1"/>
    </xf>
    <xf numFmtId="0" fontId="2" fillId="18" borderId="338" xfId="0" applyFont="1" applyFill="1" applyBorder="1" applyAlignment="1" applyProtection="1">
      <alignment horizontal="center"/>
      <protection hidden="1"/>
    </xf>
    <xf numFmtId="0" fontId="2" fillId="18" borderId="339" xfId="0" applyFont="1" applyFill="1" applyBorder="1" applyAlignment="1" applyProtection="1">
      <alignment horizontal="center"/>
      <protection hidden="1"/>
    </xf>
    <xf numFmtId="0" fontId="2" fillId="18" borderId="95" xfId="0" applyFont="1" applyFill="1" applyBorder="1" applyAlignment="1" applyProtection="1">
      <alignment horizontal="center"/>
      <protection hidden="1"/>
    </xf>
    <xf numFmtId="0" fontId="2" fillId="18" borderId="97" xfId="0" applyFont="1" applyFill="1" applyBorder="1" applyAlignment="1" applyProtection="1">
      <alignment horizontal="center"/>
      <protection hidden="1"/>
    </xf>
    <xf numFmtId="0" fontId="2" fillId="18" borderId="99" xfId="0" applyFont="1" applyFill="1" applyBorder="1" applyAlignment="1" applyProtection="1">
      <alignment horizontal="center"/>
      <protection hidden="1"/>
    </xf>
    <xf numFmtId="0" fontId="5" fillId="13" borderId="13" xfId="0" applyFont="1" applyFill="1" applyBorder="1" applyAlignment="1" applyProtection="1">
      <alignment horizontal="center"/>
      <protection hidden="1"/>
    </xf>
    <xf numFmtId="0" fontId="5" fillId="13" borderId="14" xfId="0" applyFont="1" applyFill="1" applyBorder="1" applyAlignment="1" applyProtection="1">
      <alignment horizontal="center"/>
      <protection hidden="1"/>
    </xf>
    <xf numFmtId="0" fontId="5" fillId="13" borderId="18" xfId="0" applyFont="1" applyFill="1" applyBorder="1" applyAlignment="1" applyProtection="1">
      <alignment horizontal="center"/>
      <protection hidden="1"/>
    </xf>
    <xf numFmtId="0" fontId="5" fillId="13" borderId="19" xfId="0" applyFont="1" applyFill="1" applyBorder="1" applyAlignment="1" applyProtection="1">
      <alignment horizontal="center"/>
      <protection hidden="1"/>
    </xf>
    <xf numFmtId="0" fontId="5" fillId="17" borderId="163" xfId="0" applyFont="1" applyFill="1" applyBorder="1" applyAlignment="1" applyProtection="1">
      <alignment horizontal="center" vertical="center"/>
      <protection hidden="1"/>
    </xf>
    <xf numFmtId="0" fontId="5" fillId="17" borderId="18" xfId="0" applyFont="1" applyFill="1" applyBorder="1" applyAlignment="1" applyProtection="1">
      <alignment horizontal="center" vertical="center"/>
      <protection hidden="1"/>
    </xf>
    <xf numFmtId="0" fontId="5" fillId="17" borderId="19" xfId="0" applyFont="1" applyFill="1" applyBorder="1" applyAlignment="1" applyProtection="1">
      <alignment horizontal="center" vertical="center"/>
      <protection hidden="1"/>
    </xf>
    <xf numFmtId="0" fontId="5" fillId="17" borderId="17" xfId="0" applyFont="1" applyFill="1" applyBorder="1" applyAlignment="1" applyProtection="1">
      <alignment horizontal="center" vertical="center"/>
      <protection hidden="1"/>
    </xf>
    <xf numFmtId="0" fontId="5" fillId="17" borderId="47" xfId="0" applyFont="1" applyFill="1" applyBorder="1" applyAlignment="1" applyProtection="1">
      <alignment horizontal="center" vertical="center"/>
      <protection hidden="1"/>
    </xf>
    <xf numFmtId="0" fontId="5" fillId="17" borderId="87" xfId="0" applyFont="1" applyFill="1" applyBorder="1" applyAlignment="1" applyProtection="1">
      <alignment horizontal="center" vertical="center"/>
      <protection hidden="1"/>
    </xf>
    <xf numFmtId="0" fontId="5" fillId="17" borderId="340" xfId="0" applyFont="1" applyFill="1" applyBorder="1" applyAlignment="1" applyProtection="1">
      <alignment horizontal="center" vertical="center"/>
      <protection hidden="1"/>
    </xf>
    <xf numFmtId="0" fontId="5" fillId="17" borderId="166" xfId="0" applyFont="1" applyFill="1" applyBorder="1" applyAlignment="1" applyProtection="1">
      <alignment horizontal="center" vertical="center"/>
      <protection hidden="1"/>
    </xf>
    <xf numFmtId="0" fontId="5" fillId="13" borderId="323" xfId="0" applyFont="1" applyFill="1" applyBorder="1" applyAlignment="1" applyProtection="1">
      <alignment horizontal="center" wrapText="1"/>
      <protection hidden="1"/>
    </xf>
    <xf numFmtId="0" fontId="5" fillId="13" borderId="93" xfId="0" applyFont="1" applyFill="1" applyBorder="1" applyAlignment="1" applyProtection="1">
      <alignment horizontal="center" wrapText="1"/>
      <protection hidden="1"/>
    </xf>
    <xf numFmtId="0" fontId="7" fillId="13" borderId="157" xfId="0" applyFont="1" applyFill="1" applyBorder="1" applyAlignment="1" applyProtection="1">
      <alignment horizontal="center" vertical="center" shrinkToFit="1"/>
      <protection hidden="1"/>
    </xf>
    <xf numFmtId="0" fontId="7" fillId="13" borderId="187" xfId="0" applyFont="1" applyFill="1" applyBorder="1" applyAlignment="1" applyProtection="1">
      <alignment horizontal="center" vertical="center" shrinkToFit="1"/>
      <protection hidden="1"/>
    </xf>
    <xf numFmtId="0" fontId="7" fillId="13" borderId="235" xfId="0" applyFont="1" applyFill="1" applyBorder="1" applyAlignment="1" applyProtection="1">
      <alignment horizontal="center" vertical="center" shrinkToFit="1"/>
      <protection hidden="1"/>
    </xf>
    <xf numFmtId="0" fontId="7" fillId="13" borderId="133" xfId="0" applyFont="1" applyFill="1" applyBorder="1" applyAlignment="1" applyProtection="1">
      <alignment horizontal="center" vertical="center" shrinkToFit="1"/>
      <protection hidden="1"/>
    </xf>
    <xf numFmtId="0" fontId="7" fillId="13" borderId="152" xfId="0" applyFont="1" applyFill="1" applyBorder="1" applyAlignment="1" applyProtection="1">
      <alignment horizontal="center" vertical="center" shrinkToFit="1"/>
      <protection hidden="1"/>
    </xf>
    <xf numFmtId="0" fontId="7" fillId="13" borderId="131" xfId="0" applyFont="1" applyFill="1" applyBorder="1" applyAlignment="1" applyProtection="1">
      <alignment horizontal="center" vertical="center" shrinkToFit="1"/>
      <protection hidden="1"/>
    </xf>
    <xf numFmtId="0" fontId="5" fillId="13" borderId="101" xfId="0" applyFont="1" applyFill="1" applyBorder="1" applyAlignment="1" applyProtection="1">
      <alignment horizontal="center" wrapText="1"/>
      <protection hidden="1"/>
    </xf>
    <xf numFmtId="0" fontId="5" fillId="13" borderId="203" xfId="0" applyFont="1" applyFill="1" applyBorder="1" applyAlignment="1" applyProtection="1">
      <alignment horizontal="center" wrapText="1"/>
      <protection hidden="1"/>
    </xf>
    <xf numFmtId="0" fontId="5" fillId="13" borderId="172" xfId="0" applyFont="1" applyFill="1" applyBorder="1" applyAlignment="1" applyProtection="1">
      <alignment horizontal="center" wrapText="1"/>
      <protection hidden="1"/>
    </xf>
    <xf numFmtId="0" fontId="5" fillId="13" borderId="152" xfId="0" applyFont="1" applyFill="1" applyBorder="1" applyAlignment="1" applyProtection="1">
      <alignment horizontal="center" wrapText="1"/>
      <protection hidden="1"/>
    </xf>
    <xf numFmtId="0" fontId="5" fillId="13" borderId="227" xfId="0" applyFont="1" applyFill="1" applyBorder="1" applyAlignment="1" applyProtection="1">
      <alignment horizontal="center" wrapText="1"/>
      <protection hidden="1"/>
    </xf>
    <xf numFmtId="0" fontId="12" fillId="13" borderId="18" xfId="0" applyFont="1" applyFill="1" applyBorder="1" applyAlignment="1" applyProtection="1">
      <alignment horizontal="center" vertical="center"/>
      <protection hidden="1"/>
    </xf>
    <xf numFmtId="0" fontId="12" fillId="13" borderId="11" xfId="0" applyFont="1" applyFill="1" applyBorder="1" applyAlignment="1" applyProtection="1">
      <alignment horizontal="distributed" vertical="center" shrinkToFit="1"/>
      <protection hidden="1"/>
    </xf>
    <xf numFmtId="0" fontId="12" fillId="13" borderId="47" xfId="0" applyFont="1" applyFill="1" applyBorder="1" applyAlignment="1" applyProtection="1">
      <alignment horizontal="distributed" vertical="center" shrinkToFit="1"/>
      <protection hidden="1"/>
    </xf>
    <xf numFmtId="0" fontId="2" fillId="13" borderId="94" xfId="0" applyFont="1" applyFill="1" applyBorder="1" applyAlignment="1" applyProtection="1">
      <alignment horizontal="center"/>
      <protection hidden="1"/>
    </xf>
    <xf numFmtId="0" fontId="2" fillId="13" borderId="107" xfId="0" applyFont="1" applyFill="1" applyBorder="1" applyAlignment="1" applyProtection="1">
      <alignment horizontal="center"/>
      <protection hidden="1"/>
    </xf>
    <xf numFmtId="0" fontId="2" fillId="13" borderId="96" xfId="0" applyFont="1" applyFill="1" applyBorder="1" applyAlignment="1" applyProtection="1">
      <alignment horizontal="center"/>
      <protection hidden="1"/>
    </xf>
    <xf numFmtId="0" fontId="2" fillId="13" borderId="98" xfId="0" applyFont="1" applyFill="1" applyBorder="1" applyAlignment="1" applyProtection="1">
      <alignment horizontal="center"/>
      <protection hidden="1"/>
    </xf>
    <xf numFmtId="0" fontId="2" fillId="13" borderId="337" xfId="0" applyFont="1" applyFill="1" applyBorder="1" applyAlignment="1" applyProtection="1">
      <alignment horizontal="center"/>
      <protection hidden="1"/>
    </xf>
    <xf numFmtId="0" fontId="2" fillId="13" borderId="338" xfId="0" applyFont="1" applyFill="1" applyBorder="1" applyAlignment="1" applyProtection="1">
      <alignment horizontal="center"/>
      <protection hidden="1"/>
    </xf>
    <xf numFmtId="0" fontId="2" fillId="13" borderId="339" xfId="0" applyFont="1" applyFill="1" applyBorder="1" applyAlignment="1" applyProtection="1">
      <alignment horizontal="center"/>
      <protection hidden="1"/>
    </xf>
    <xf numFmtId="0" fontId="2" fillId="13" borderId="95" xfId="0" applyFont="1" applyFill="1" applyBorder="1" applyAlignment="1" applyProtection="1">
      <alignment horizontal="center"/>
      <protection hidden="1"/>
    </xf>
    <xf numFmtId="0" fontId="2" fillId="13" borderId="12" xfId="0" applyFont="1" applyFill="1" applyBorder="1" applyAlignment="1" applyProtection="1">
      <alignment horizontal="left" shrinkToFit="1"/>
      <protection hidden="1"/>
    </xf>
    <xf numFmtId="0" fontId="2" fillId="13" borderId="13" xfId="0" applyFont="1" applyFill="1" applyBorder="1" applyAlignment="1" applyProtection="1">
      <alignment horizontal="left" shrinkToFit="1"/>
      <protection hidden="1"/>
    </xf>
    <xf numFmtId="0" fontId="2" fillId="13" borderId="14" xfId="0" applyFont="1" applyFill="1" applyBorder="1" applyAlignment="1" applyProtection="1">
      <alignment horizontal="left" shrinkToFit="1"/>
      <protection hidden="1"/>
    </xf>
    <xf numFmtId="0" fontId="2" fillId="13" borderId="15" xfId="0" applyFont="1" applyFill="1" applyBorder="1" applyAlignment="1" applyProtection="1">
      <alignment horizontal="left" shrinkToFit="1"/>
      <protection hidden="1"/>
    </xf>
    <xf numFmtId="0" fontId="2" fillId="13" borderId="0" xfId="0" applyFont="1" applyFill="1" applyAlignment="1" applyProtection="1">
      <alignment horizontal="left" shrinkToFit="1"/>
      <protection hidden="1"/>
    </xf>
    <xf numFmtId="0" fontId="2" fillId="13" borderId="16" xfId="0" applyFont="1" applyFill="1" applyBorder="1" applyAlignment="1" applyProtection="1">
      <alignment horizontal="left" shrinkToFit="1"/>
      <protection hidden="1"/>
    </xf>
    <xf numFmtId="0" fontId="2" fillId="13" borderId="17" xfId="0" applyFont="1" applyFill="1" applyBorder="1" applyAlignment="1" applyProtection="1">
      <alignment horizontal="left" shrinkToFit="1"/>
      <protection hidden="1"/>
    </xf>
    <xf numFmtId="0" fontId="2" fillId="13" borderId="18" xfId="0" applyFont="1" applyFill="1" applyBorder="1" applyAlignment="1" applyProtection="1">
      <alignment horizontal="left" shrinkToFit="1"/>
      <protection hidden="1"/>
    </xf>
    <xf numFmtId="0" fontId="2" fillId="13" borderId="19" xfId="0" applyFont="1" applyFill="1" applyBorder="1" applyAlignment="1" applyProtection="1">
      <alignment horizontal="left" shrinkToFit="1"/>
      <protection hidden="1"/>
    </xf>
    <xf numFmtId="0" fontId="7" fillId="13" borderId="11" xfId="0" applyFont="1" applyFill="1" applyBorder="1" applyAlignment="1" applyProtection="1">
      <alignment horizontal="center" vertical="center" shrinkToFit="1"/>
      <protection hidden="1"/>
    </xf>
    <xf numFmtId="0" fontId="7" fillId="13" borderId="47" xfId="0" applyFont="1" applyFill="1" applyBorder="1" applyAlignment="1" applyProtection="1">
      <alignment horizontal="center" vertical="center" shrinkToFit="1"/>
      <protection hidden="1"/>
    </xf>
    <xf numFmtId="0" fontId="10" fillId="13" borderId="11" xfId="0" applyFont="1" applyFill="1" applyBorder="1" applyAlignment="1" applyProtection="1">
      <alignment horizontal="distributed" vertical="center" shrinkToFit="1"/>
      <protection hidden="1"/>
    </xf>
    <xf numFmtId="0" fontId="10" fillId="13" borderId="47" xfId="0" applyFont="1" applyFill="1" applyBorder="1" applyAlignment="1" applyProtection="1">
      <alignment horizontal="distributed" vertical="center" shrinkToFit="1"/>
      <protection hidden="1"/>
    </xf>
    <xf numFmtId="0" fontId="7" fillId="13" borderId="12" xfId="0" applyFont="1" applyFill="1" applyBorder="1" applyAlignment="1" applyProtection="1">
      <alignment horizontal="center" vertical="center" shrinkToFit="1"/>
      <protection hidden="1"/>
    </xf>
    <xf numFmtId="0" fontId="7" fillId="13" borderId="13" xfId="0" applyFont="1" applyFill="1" applyBorder="1" applyAlignment="1" applyProtection="1">
      <alignment horizontal="center" vertical="center" shrinkToFit="1"/>
      <protection hidden="1"/>
    </xf>
    <xf numFmtId="0" fontId="7" fillId="13" borderId="17" xfId="0" applyFont="1" applyFill="1" applyBorder="1" applyAlignment="1" applyProtection="1">
      <alignment horizontal="center" vertical="center" shrinkToFit="1"/>
      <protection hidden="1"/>
    </xf>
    <xf numFmtId="0" fontId="7" fillId="13" borderId="18" xfId="0" applyFont="1" applyFill="1" applyBorder="1" applyAlignment="1" applyProtection="1">
      <alignment horizontal="center" vertical="center" shrinkToFit="1"/>
      <protection hidden="1"/>
    </xf>
    <xf numFmtId="0" fontId="5" fillId="13" borderId="325" xfId="0" applyFont="1" applyFill="1" applyBorder="1" applyAlignment="1" applyProtection="1">
      <alignment horizontal="center" wrapText="1"/>
      <protection hidden="1"/>
    </xf>
    <xf numFmtId="0" fontId="5" fillId="13" borderId="326" xfId="0" applyFont="1" applyFill="1" applyBorder="1" applyAlignment="1" applyProtection="1">
      <alignment horizontal="center" wrapText="1"/>
      <protection hidden="1"/>
    </xf>
    <xf numFmtId="0" fontId="5" fillId="13" borderId="330" xfId="0" applyFont="1" applyFill="1" applyBorder="1" applyAlignment="1" applyProtection="1">
      <alignment horizontal="center" wrapText="1"/>
      <protection hidden="1"/>
    </xf>
    <xf numFmtId="0" fontId="5" fillId="13" borderId="331" xfId="0" applyFont="1" applyFill="1" applyBorder="1" applyAlignment="1" applyProtection="1">
      <alignment horizontal="center" wrapText="1"/>
      <protection hidden="1"/>
    </xf>
    <xf numFmtId="0" fontId="5" fillId="13" borderId="327" xfId="0" applyFont="1" applyFill="1" applyBorder="1" applyAlignment="1" applyProtection="1">
      <alignment horizontal="center" wrapText="1"/>
      <protection hidden="1"/>
    </xf>
    <xf numFmtId="0" fontId="5" fillId="13" borderId="332" xfId="0" applyFont="1" applyFill="1" applyBorder="1" applyAlignment="1" applyProtection="1">
      <alignment horizontal="center" wrapText="1"/>
      <protection hidden="1"/>
    </xf>
    <xf numFmtId="0" fontId="7" fillId="13" borderId="14" xfId="0" applyFont="1" applyFill="1" applyBorder="1" applyAlignment="1" applyProtection="1">
      <alignment horizontal="center" vertical="center" shrinkToFit="1"/>
      <protection hidden="1"/>
    </xf>
    <xf numFmtId="0" fontId="7" fillId="13" borderId="15" xfId="0" applyFont="1" applyFill="1" applyBorder="1" applyAlignment="1" applyProtection="1">
      <alignment horizontal="center" vertical="center" shrinkToFit="1"/>
      <protection hidden="1"/>
    </xf>
    <xf numFmtId="0" fontId="7" fillId="13" borderId="0" xfId="0" applyFont="1" applyFill="1" applyAlignment="1" applyProtection="1">
      <alignment horizontal="center" vertical="center" shrinkToFit="1"/>
      <protection hidden="1"/>
    </xf>
    <xf numFmtId="0" fontId="7" fillId="13" borderId="16" xfId="0" applyFont="1" applyFill="1" applyBorder="1" applyAlignment="1" applyProtection="1">
      <alignment horizontal="center" vertical="center" shrinkToFit="1"/>
      <protection hidden="1"/>
    </xf>
    <xf numFmtId="0" fontId="7" fillId="13" borderId="19" xfId="0" applyFont="1" applyFill="1" applyBorder="1" applyAlignment="1" applyProtection="1">
      <alignment horizontal="center" vertical="center" shrinkToFit="1"/>
      <protection hidden="1"/>
    </xf>
    <xf numFmtId="0" fontId="2" fillId="13" borderId="12" xfId="0" applyFont="1" applyFill="1" applyBorder="1" applyAlignment="1" applyProtection="1">
      <alignment horizontal="center" wrapText="1"/>
      <protection hidden="1"/>
    </xf>
    <xf numFmtId="0" fontId="2" fillId="13" borderId="13" xfId="0" applyFont="1" applyFill="1" applyBorder="1" applyAlignment="1" applyProtection="1">
      <alignment horizontal="center" wrapText="1"/>
      <protection hidden="1"/>
    </xf>
    <xf numFmtId="0" fontId="2" fillId="13" borderId="328" xfId="0" applyFont="1" applyFill="1" applyBorder="1" applyAlignment="1" applyProtection="1">
      <alignment horizontal="center" wrapText="1"/>
      <protection hidden="1"/>
    </xf>
    <xf numFmtId="0" fontId="2" fillId="13" borderId="15" xfId="0" applyFont="1" applyFill="1" applyBorder="1" applyAlignment="1" applyProtection="1">
      <alignment horizontal="center" wrapText="1"/>
      <protection hidden="1"/>
    </xf>
    <xf numFmtId="0" fontId="2" fillId="13" borderId="0" xfId="0" applyFont="1" applyFill="1" applyAlignment="1" applyProtection="1">
      <alignment horizontal="center" wrapText="1"/>
      <protection hidden="1"/>
    </xf>
    <xf numFmtId="0" fontId="2" fillId="13" borderId="333" xfId="0" applyFont="1" applyFill="1" applyBorder="1" applyAlignment="1" applyProtection="1">
      <alignment horizontal="center" wrapText="1"/>
      <protection hidden="1"/>
    </xf>
    <xf numFmtId="0" fontId="2" fillId="13" borderId="17" xfId="0" applyFont="1" applyFill="1" applyBorder="1" applyAlignment="1" applyProtection="1">
      <alignment horizontal="center" wrapText="1"/>
      <protection hidden="1"/>
    </xf>
    <xf numFmtId="0" fontId="2" fillId="13" borderId="329" xfId="0" applyFont="1" applyFill="1" applyBorder="1" applyAlignment="1" applyProtection="1">
      <alignment horizontal="center" wrapText="1"/>
      <protection hidden="1"/>
    </xf>
    <xf numFmtId="0" fontId="2" fillId="13" borderId="334" xfId="0" applyFont="1" applyFill="1" applyBorder="1" applyAlignment="1" applyProtection="1">
      <alignment horizontal="center" wrapText="1"/>
      <protection hidden="1"/>
    </xf>
    <xf numFmtId="0" fontId="2" fillId="13" borderId="335" xfId="0" applyFont="1" applyFill="1" applyBorder="1" applyAlignment="1" applyProtection="1">
      <alignment horizontal="center" wrapText="1"/>
      <protection hidden="1"/>
    </xf>
    <xf numFmtId="0" fontId="2" fillId="13" borderId="108" xfId="0" applyFont="1" applyFill="1" applyBorder="1" applyAlignment="1" applyProtection="1">
      <alignment horizontal="center" wrapText="1"/>
      <protection hidden="1"/>
    </xf>
    <xf numFmtId="0" fontId="2" fillId="13" borderId="336" xfId="0" applyFont="1" applyFill="1" applyBorder="1" applyAlignment="1" applyProtection="1">
      <alignment horizontal="center" wrapText="1"/>
      <protection hidden="1"/>
    </xf>
    <xf numFmtId="0" fontId="2" fillId="13" borderId="14" xfId="0" applyFont="1" applyFill="1" applyBorder="1" applyAlignment="1" applyProtection="1">
      <alignment horizontal="center" wrapText="1"/>
      <protection hidden="1"/>
    </xf>
    <xf numFmtId="0" fontId="2" fillId="13" borderId="16" xfId="0" applyFont="1" applyFill="1" applyBorder="1" applyAlignment="1" applyProtection="1">
      <alignment horizontal="center" wrapText="1"/>
      <protection hidden="1"/>
    </xf>
    <xf numFmtId="0" fontId="2" fillId="13" borderId="156" xfId="0" applyFont="1" applyFill="1" applyBorder="1" applyAlignment="1" applyProtection="1">
      <alignment horizontal="center" wrapText="1"/>
      <protection hidden="1"/>
    </xf>
    <xf numFmtId="0" fontId="5" fillId="14" borderId="17" xfId="0" applyFont="1" applyFill="1" applyBorder="1" applyAlignment="1" applyProtection="1">
      <alignment horizontal="center" vertical="center"/>
      <protection hidden="1"/>
    </xf>
    <xf numFmtId="0" fontId="5" fillId="14" borderId="18" xfId="0" applyFont="1" applyFill="1" applyBorder="1" applyAlignment="1" applyProtection="1">
      <alignment horizontal="center" vertical="center"/>
      <protection hidden="1"/>
    </xf>
    <xf numFmtId="0" fontId="5" fillId="14" borderId="19" xfId="0" applyFont="1" applyFill="1" applyBorder="1" applyAlignment="1" applyProtection="1">
      <alignment horizontal="center" vertical="center"/>
      <protection hidden="1"/>
    </xf>
    <xf numFmtId="0" fontId="5" fillId="14" borderId="151" xfId="0" applyFont="1" applyFill="1" applyBorder="1" applyAlignment="1" applyProtection="1">
      <alignment horizontal="center" vertical="center"/>
      <protection hidden="1"/>
    </xf>
    <xf numFmtId="0" fontId="6" fillId="0" borderId="318" xfId="0" applyFont="1" applyBorder="1" applyAlignment="1" applyProtection="1">
      <alignment horizontal="center" shrinkToFit="1"/>
      <protection hidden="1"/>
    </xf>
    <xf numFmtId="0" fontId="6" fillId="0" borderId="319" xfId="0" applyFont="1" applyBorder="1" applyAlignment="1" applyProtection="1">
      <alignment horizontal="center" shrinkToFit="1"/>
      <protection hidden="1"/>
    </xf>
    <xf numFmtId="0" fontId="6" fillId="0" borderId="320" xfId="0" applyFont="1" applyBorder="1" applyAlignment="1" applyProtection="1">
      <alignment horizontal="center" shrinkToFit="1"/>
      <protection hidden="1"/>
    </xf>
    <xf numFmtId="0" fontId="6" fillId="0" borderId="321" xfId="0" applyFont="1" applyBorder="1" applyAlignment="1" applyProtection="1">
      <alignment horizontal="center" shrinkToFit="1"/>
      <protection hidden="1"/>
    </xf>
    <xf numFmtId="0" fontId="2" fillId="0" borderId="94" xfId="0" applyFont="1" applyBorder="1" applyAlignment="1" applyProtection="1">
      <alignment horizontal="left" shrinkToFit="1"/>
      <protection hidden="1"/>
    </xf>
    <xf numFmtId="0" fontId="2" fillId="0" borderId="107" xfId="0" applyFont="1" applyBorder="1" applyAlignment="1" applyProtection="1">
      <alignment horizontal="left" shrinkToFit="1"/>
      <protection hidden="1"/>
    </xf>
    <xf numFmtId="0" fontId="2" fillId="0" borderId="92" xfId="0" applyFont="1" applyBorder="1" applyAlignment="1" applyProtection="1">
      <alignment horizontal="left" shrinkToFit="1"/>
      <protection hidden="1"/>
    </xf>
    <xf numFmtId="0" fontId="2" fillId="0" borderId="98" xfId="0" applyFont="1" applyBorder="1" applyAlignment="1" applyProtection="1">
      <alignment horizontal="left" shrinkToFit="1"/>
      <protection hidden="1"/>
    </xf>
    <xf numFmtId="0" fontId="2" fillId="0" borderId="108" xfId="0" applyFont="1" applyBorder="1" applyAlignment="1" applyProtection="1">
      <alignment horizontal="left" shrinkToFit="1"/>
      <protection hidden="1"/>
    </xf>
    <xf numFmtId="0" fontId="2" fillId="0" borderId="156" xfId="0" applyFont="1" applyBorder="1" applyAlignment="1" applyProtection="1">
      <alignment horizontal="left" shrinkToFit="1"/>
      <protection hidden="1"/>
    </xf>
    <xf numFmtId="0" fontId="5" fillId="0" borderId="91" xfId="0" applyFont="1" applyBorder="1" applyAlignment="1" applyProtection="1">
      <alignment horizontal="center" shrinkToFit="1"/>
      <protection hidden="1"/>
    </xf>
    <xf numFmtId="0" fontId="5" fillId="0" borderId="95" xfId="0" applyFont="1" applyBorder="1" applyAlignment="1" applyProtection="1">
      <alignment horizontal="center" shrinkToFit="1"/>
      <protection hidden="1"/>
    </xf>
    <xf numFmtId="0" fontId="5" fillId="0" borderId="176" xfId="0" applyFont="1" applyBorder="1" applyAlignment="1" applyProtection="1">
      <alignment horizontal="center" shrinkToFit="1"/>
      <protection hidden="1"/>
    </xf>
    <xf numFmtId="0" fontId="5" fillId="0" borderId="99" xfId="0" applyFont="1" applyBorder="1" applyAlignment="1" applyProtection="1">
      <alignment horizontal="center" shrinkToFit="1"/>
      <protection hidden="1"/>
    </xf>
    <xf numFmtId="0" fontId="2" fillId="0" borderId="94" xfId="1" applyNumberFormat="1" applyFont="1" applyBorder="1" applyAlignment="1" applyProtection="1">
      <alignment horizontal="center" shrinkToFit="1"/>
      <protection hidden="1"/>
    </xf>
    <xf numFmtId="0" fontId="2" fillId="0" borderId="107" xfId="1" applyNumberFormat="1" applyFont="1" applyBorder="1" applyAlignment="1" applyProtection="1">
      <alignment horizontal="center" shrinkToFit="1"/>
      <protection hidden="1"/>
    </xf>
    <xf numFmtId="0" fontId="2" fillId="0" borderId="95" xfId="1" applyNumberFormat="1" applyFont="1" applyBorder="1" applyAlignment="1" applyProtection="1">
      <alignment horizontal="center" shrinkToFit="1"/>
      <protection hidden="1"/>
    </xf>
    <xf numFmtId="0" fontId="2" fillId="0" borderId="98" xfId="1" applyNumberFormat="1" applyFont="1" applyBorder="1" applyAlignment="1" applyProtection="1">
      <alignment horizontal="center" shrinkToFit="1"/>
      <protection hidden="1"/>
    </xf>
    <xf numFmtId="0" fontId="2" fillId="0" borderId="108" xfId="1" applyNumberFormat="1" applyFont="1" applyBorder="1" applyAlignment="1" applyProtection="1">
      <alignment horizontal="center" shrinkToFit="1"/>
      <protection hidden="1"/>
    </xf>
    <xf numFmtId="0" fontId="2" fillId="0" borderId="99" xfId="1" applyNumberFormat="1" applyFont="1" applyBorder="1" applyAlignment="1" applyProtection="1">
      <alignment horizontal="center" shrinkToFit="1"/>
      <protection hidden="1"/>
    </xf>
    <xf numFmtId="0" fontId="2" fillId="0" borderId="94" xfId="0" applyFont="1" applyBorder="1" applyAlignment="1" applyProtection="1">
      <alignment horizontal="center"/>
      <protection hidden="1"/>
    </xf>
    <xf numFmtId="0" fontId="2" fillId="0" borderId="107" xfId="0" applyFont="1" applyBorder="1" applyAlignment="1" applyProtection="1">
      <alignment horizontal="center"/>
      <protection hidden="1"/>
    </xf>
    <xf numFmtId="0" fontId="2" fillId="0" borderId="95" xfId="0" applyFont="1" applyBorder="1" applyAlignment="1" applyProtection="1">
      <alignment horizontal="center"/>
      <protection hidden="1"/>
    </xf>
    <xf numFmtId="0" fontId="2" fillId="0" borderId="98" xfId="0" applyFont="1" applyBorder="1" applyAlignment="1" applyProtection="1">
      <alignment horizontal="center"/>
      <protection hidden="1"/>
    </xf>
    <xf numFmtId="0" fontId="2" fillId="0" borderId="108" xfId="0" applyFont="1" applyBorder="1" applyAlignment="1" applyProtection="1">
      <alignment horizontal="center"/>
      <protection hidden="1"/>
    </xf>
    <xf numFmtId="0" fontId="2" fillId="0" borderId="99" xfId="0" applyFont="1" applyBorder="1" applyAlignment="1" applyProtection="1">
      <alignment horizontal="center"/>
      <protection hidden="1"/>
    </xf>
    <xf numFmtId="3" fontId="9" fillId="0" borderId="94" xfId="1" applyNumberFormat="1" applyFont="1" applyFill="1" applyBorder="1" applyAlignment="1" applyProtection="1">
      <alignment horizontal="right" shrinkToFit="1"/>
      <protection hidden="1"/>
    </xf>
    <xf numFmtId="3" fontId="9" fillId="0" borderId="107" xfId="1" applyNumberFormat="1" applyFont="1" applyFill="1" applyBorder="1" applyAlignment="1" applyProtection="1">
      <alignment horizontal="right" shrinkToFit="1"/>
      <protection hidden="1"/>
    </xf>
    <xf numFmtId="3" fontId="9" fillId="0" borderId="92" xfId="1" applyNumberFormat="1" applyFont="1" applyFill="1" applyBorder="1" applyAlignment="1" applyProtection="1">
      <alignment horizontal="right" shrinkToFit="1"/>
      <protection hidden="1"/>
    </xf>
    <xf numFmtId="3" fontId="9" fillId="0" borderId="98" xfId="1" applyNumberFormat="1" applyFont="1" applyFill="1" applyBorder="1" applyAlignment="1" applyProtection="1">
      <alignment horizontal="right" shrinkToFit="1"/>
      <protection hidden="1"/>
    </xf>
    <xf numFmtId="3" fontId="9" fillId="0" borderId="108" xfId="1" applyNumberFormat="1" applyFont="1" applyFill="1" applyBorder="1" applyAlignment="1" applyProtection="1">
      <alignment horizontal="right" shrinkToFit="1"/>
      <protection hidden="1"/>
    </xf>
    <xf numFmtId="3" fontId="9" fillId="0" borderId="156" xfId="1" applyNumberFormat="1" applyFont="1" applyFill="1" applyBorder="1" applyAlignment="1" applyProtection="1">
      <alignment horizontal="right" shrinkToFit="1"/>
      <protection hidden="1"/>
    </xf>
    <xf numFmtId="0" fontId="9" fillId="4" borderId="91" xfId="1" applyNumberFormat="1" applyFont="1" applyFill="1" applyBorder="1" applyAlignment="1" applyProtection="1">
      <alignment horizontal="center" shrinkToFit="1"/>
      <protection hidden="1"/>
    </xf>
    <xf numFmtId="0" fontId="9" fillId="4" borderId="107" xfId="1" applyNumberFormat="1" applyFont="1" applyFill="1" applyBorder="1" applyAlignment="1" applyProtection="1">
      <alignment horizontal="center" shrinkToFit="1"/>
      <protection hidden="1"/>
    </xf>
    <xf numFmtId="0" fontId="9" fillId="4" borderId="148" xfId="1" applyNumberFormat="1" applyFont="1" applyFill="1" applyBorder="1" applyAlignment="1" applyProtection="1">
      <alignment horizontal="center" shrinkToFit="1"/>
      <protection hidden="1"/>
    </xf>
    <xf numFmtId="0" fontId="9" fillId="4" borderId="176" xfId="1" applyNumberFormat="1" applyFont="1" applyFill="1" applyBorder="1" applyAlignment="1" applyProtection="1">
      <alignment horizontal="center" shrinkToFit="1"/>
      <protection hidden="1"/>
    </xf>
    <xf numFmtId="0" fontId="9" fillId="4" borderId="108" xfId="1" applyNumberFormat="1" applyFont="1" applyFill="1" applyBorder="1" applyAlignment="1" applyProtection="1">
      <alignment horizontal="center" shrinkToFit="1"/>
      <protection hidden="1"/>
    </xf>
    <xf numFmtId="0" fontId="9" fillId="4" borderId="147" xfId="1" applyNumberFormat="1" applyFont="1" applyFill="1" applyBorder="1" applyAlignment="1" applyProtection="1">
      <alignment horizontal="center" shrinkToFit="1"/>
      <protection hidden="1"/>
    </xf>
    <xf numFmtId="0" fontId="5" fillId="13" borderId="157" xfId="0" applyFont="1" applyFill="1" applyBorder="1" applyAlignment="1" applyProtection="1">
      <alignment horizontal="center" wrapText="1"/>
      <protection hidden="1"/>
    </xf>
    <xf numFmtId="0" fontId="5" fillId="13" borderId="187" xfId="0" applyFont="1" applyFill="1" applyBorder="1" applyAlignment="1" applyProtection="1">
      <alignment horizontal="center" wrapText="1"/>
      <protection hidden="1"/>
    </xf>
    <xf numFmtId="0" fontId="5" fillId="13" borderId="228" xfId="0" applyFont="1" applyFill="1" applyBorder="1" applyAlignment="1" applyProtection="1">
      <alignment horizontal="center" wrapText="1"/>
      <protection hidden="1"/>
    </xf>
    <xf numFmtId="0" fontId="5" fillId="13" borderId="133" xfId="0" applyFont="1" applyFill="1" applyBorder="1" applyAlignment="1" applyProtection="1">
      <alignment horizontal="center" wrapText="1"/>
      <protection hidden="1"/>
    </xf>
    <xf numFmtId="0" fontId="5" fillId="13" borderId="234" xfId="0" applyFont="1" applyFill="1" applyBorder="1" applyAlignment="1" applyProtection="1">
      <alignment horizontal="center" wrapText="1"/>
      <protection hidden="1"/>
    </xf>
    <xf numFmtId="0" fontId="5" fillId="13" borderId="281" xfId="0" applyFont="1" applyFill="1" applyBorder="1" applyAlignment="1" applyProtection="1">
      <alignment horizontal="center" wrapText="1"/>
      <protection hidden="1"/>
    </xf>
    <xf numFmtId="0" fontId="5" fillId="13" borderId="173" xfId="0" applyFont="1" applyFill="1" applyBorder="1" applyAlignment="1" applyProtection="1">
      <alignment horizontal="center" wrapText="1"/>
      <protection hidden="1"/>
    </xf>
    <xf numFmtId="0" fontId="5" fillId="13" borderId="235" xfId="0" applyFont="1" applyFill="1" applyBorder="1" applyAlignment="1" applyProtection="1">
      <alignment horizontal="center" wrapText="1"/>
      <protection hidden="1"/>
    </xf>
    <xf numFmtId="0" fontId="5" fillId="13" borderId="131" xfId="0" applyFont="1" applyFill="1" applyBorder="1" applyAlignment="1" applyProtection="1">
      <alignment horizontal="center" wrapText="1"/>
      <protection hidden="1"/>
    </xf>
    <xf numFmtId="0" fontId="7" fillId="13" borderId="94" xfId="0" applyFont="1" applyFill="1" applyBorder="1" applyAlignment="1" applyProtection="1">
      <alignment horizontal="center" vertical="center" shrinkToFit="1"/>
      <protection hidden="1"/>
    </xf>
    <xf numFmtId="0" fontId="7" fillId="13" borderId="107" xfId="0" applyFont="1" applyFill="1" applyBorder="1" applyAlignment="1" applyProtection="1">
      <alignment horizontal="center" vertical="center" shrinkToFit="1"/>
      <protection hidden="1"/>
    </xf>
    <xf numFmtId="0" fontId="7" fillId="13" borderId="98" xfId="0" applyFont="1" applyFill="1" applyBorder="1" applyAlignment="1" applyProtection="1">
      <alignment horizontal="center" vertical="center" shrinkToFit="1"/>
      <protection hidden="1"/>
    </xf>
    <xf numFmtId="0" fontId="7" fillId="13" borderId="108" xfId="0" applyFont="1" applyFill="1" applyBorder="1" applyAlignment="1" applyProtection="1">
      <alignment horizontal="center" vertical="center" shrinkToFit="1"/>
      <protection hidden="1"/>
    </xf>
    <xf numFmtId="0" fontId="5" fillId="13" borderId="322" xfId="0" applyFont="1" applyFill="1" applyBorder="1" applyAlignment="1" applyProtection="1">
      <alignment horizontal="center" wrapText="1"/>
      <protection hidden="1"/>
    </xf>
    <xf numFmtId="0" fontId="5" fillId="13" borderId="100" xfId="0" applyFont="1" applyFill="1" applyBorder="1" applyAlignment="1" applyProtection="1">
      <alignment horizontal="center" wrapText="1"/>
      <protection hidden="1"/>
    </xf>
    <xf numFmtId="0" fontId="5" fillId="13" borderId="324" xfId="0" applyFont="1" applyFill="1" applyBorder="1" applyAlignment="1" applyProtection="1">
      <alignment horizontal="center" wrapText="1"/>
      <protection hidden="1"/>
    </xf>
    <xf numFmtId="0" fontId="2" fillId="0" borderId="100" xfId="0" applyFont="1" applyBorder="1" applyAlignment="1" applyProtection="1">
      <alignment horizontal="left" shrinkToFit="1"/>
      <protection hidden="1"/>
    </xf>
    <xf numFmtId="0" fontId="2" fillId="0" borderId="126" xfId="0" applyFont="1" applyBorder="1" applyAlignment="1" applyProtection="1">
      <alignment horizontal="left" shrinkToFit="1"/>
      <protection hidden="1"/>
    </xf>
    <xf numFmtId="0" fontId="5" fillId="13" borderId="204" xfId="0" applyFont="1" applyFill="1" applyBorder="1" applyAlignment="1" applyProtection="1">
      <alignment horizontal="center" wrapText="1"/>
      <protection hidden="1"/>
    </xf>
    <xf numFmtId="0" fontId="5" fillId="13" borderId="280" xfId="0" applyFont="1" applyFill="1" applyBorder="1" applyAlignment="1" applyProtection="1">
      <alignment horizontal="center" wrapText="1"/>
      <protection hidden="1"/>
    </xf>
    <xf numFmtId="0" fontId="7" fillId="13" borderId="12" xfId="0" applyFont="1" applyFill="1" applyBorder="1" applyAlignment="1" applyProtection="1">
      <alignment horizontal="center" vertical="center"/>
      <protection hidden="1"/>
    </xf>
    <xf numFmtId="0" fontId="7" fillId="13" borderId="13" xfId="0" applyFont="1" applyFill="1" applyBorder="1" applyAlignment="1" applyProtection="1">
      <alignment horizontal="center" vertical="center"/>
      <protection hidden="1"/>
    </xf>
    <xf numFmtId="0" fontId="7" fillId="13" borderId="14" xfId="0" applyFont="1" applyFill="1" applyBorder="1" applyAlignment="1" applyProtection="1">
      <alignment horizontal="center" vertical="center"/>
      <protection hidden="1"/>
    </xf>
    <xf numFmtId="0" fontId="7" fillId="13" borderId="17" xfId="0" applyFont="1" applyFill="1" applyBorder="1" applyAlignment="1" applyProtection="1">
      <alignment horizontal="center" vertical="center"/>
      <protection hidden="1"/>
    </xf>
    <xf numFmtId="0" fontId="7" fillId="13" borderId="18" xfId="0" applyFont="1" applyFill="1" applyBorder="1" applyAlignment="1" applyProtection="1">
      <alignment horizontal="center" vertical="center"/>
      <protection hidden="1"/>
    </xf>
    <xf numFmtId="0" fontId="7" fillId="13" borderId="19" xfId="0" applyFont="1" applyFill="1" applyBorder="1" applyAlignment="1" applyProtection="1">
      <alignment horizontal="center" vertical="center"/>
      <protection hidden="1"/>
    </xf>
    <xf numFmtId="0" fontId="2" fillId="13" borderId="12" xfId="0" applyFont="1" applyFill="1" applyBorder="1" applyAlignment="1" applyProtection="1">
      <alignment horizontal="center"/>
      <protection locked="0" hidden="1"/>
    </xf>
    <xf numFmtId="0" fontId="2" fillId="13" borderId="13" xfId="0" applyFont="1" applyFill="1" applyBorder="1" applyAlignment="1" applyProtection="1">
      <alignment horizontal="center"/>
      <protection locked="0" hidden="1"/>
    </xf>
    <xf numFmtId="0" fontId="2" fillId="13" borderId="15" xfId="0" applyFont="1" applyFill="1" applyBorder="1" applyAlignment="1" applyProtection="1">
      <alignment horizontal="center"/>
      <protection locked="0" hidden="1"/>
    </xf>
    <xf numFmtId="0" fontId="2" fillId="13" borderId="0" xfId="0" applyFont="1" applyFill="1" applyAlignment="1" applyProtection="1">
      <alignment horizontal="center"/>
      <protection locked="0" hidden="1"/>
    </xf>
    <xf numFmtId="0" fontId="2" fillId="13" borderId="17" xfId="0" applyFont="1" applyFill="1" applyBorder="1" applyAlignment="1" applyProtection="1">
      <alignment horizontal="center"/>
      <protection locked="0" hidden="1"/>
    </xf>
    <xf numFmtId="0" fontId="2" fillId="13" borderId="18" xfId="0" applyFont="1" applyFill="1" applyBorder="1" applyAlignment="1" applyProtection="1">
      <alignment horizontal="center"/>
      <protection locked="0" hidden="1"/>
    </xf>
    <xf numFmtId="0" fontId="2" fillId="13" borderId="175" xfId="0" applyFont="1" applyFill="1" applyBorder="1" applyAlignment="1" applyProtection="1">
      <alignment horizontal="center"/>
      <protection locked="0" hidden="1"/>
    </xf>
    <xf numFmtId="0" fontId="2" fillId="13" borderId="181" xfId="0" applyFont="1" applyFill="1" applyBorder="1" applyAlignment="1" applyProtection="1">
      <alignment horizontal="center"/>
      <protection locked="0" hidden="1"/>
    </xf>
    <xf numFmtId="0" fontId="2" fillId="13" borderId="182" xfId="0" applyFont="1" applyFill="1" applyBorder="1" applyAlignment="1" applyProtection="1">
      <alignment horizontal="center"/>
      <protection locked="0" hidden="1"/>
    </xf>
    <xf numFmtId="0" fontId="2" fillId="13" borderId="186" xfId="0" applyFont="1" applyFill="1" applyBorder="1" applyAlignment="1" applyProtection="1">
      <alignment horizontal="center"/>
      <protection locked="0" hidden="1"/>
    </xf>
    <xf numFmtId="0" fontId="2" fillId="13" borderId="190" xfId="0" applyFont="1" applyFill="1" applyBorder="1" applyAlignment="1" applyProtection="1">
      <alignment horizontal="center"/>
      <protection locked="0" hidden="1"/>
    </xf>
    <xf numFmtId="0" fontId="2" fillId="13" borderId="185" xfId="0" applyFont="1" applyFill="1" applyBorder="1" applyAlignment="1" applyProtection="1">
      <alignment horizontal="center"/>
      <protection locked="0" hidden="1"/>
    </xf>
    <xf numFmtId="0" fontId="2" fillId="17" borderId="12" xfId="0" applyFont="1" applyFill="1" applyBorder="1" applyAlignment="1" applyProtection="1">
      <alignment horizontal="center" vertical="center" shrinkToFit="1"/>
      <protection hidden="1"/>
    </xf>
    <xf numFmtId="0" fontId="2" fillId="17" borderId="13" xfId="0" applyFont="1" applyFill="1" applyBorder="1" applyAlignment="1" applyProtection="1">
      <alignment horizontal="center" vertical="center" shrinkToFit="1"/>
      <protection hidden="1"/>
    </xf>
    <xf numFmtId="0" fontId="2" fillId="17" borderId="14" xfId="0" applyFont="1" applyFill="1" applyBorder="1" applyAlignment="1" applyProtection="1">
      <alignment horizontal="center" vertical="center" shrinkToFit="1"/>
      <protection hidden="1"/>
    </xf>
    <xf numFmtId="0" fontId="2" fillId="17" borderId="15" xfId="0" applyFont="1" applyFill="1" applyBorder="1" applyAlignment="1" applyProtection="1">
      <alignment horizontal="center" vertical="center" shrinkToFit="1"/>
      <protection hidden="1"/>
    </xf>
    <xf numFmtId="0" fontId="2" fillId="17" borderId="0" xfId="0" applyFont="1" applyFill="1" applyAlignment="1" applyProtection="1">
      <alignment horizontal="center" vertical="center" shrinkToFit="1"/>
      <protection hidden="1"/>
    </xf>
    <xf numFmtId="0" fontId="2" fillId="17" borderId="16" xfId="0" applyFont="1" applyFill="1" applyBorder="1" applyAlignment="1" applyProtection="1">
      <alignment horizontal="center" vertical="center" shrinkToFit="1"/>
      <protection hidden="1"/>
    </xf>
    <xf numFmtId="0" fontId="2" fillId="17" borderId="17" xfId="0" applyFont="1" applyFill="1" applyBorder="1" applyAlignment="1" applyProtection="1">
      <alignment horizontal="center" vertical="center" shrinkToFit="1"/>
      <protection hidden="1"/>
    </xf>
    <xf numFmtId="0" fontId="2" fillId="17" borderId="18" xfId="0" applyFont="1" applyFill="1" applyBorder="1" applyAlignment="1" applyProtection="1">
      <alignment horizontal="center" vertical="center" shrinkToFit="1"/>
      <protection hidden="1"/>
    </xf>
    <xf numFmtId="0" fontId="2" fillId="17" borderId="19" xfId="0" applyFont="1" applyFill="1" applyBorder="1" applyAlignment="1" applyProtection="1">
      <alignment horizontal="center" vertical="center" shrinkToFit="1"/>
      <protection hidden="1"/>
    </xf>
    <xf numFmtId="0" fontId="2" fillId="13" borderId="15" xfId="0" applyFont="1" applyFill="1" applyBorder="1" applyAlignment="1" applyProtection="1">
      <alignment horizontal="center" shrinkToFit="1"/>
      <protection hidden="1"/>
    </xf>
    <xf numFmtId="0" fontId="2" fillId="13" borderId="17" xfId="0" applyFont="1" applyFill="1" applyBorder="1" applyAlignment="1" applyProtection="1">
      <alignment horizontal="center" shrinkToFit="1"/>
      <protection hidden="1"/>
    </xf>
    <xf numFmtId="0" fontId="12" fillId="15" borderId="11" xfId="0" applyFont="1" applyFill="1" applyBorder="1" applyAlignment="1" applyProtection="1">
      <alignment horizontal="distributed" vertical="center" shrinkToFit="1"/>
      <protection hidden="1"/>
    </xf>
    <xf numFmtId="0" fontId="2" fillId="15" borderId="12" xfId="0" applyFont="1" applyFill="1" applyBorder="1" applyAlignment="1" applyProtection="1">
      <alignment horizontal="center"/>
      <protection locked="0" hidden="1"/>
    </xf>
    <xf numFmtId="0" fontId="2" fillId="15" borderId="13" xfId="0" applyFont="1" applyFill="1" applyBorder="1" applyAlignment="1" applyProtection="1">
      <alignment horizontal="center"/>
      <protection locked="0" hidden="1"/>
    </xf>
    <xf numFmtId="0" fontId="2" fillId="15" borderId="15" xfId="0" applyFont="1" applyFill="1" applyBorder="1" applyAlignment="1" applyProtection="1">
      <alignment horizontal="center"/>
      <protection locked="0" hidden="1"/>
    </xf>
    <xf numFmtId="0" fontId="2" fillId="15" borderId="0" xfId="0" applyFont="1" applyFill="1" applyAlignment="1" applyProtection="1">
      <alignment horizontal="center"/>
      <protection locked="0" hidden="1"/>
    </xf>
    <xf numFmtId="0" fontId="2" fillId="15" borderId="17" xfId="0" applyFont="1" applyFill="1" applyBorder="1" applyAlignment="1" applyProtection="1">
      <alignment horizontal="center"/>
      <protection locked="0" hidden="1"/>
    </xf>
    <xf numFmtId="0" fontId="2" fillId="15" borderId="18" xfId="0" applyFont="1" applyFill="1" applyBorder="1" applyAlignment="1" applyProtection="1">
      <alignment horizontal="center"/>
      <protection locked="0" hidden="1"/>
    </xf>
    <xf numFmtId="0" fontId="2" fillId="15" borderId="175" xfId="0" applyFont="1" applyFill="1" applyBorder="1" applyAlignment="1" applyProtection="1">
      <alignment horizontal="center"/>
      <protection locked="0" hidden="1"/>
    </xf>
    <xf numFmtId="0" fontId="2" fillId="15" borderId="181" xfId="0" applyFont="1" applyFill="1" applyBorder="1" applyAlignment="1" applyProtection="1">
      <alignment horizontal="center"/>
      <protection locked="0" hidden="1"/>
    </xf>
    <xf numFmtId="0" fontId="2" fillId="15" borderId="182" xfId="0" applyFont="1" applyFill="1" applyBorder="1" applyAlignment="1" applyProtection="1">
      <alignment horizontal="center"/>
      <protection locked="0" hidden="1"/>
    </xf>
    <xf numFmtId="0" fontId="2" fillId="15" borderId="186" xfId="0" applyFont="1" applyFill="1" applyBorder="1" applyAlignment="1" applyProtection="1">
      <alignment horizontal="center"/>
      <protection locked="0" hidden="1"/>
    </xf>
    <xf numFmtId="0" fontId="2" fillId="15" borderId="190" xfId="0" applyFont="1" applyFill="1" applyBorder="1" applyAlignment="1" applyProtection="1">
      <alignment horizontal="center"/>
      <protection locked="0" hidden="1"/>
    </xf>
    <xf numFmtId="0" fontId="2" fillId="15" borderId="185" xfId="0" applyFont="1" applyFill="1" applyBorder="1" applyAlignment="1" applyProtection="1">
      <alignment horizontal="center"/>
      <protection locked="0" hidden="1"/>
    </xf>
    <xf numFmtId="0" fontId="2" fillId="15" borderId="14" xfId="0" applyFont="1" applyFill="1" applyBorder="1" applyAlignment="1" applyProtection="1">
      <alignment horizontal="center"/>
      <protection locked="0" hidden="1"/>
    </xf>
    <xf numFmtId="0" fontId="2" fillId="15" borderId="16" xfId="0" applyFont="1" applyFill="1" applyBorder="1" applyAlignment="1" applyProtection="1">
      <alignment horizontal="center"/>
      <protection locked="0" hidden="1"/>
    </xf>
    <xf numFmtId="0" fontId="2" fillId="15" borderId="19" xfId="0" applyFont="1" applyFill="1" applyBorder="1" applyAlignment="1" applyProtection="1">
      <alignment horizontal="center"/>
      <protection locked="0" hidden="1"/>
    </xf>
    <xf numFmtId="0" fontId="2" fillId="13" borderId="14" xfId="0" applyFont="1" applyFill="1" applyBorder="1" applyAlignment="1" applyProtection="1">
      <alignment horizontal="center"/>
      <protection locked="0" hidden="1"/>
    </xf>
    <xf numFmtId="0" fontId="2" fillId="13" borderId="16" xfId="0" applyFont="1" applyFill="1" applyBorder="1" applyAlignment="1" applyProtection="1">
      <alignment horizontal="center"/>
      <protection locked="0" hidden="1"/>
    </xf>
    <xf numFmtId="0" fontId="2" fillId="13" borderId="19" xfId="0" applyFont="1" applyFill="1" applyBorder="1" applyAlignment="1" applyProtection="1">
      <alignment horizontal="center"/>
      <protection locked="0" hidden="1"/>
    </xf>
    <xf numFmtId="0" fontId="5" fillId="13" borderId="184" xfId="0" applyFont="1" applyFill="1" applyBorder="1" applyAlignment="1" applyProtection="1">
      <alignment horizontal="center"/>
      <protection hidden="1"/>
    </xf>
    <xf numFmtId="0" fontId="5" fillId="13" borderId="201" xfId="0" applyFont="1" applyFill="1" applyBorder="1" applyAlignment="1" applyProtection="1">
      <alignment horizontal="center"/>
      <protection hidden="1"/>
    </xf>
    <xf numFmtId="0" fontId="12" fillId="13" borderId="18" xfId="0" applyFont="1" applyFill="1" applyBorder="1" applyAlignment="1" applyProtection="1">
      <alignment horizontal="center" vertical="top"/>
      <protection hidden="1"/>
    </xf>
    <xf numFmtId="0" fontId="5" fillId="13" borderId="279" xfId="0" applyFont="1" applyFill="1" applyBorder="1" applyAlignment="1" applyProtection="1">
      <alignment horizontal="center" wrapText="1"/>
      <protection hidden="1"/>
    </xf>
    <xf numFmtId="0" fontId="2" fillId="14" borderId="12" xfId="0" applyFont="1" applyFill="1" applyBorder="1" applyAlignment="1" applyProtection="1">
      <alignment horizontal="center" vertical="center" shrinkToFit="1"/>
      <protection hidden="1"/>
    </xf>
    <xf numFmtId="0" fontId="2" fillId="14" borderId="13" xfId="0" applyFont="1" applyFill="1" applyBorder="1" applyAlignment="1" applyProtection="1">
      <alignment horizontal="center" vertical="center" shrinkToFit="1"/>
      <protection hidden="1"/>
    </xf>
    <xf numFmtId="0" fontId="2" fillId="14" borderId="14" xfId="0" applyFont="1" applyFill="1" applyBorder="1" applyAlignment="1" applyProtection="1">
      <alignment horizontal="center" vertical="center" shrinkToFit="1"/>
      <protection hidden="1"/>
    </xf>
    <xf numFmtId="0" fontId="2" fillId="14" borderId="15" xfId="0" applyFont="1" applyFill="1" applyBorder="1" applyAlignment="1" applyProtection="1">
      <alignment horizontal="center" vertical="center" shrinkToFit="1"/>
      <protection hidden="1"/>
    </xf>
    <xf numFmtId="0" fontId="2" fillId="14" borderId="0" xfId="0" applyFont="1" applyFill="1" applyAlignment="1" applyProtection="1">
      <alignment horizontal="center" vertical="center" shrinkToFit="1"/>
      <protection hidden="1"/>
    </xf>
    <xf numFmtId="0" fontId="2" fillId="14" borderId="16" xfId="0" applyFont="1" applyFill="1" applyBorder="1" applyAlignment="1" applyProtection="1">
      <alignment horizontal="center" vertical="center" shrinkToFit="1"/>
      <protection hidden="1"/>
    </xf>
    <xf numFmtId="0" fontId="2" fillId="14" borderId="17" xfId="0" applyFont="1" applyFill="1" applyBorder="1" applyAlignment="1" applyProtection="1">
      <alignment horizontal="center" vertical="center" shrinkToFit="1"/>
      <protection hidden="1"/>
    </xf>
    <xf numFmtId="0" fontId="2" fillId="14" borderId="18" xfId="0" applyFont="1" applyFill="1" applyBorder="1" applyAlignment="1" applyProtection="1">
      <alignment horizontal="center" vertical="center" shrinkToFit="1"/>
      <protection hidden="1"/>
    </xf>
    <xf numFmtId="0" fontId="2" fillId="14" borderId="19" xfId="0" applyFont="1" applyFill="1" applyBorder="1" applyAlignment="1" applyProtection="1">
      <alignment horizontal="center" vertical="center" shrinkToFit="1"/>
      <protection hidden="1"/>
    </xf>
    <xf numFmtId="0" fontId="7" fillId="13" borderId="167" xfId="0" applyFont="1" applyFill="1" applyBorder="1" applyAlignment="1" applyProtection="1">
      <alignment horizontal="center" vertical="center" shrinkToFit="1"/>
      <protection hidden="1"/>
    </xf>
    <xf numFmtId="0" fontId="7" fillId="13" borderId="164" xfId="0" applyFont="1" applyFill="1" applyBorder="1" applyAlignment="1" applyProtection="1">
      <alignment horizontal="center" vertical="center" shrinkToFit="1"/>
      <protection hidden="1"/>
    </xf>
    <xf numFmtId="0" fontId="2" fillId="13" borderId="184" xfId="0" applyFont="1" applyFill="1" applyBorder="1" applyAlignment="1" applyProtection="1">
      <alignment horizontal="center" wrapText="1"/>
      <protection hidden="1"/>
    </xf>
    <xf numFmtId="0" fontId="2" fillId="13" borderId="221" xfId="0" applyFont="1" applyFill="1" applyBorder="1" applyAlignment="1" applyProtection="1">
      <alignment horizontal="center" wrapText="1"/>
      <protection hidden="1"/>
    </xf>
    <xf numFmtId="0" fontId="2" fillId="13" borderId="18" xfId="0" applyFont="1" applyFill="1" applyBorder="1" applyAlignment="1" applyProtection="1">
      <alignment horizontal="center" wrapText="1"/>
      <protection hidden="1"/>
    </xf>
    <xf numFmtId="0" fontId="2" fillId="13" borderId="201" xfId="0" applyFont="1" applyFill="1" applyBorder="1" applyAlignment="1" applyProtection="1">
      <alignment horizontal="center" wrapText="1"/>
      <protection hidden="1"/>
    </xf>
    <xf numFmtId="0" fontId="2" fillId="13" borderId="183" xfId="0" applyFont="1" applyFill="1" applyBorder="1" applyAlignment="1" applyProtection="1">
      <alignment horizontal="center" wrapText="1"/>
      <protection hidden="1"/>
    </xf>
    <xf numFmtId="0" fontId="2" fillId="13" borderId="222" xfId="0" applyFont="1" applyFill="1" applyBorder="1" applyAlignment="1" applyProtection="1">
      <alignment horizontal="center" wrapText="1"/>
      <protection hidden="1"/>
    </xf>
    <xf numFmtId="0" fontId="2" fillId="13" borderId="202" xfId="0" applyFont="1" applyFill="1" applyBorder="1" applyAlignment="1" applyProtection="1">
      <alignment horizontal="center" wrapText="1"/>
      <protection hidden="1"/>
    </xf>
    <xf numFmtId="0" fontId="2" fillId="13" borderId="19" xfId="0" applyFont="1" applyFill="1" applyBorder="1" applyAlignment="1" applyProtection="1">
      <alignment horizontal="center" wrapText="1"/>
      <protection hidden="1"/>
    </xf>
    <xf numFmtId="0" fontId="6" fillId="0" borderId="274" xfId="0" applyFont="1" applyBorder="1" applyAlignment="1" applyProtection="1">
      <alignment horizontal="center" shrinkToFit="1"/>
      <protection hidden="1"/>
    </xf>
    <xf numFmtId="0" fontId="6" fillId="0" borderId="317" xfId="0" applyFont="1" applyBorder="1" applyAlignment="1" applyProtection="1">
      <alignment horizontal="center" shrinkToFit="1"/>
      <protection hidden="1"/>
    </xf>
    <xf numFmtId="0" fontId="6" fillId="0" borderId="315" xfId="0" applyFont="1" applyBorder="1" applyAlignment="1" applyProtection="1">
      <alignment horizontal="center" shrinkToFit="1"/>
      <protection hidden="1"/>
    </xf>
    <xf numFmtId="0" fontId="6" fillId="0" borderId="316" xfId="0" applyFont="1" applyBorder="1" applyAlignment="1" applyProtection="1">
      <alignment horizontal="center" shrinkToFit="1"/>
      <protection hidden="1"/>
    </xf>
    <xf numFmtId="0" fontId="9" fillId="5" borderId="91" xfId="1" applyNumberFormat="1" applyFont="1" applyFill="1" applyBorder="1" applyAlignment="1" applyProtection="1">
      <alignment horizontal="center" shrinkToFit="1"/>
      <protection hidden="1"/>
    </xf>
    <xf numFmtId="0" fontId="9" fillId="5" borderId="107" xfId="1" applyNumberFormat="1" applyFont="1" applyFill="1" applyBorder="1" applyAlignment="1" applyProtection="1">
      <alignment horizontal="center" shrinkToFit="1"/>
      <protection hidden="1"/>
    </xf>
    <xf numFmtId="0" fontId="9" fillId="5" borderId="148" xfId="1" applyNumberFormat="1" applyFont="1" applyFill="1" applyBorder="1" applyAlignment="1" applyProtection="1">
      <alignment horizontal="center" shrinkToFit="1"/>
      <protection hidden="1"/>
    </xf>
    <xf numFmtId="0" fontId="9" fillId="5" borderId="176" xfId="1" applyNumberFormat="1" applyFont="1" applyFill="1" applyBorder="1" applyAlignment="1" applyProtection="1">
      <alignment horizontal="center" shrinkToFit="1"/>
      <protection hidden="1"/>
    </xf>
    <xf numFmtId="0" fontId="9" fillId="5" borderId="108" xfId="1" applyNumberFormat="1" applyFont="1" applyFill="1" applyBorder="1" applyAlignment="1" applyProtection="1">
      <alignment horizontal="center" shrinkToFit="1"/>
      <protection hidden="1"/>
    </xf>
    <xf numFmtId="0" fontId="9" fillId="5" borderId="147" xfId="1" applyNumberFormat="1" applyFont="1" applyFill="1" applyBorder="1" applyAlignment="1" applyProtection="1">
      <alignment horizontal="center" shrinkToFit="1"/>
      <protection hidden="1"/>
    </xf>
    <xf numFmtId="0" fontId="9" fillId="5" borderId="12" xfId="1" applyNumberFormat="1" applyFont="1" applyFill="1" applyBorder="1" applyAlignment="1" applyProtection="1">
      <alignment horizontal="center" shrinkToFit="1"/>
      <protection hidden="1"/>
    </xf>
    <xf numFmtId="0" fontId="9" fillId="5" borderId="13" xfId="1" applyNumberFormat="1" applyFont="1" applyFill="1" applyBorder="1" applyAlignment="1" applyProtection="1">
      <alignment horizontal="center" shrinkToFit="1"/>
      <protection hidden="1"/>
    </xf>
    <xf numFmtId="0" fontId="9" fillId="5" borderId="24" xfId="1" applyNumberFormat="1" applyFont="1" applyFill="1" applyBorder="1" applyAlignment="1" applyProtection="1">
      <alignment horizontal="center" shrinkToFit="1"/>
      <protection hidden="1"/>
    </xf>
    <xf numFmtId="0" fontId="2" fillId="0" borderId="305" xfId="0" applyFont="1" applyBorder="1" applyAlignment="1" applyProtection="1">
      <alignment horizontal="center" vertical="center"/>
      <protection hidden="1"/>
    </xf>
    <xf numFmtId="0" fontId="2" fillId="0" borderId="59" xfId="0" applyFont="1" applyBorder="1" applyAlignment="1" applyProtection="1">
      <alignment horizontal="center" vertical="center"/>
      <protection hidden="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20"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21" xfId="0" applyFont="1" applyBorder="1" applyAlignment="1">
      <alignment horizontal="distributed" vertical="center"/>
    </xf>
    <xf numFmtId="49" fontId="2" fillId="7" borderId="4" xfId="0" quotePrefix="1" applyNumberFormat="1" applyFont="1" applyFill="1" applyBorder="1" applyAlignment="1">
      <alignment horizontal="left" vertical="center" shrinkToFit="1"/>
    </xf>
    <xf numFmtId="49" fontId="2" fillId="7" borderId="4" xfId="0" applyNumberFormat="1" applyFont="1" applyFill="1" applyBorder="1" applyAlignment="1">
      <alignment horizontal="left" vertical="center" shrinkToFit="1"/>
    </xf>
    <xf numFmtId="49" fontId="2" fillId="7" borderId="5" xfId="0" applyNumberFormat="1" applyFont="1" applyFill="1" applyBorder="1" applyAlignment="1">
      <alignment horizontal="left" vertical="center" shrinkToFit="1"/>
    </xf>
    <xf numFmtId="49" fontId="2" fillId="7" borderId="9" xfId="0" applyNumberFormat="1" applyFont="1" applyFill="1" applyBorder="1" applyAlignment="1">
      <alignment horizontal="left" vertical="center" shrinkToFit="1"/>
    </xf>
    <xf numFmtId="49" fontId="2" fillId="7" borderId="10" xfId="0" applyNumberFormat="1" applyFont="1" applyFill="1" applyBorder="1" applyAlignment="1">
      <alignment horizontal="left" vertical="center" shrinkToFit="1"/>
    </xf>
    <xf numFmtId="0" fontId="5" fillId="4" borderId="73" xfId="0" applyFont="1" applyFill="1" applyBorder="1" applyAlignment="1" applyProtection="1">
      <alignment horizontal="left" vertical="top" wrapText="1"/>
      <protection hidden="1"/>
    </xf>
    <xf numFmtId="0" fontId="5" fillId="4" borderId="72" xfId="0" applyFont="1" applyFill="1" applyBorder="1" applyAlignment="1" applyProtection="1">
      <alignment horizontal="left" vertical="top" wrapText="1"/>
      <protection hidden="1"/>
    </xf>
    <xf numFmtId="0" fontId="5" fillId="4" borderId="74" xfId="0" applyFont="1" applyFill="1" applyBorder="1" applyAlignment="1" applyProtection="1">
      <alignment horizontal="left" vertical="top" wrapText="1"/>
      <protection hidden="1"/>
    </xf>
    <xf numFmtId="0" fontId="5" fillId="4" borderId="78" xfId="0" applyFont="1" applyFill="1" applyBorder="1" applyAlignment="1" applyProtection="1">
      <alignment horizontal="left" vertical="top" wrapText="1"/>
      <protection hidden="1"/>
    </xf>
    <xf numFmtId="0" fontId="5" fillId="4" borderId="0" xfId="0" applyFont="1" applyFill="1" applyAlignment="1" applyProtection="1">
      <alignment horizontal="left" vertical="top" wrapText="1"/>
      <protection hidden="1"/>
    </xf>
    <xf numFmtId="0" fontId="5" fillId="4" borderId="79" xfId="0" applyFont="1" applyFill="1" applyBorder="1" applyAlignment="1" applyProtection="1">
      <alignment horizontal="left" vertical="top" wrapText="1"/>
      <protection hidden="1"/>
    </xf>
    <xf numFmtId="0" fontId="5" fillId="4" borderId="75" xfId="0" applyFont="1" applyFill="1" applyBorder="1" applyAlignment="1" applyProtection="1">
      <alignment horizontal="left" vertical="top" wrapText="1"/>
      <protection hidden="1"/>
    </xf>
    <xf numFmtId="0" fontId="5" fillId="4" borderId="76" xfId="0" applyFont="1" applyFill="1" applyBorder="1" applyAlignment="1" applyProtection="1">
      <alignment horizontal="left" vertical="top" wrapText="1"/>
      <protection hidden="1"/>
    </xf>
    <xf numFmtId="0" fontId="5" fillId="4" borderId="77" xfId="0" applyFont="1" applyFill="1" applyBorder="1" applyAlignment="1" applyProtection="1">
      <alignment horizontal="left" vertical="top" wrapText="1"/>
      <protection hidden="1"/>
    </xf>
    <xf numFmtId="0" fontId="2" fillId="7" borderId="25" xfId="0" applyFont="1" applyFill="1" applyBorder="1" applyAlignment="1">
      <alignment horizontal="left" vertical="center" shrinkToFit="1"/>
    </xf>
    <xf numFmtId="0" fontId="2" fillId="7" borderId="4" xfId="0" applyFont="1" applyFill="1" applyBorder="1" applyAlignment="1">
      <alignment horizontal="left" vertical="center" shrinkToFit="1"/>
    </xf>
    <xf numFmtId="0" fontId="2" fillId="7" borderId="5" xfId="0" applyFont="1" applyFill="1" applyBorder="1" applyAlignment="1">
      <alignment horizontal="left" vertical="center" shrinkToFit="1"/>
    </xf>
    <xf numFmtId="0" fontId="2" fillId="7" borderId="27" xfId="0" applyFont="1" applyFill="1" applyBorder="1" applyAlignment="1">
      <alignment horizontal="left" vertical="center" shrinkToFit="1"/>
    </xf>
    <xf numFmtId="0" fontId="2" fillId="7" borderId="9" xfId="0" applyFont="1" applyFill="1" applyBorder="1" applyAlignment="1">
      <alignment horizontal="left" vertical="center" shrinkToFit="1"/>
    </xf>
    <xf numFmtId="0" fontId="2" fillId="7" borderId="10" xfId="0" applyFont="1" applyFill="1" applyBorder="1" applyAlignment="1">
      <alignment horizontal="left" vertical="center" shrinkToFit="1"/>
    </xf>
    <xf numFmtId="0" fontId="16" fillId="0" borderId="80" xfId="0" applyFont="1" applyBorder="1" applyAlignment="1" applyProtection="1">
      <alignment horizontal="center" vertical="center"/>
      <protection hidden="1"/>
    </xf>
    <xf numFmtId="0" fontId="16" fillId="0" borderId="81" xfId="0" applyFont="1" applyBorder="1" applyAlignment="1" applyProtection="1">
      <alignment horizontal="center" vertical="center"/>
      <protection hidden="1"/>
    </xf>
    <xf numFmtId="0" fontId="16" fillId="0" borderId="200" xfId="0" applyFont="1" applyBorder="1" applyAlignment="1" applyProtection="1">
      <alignment horizontal="center" vertical="center"/>
      <protection hidden="1"/>
    </xf>
    <xf numFmtId="0" fontId="16" fillId="0" borderId="82" xfId="0" applyFont="1" applyBorder="1" applyAlignment="1" applyProtection="1">
      <alignment horizontal="center" vertical="center"/>
      <protection hidden="1"/>
    </xf>
    <xf numFmtId="0" fontId="16" fillId="0" borderId="83" xfId="0" applyFont="1" applyBorder="1" applyAlignment="1" applyProtection="1">
      <alignment horizontal="center" vertical="center"/>
      <protection hidden="1"/>
    </xf>
    <xf numFmtId="0" fontId="16" fillId="0" borderId="84" xfId="0" applyFont="1" applyBorder="1" applyAlignment="1" applyProtection="1">
      <alignment horizontal="center" vertical="center"/>
      <protection hidden="1"/>
    </xf>
    <xf numFmtId="0" fontId="16" fillId="0" borderId="199" xfId="0" applyFont="1" applyBorder="1" applyAlignment="1" applyProtection="1">
      <alignment horizontal="center" vertical="center"/>
      <protection hidden="1"/>
    </xf>
    <xf numFmtId="0" fontId="16" fillId="0" borderId="85" xfId="0" applyFont="1" applyBorder="1" applyAlignment="1" applyProtection="1">
      <alignment horizontal="center" vertical="center"/>
      <protection hidden="1"/>
    </xf>
    <xf numFmtId="0" fontId="2" fillId="7" borderId="4" xfId="0" applyFont="1" applyFill="1" applyBorder="1" applyAlignment="1">
      <alignment horizontal="center" vertical="center"/>
    </xf>
    <xf numFmtId="0" fontId="2" fillId="7" borderId="9" xfId="0" applyFont="1" applyFill="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7" borderId="0" xfId="0" applyFont="1" applyFill="1" applyAlignment="1">
      <alignment horizontal="left" vertical="center" shrinkToFit="1"/>
    </xf>
    <xf numFmtId="0" fontId="2" fillId="7" borderId="7" xfId="0" applyFont="1" applyFill="1" applyBorder="1" applyAlignment="1">
      <alignment horizontal="left" vertical="center" shrinkToFit="1"/>
    </xf>
    <xf numFmtId="0" fontId="2" fillId="7" borderId="4" xfId="0" applyFont="1" applyFill="1" applyBorder="1" applyAlignment="1">
      <alignment horizontal="center" vertical="center" shrinkToFit="1"/>
    </xf>
    <xf numFmtId="0" fontId="2" fillId="7" borderId="9"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2" fillId="5" borderId="4" xfId="0" quotePrefix="1" applyFont="1" applyFill="1" applyBorder="1" applyAlignment="1">
      <alignment horizontal="left" vertical="center"/>
    </xf>
    <xf numFmtId="49" fontId="2" fillId="5" borderId="4" xfId="0" applyNumberFormat="1" applyFont="1" applyFill="1" applyBorder="1" applyAlignment="1">
      <alignment horizontal="left" vertical="center"/>
    </xf>
    <xf numFmtId="49" fontId="2" fillId="5" borderId="5" xfId="0" applyNumberFormat="1" applyFont="1" applyFill="1" applyBorder="1" applyAlignment="1">
      <alignment horizontal="left" vertical="center"/>
    </xf>
    <xf numFmtId="49" fontId="2" fillId="5" borderId="0" xfId="0" applyNumberFormat="1" applyFont="1" applyFill="1" applyAlignment="1">
      <alignment horizontal="left" vertical="center"/>
    </xf>
    <xf numFmtId="49" fontId="2" fillId="5" borderId="7" xfId="0" applyNumberFormat="1" applyFont="1" applyFill="1" applyBorder="1" applyAlignment="1">
      <alignment horizontal="left" vertical="center"/>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49" fontId="2" fillId="5" borderId="3" xfId="0" applyNumberFormat="1" applyFont="1" applyFill="1" applyBorder="1" applyAlignment="1">
      <alignment horizontal="left" vertical="center"/>
    </xf>
    <xf numFmtId="49" fontId="2" fillId="5" borderId="8" xfId="0" applyNumberFormat="1" applyFont="1" applyFill="1" applyBorder="1" applyAlignment="1">
      <alignment horizontal="left" vertical="center"/>
    </xf>
    <xf numFmtId="49" fontId="2" fillId="5" borderId="9" xfId="0" applyNumberFormat="1" applyFont="1" applyFill="1" applyBorder="1" applyAlignment="1">
      <alignment horizontal="left" vertical="center"/>
    </xf>
    <xf numFmtId="49" fontId="2" fillId="5" borderId="10" xfId="0" applyNumberFormat="1" applyFont="1" applyFill="1" applyBorder="1" applyAlignment="1">
      <alignment horizontal="left" vertical="center"/>
    </xf>
    <xf numFmtId="0" fontId="2" fillId="0" borderId="6" xfId="0" applyFont="1" applyBorder="1" applyAlignment="1">
      <alignment horizontal="distributed" vertical="center"/>
    </xf>
    <xf numFmtId="0" fontId="2" fillId="0" borderId="0" xfId="0" applyFont="1" applyAlignment="1">
      <alignment horizontal="distributed" vertical="center"/>
    </xf>
    <xf numFmtId="0" fontId="2" fillId="0" borderId="16" xfId="0" applyFont="1" applyBorder="1" applyAlignment="1">
      <alignment horizontal="distributed" vertical="center"/>
    </xf>
    <xf numFmtId="0" fontId="2" fillId="0" borderId="0" xfId="0" applyFont="1" applyAlignment="1">
      <alignment horizontal="center" vertical="center"/>
    </xf>
    <xf numFmtId="0" fontId="2" fillId="0" borderId="35" xfId="0" applyFont="1" applyBorder="1" applyAlignment="1">
      <alignment horizontal="center" vertical="center"/>
    </xf>
    <xf numFmtId="49" fontId="2" fillId="7" borderId="0" xfId="0" applyNumberFormat="1" applyFont="1" applyFill="1" applyAlignment="1">
      <alignment horizontal="left" vertical="center"/>
    </xf>
    <xf numFmtId="49" fontId="2" fillId="7" borderId="7" xfId="0" applyNumberFormat="1" applyFont="1" applyFill="1" applyBorder="1" applyAlignment="1">
      <alignment horizontal="left" vertical="center"/>
    </xf>
    <xf numFmtId="49" fontId="2" fillId="7" borderId="35" xfId="0" applyNumberFormat="1" applyFont="1" applyFill="1" applyBorder="1" applyAlignment="1">
      <alignment horizontal="left" vertical="center"/>
    </xf>
    <xf numFmtId="49" fontId="2" fillId="7" borderId="36" xfId="0" applyNumberFormat="1" applyFont="1" applyFill="1" applyBorder="1" applyAlignment="1">
      <alignment horizontal="left" vertical="center"/>
    </xf>
    <xf numFmtId="0" fontId="2" fillId="7" borderId="15" xfId="0" applyFont="1" applyFill="1" applyBorder="1" applyAlignment="1">
      <alignment horizontal="left" vertical="center" shrinkToFit="1"/>
    </xf>
    <xf numFmtId="49" fontId="2" fillId="7" borderId="4" xfId="0" quotePrefix="1" applyNumberFormat="1" applyFont="1" applyFill="1" applyBorder="1" applyAlignment="1">
      <alignment horizontal="center" vertical="center"/>
    </xf>
    <xf numFmtId="49" fontId="2" fillId="7" borderId="4" xfId="0" applyNumberFormat="1" applyFont="1" applyFill="1" applyBorder="1" applyAlignment="1">
      <alignment horizontal="center" vertical="center"/>
    </xf>
    <xf numFmtId="49" fontId="2" fillId="7" borderId="5" xfId="0" applyNumberFormat="1" applyFont="1" applyFill="1" applyBorder="1" applyAlignment="1">
      <alignment horizontal="center" vertical="center"/>
    </xf>
    <xf numFmtId="49" fontId="2" fillId="7" borderId="0" xfId="0" applyNumberFormat="1" applyFont="1" applyFill="1" applyAlignment="1">
      <alignment horizontal="center" vertical="center"/>
    </xf>
    <xf numFmtId="49" fontId="2" fillId="7" borderId="7" xfId="0" applyNumberFormat="1" applyFont="1" applyFill="1" applyBorder="1" applyAlignment="1">
      <alignment horizontal="center" vertical="center"/>
    </xf>
    <xf numFmtId="0" fontId="2" fillId="3" borderId="6"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50" xfId="0" applyFont="1" applyBorder="1" applyAlignment="1">
      <alignment horizontal="center" vertical="center"/>
    </xf>
    <xf numFmtId="0" fontId="2" fillId="0" borderId="45" xfId="0" applyFont="1" applyBorder="1" applyAlignment="1">
      <alignment horizontal="center" vertical="center"/>
    </xf>
    <xf numFmtId="0" fontId="2" fillId="0" borderId="52" xfId="0" applyFont="1" applyBorder="1" applyAlignment="1">
      <alignment horizontal="center" vertical="center"/>
    </xf>
    <xf numFmtId="0" fontId="2" fillId="0" borderId="28" xfId="0" applyFont="1" applyBorder="1" applyAlignment="1">
      <alignment horizontal="center" vertical="center"/>
    </xf>
    <xf numFmtId="0" fontId="2" fillId="0" borderId="158" xfId="0" applyFont="1" applyBorder="1" applyAlignment="1">
      <alignment horizontal="center" vertical="center"/>
    </xf>
    <xf numFmtId="0" fontId="2" fillId="0" borderId="54" xfId="0" applyFont="1" applyBorder="1" applyAlignment="1">
      <alignment horizontal="center" vertical="center"/>
    </xf>
    <xf numFmtId="0" fontId="0" fillId="3" borderId="0" xfId="0" applyFill="1" applyAlignment="1" applyProtection="1">
      <alignment horizontal="center" vertical="center"/>
      <protection hidden="1"/>
    </xf>
    <xf numFmtId="0" fontId="0" fillId="3" borderId="7" xfId="0" applyFill="1" applyBorder="1" applyAlignment="1" applyProtection="1">
      <alignment horizontal="center" vertical="center" textRotation="255" shrinkToFit="1"/>
      <protection hidden="1"/>
    </xf>
    <xf numFmtId="0" fontId="2" fillId="0" borderId="6"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2" fillId="0" borderId="7" xfId="0" applyFont="1" applyBorder="1" applyAlignment="1" applyProtection="1">
      <alignment horizontal="right" vertical="center"/>
      <protection hidden="1"/>
    </xf>
    <xf numFmtId="0" fontId="2" fillId="7" borderId="25" xfId="0" applyFont="1" applyFill="1" applyBorder="1" applyAlignment="1">
      <alignment horizontal="center" vertical="center" shrinkToFit="1"/>
    </xf>
    <xf numFmtId="0" fontId="2" fillId="7" borderId="5" xfId="0" applyFont="1" applyFill="1" applyBorder="1" applyAlignment="1">
      <alignment horizontal="center" vertical="center" shrinkToFit="1"/>
    </xf>
    <xf numFmtId="0" fontId="2" fillId="7" borderId="27" xfId="0" applyFont="1" applyFill="1" applyBorder="1" applyAlignment="1">
      <alignment horizontal="center" vertical="center" shrinkToFit="1"/>
    </xf>
    <xf numFmtId="0" fontId="2" fillId="7" borderId="10" xfId="0" applyFont="1" applyFill="1" applyBorder="1" applyAlignment="1">
      <alignment horizontal="center" vertical="center" shrinkToFit="1"/>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3" xfId="0" applyFont="1" applyBorder="1" applyAlignment="1">
      <alignment horizontal="distributed" vertical="center"/>
    </xf>
    <xf numFmtId="0" fontId="2" fillId="7" borderId="41" xfId="0" applyFont="1" applyFill="1" applyBorder="1" applyAlignment="1">
      <alignment horizontal="left" vertical="center" shrinkToFit="1"/>
    </xf>
    <xf numFmtId="0" fontId="2" fillId="7" borderId="42" xfId="0" applyFont="1" applyFill="1" applyBorder="1" applyAlignment="1">
      <alignment horizontal="left" vertical="center" shrinkToFit="1"/>
    </xf>
    <xf numFmtId="49" fontId="2" fillId="7" borderId="25" xfId="0" applyNumberFormat="1" applyFont="1" applyFill="1" applyBorder="1" applyAlignment="1">
      <alignment horizontal="left" vertical="center" shrinkToFit="1"/>
    </xf>
    <xf numFmtId="49" fontId="2" fillId="7" borderId="27" xfId="0" applyNumberFormat="1" applyFont="1" applyFill="1" applyBorder="1" applyAlignment="1">
      <alignment horizontal="left" vertical="center" shrinkToFit="1"/>
    </xf>
    <xf numFmtId="0" fontId="17" fillId="3" borderId="0" xfId="0" applyFont="1" applyFill="1" applyAlignment="1" applyProtection="1">
      <alignment horizontal="right" vertical="center" shrinkToFit="1"/>
      <protection hidden="1"/>
    </xf>
    <xf numFmtId="0" fontId="11" fillId="3" borderId="0" xfId="0" applyFont="1" applyFill="1" applyAlignment="1" applyProtection="1">
      <alignment horizontal="right" vertical="center" shrinkToFit="1"/>
      <protection hidden="1"/>
    </xf>
    <xf numFmtId="0" fontId="11" fillId="3" borderId="0" xfId="0" applyFont="1" applyFill="1" applyAlignment="1" applyProtection="1">
      <alignment horizontal="center" vertical="center" shrinkToFit="1"/>
      <protection hidden="1"/>
    </xf>
    <xf numFmtId="0" fontId="5" fillId="6" borderId="45" xfId="0" applyFont="1" applyFill="1" applyBorder="1" applyAlignment="1">
      <alignment horizontal="center" vertical="center"/>
    </xf>
    <xf numFmtId="0" fontId="5" fillId="6" borderId="88"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262" xfId="0" applyFont="1" applyFill="1" applyBorder="1" applyAlignment="1">
      <alignment horizontal="center" vertical="center"/>
    </xf>
    <xf numFmtId="0" fontId="5" fillId="6" borderId="51" xfId="0" applyFont="1" applyFill="1" applyBorder="1" applyAlignment="1">
      <alignment horizontal="center" vertical="center"/>
    </xf>
    <xf numFmtId="0" fontId="4" fillId="5" borderId="11" xfId="0" applyFont="1" applyFill="1" applyBorder="1" applyAlignment="1">
      <alignment horizontal="center"/>
    </xf>
    <xf numFmtId="0" fontId="4" fillId="5" borderId="13" xfId="0" applyFont="1" applyFill="1" applyBorder="1" applyAlignment="1">
      <alignment horizontal="center"/>
    </xf>
    <xf numFmtId="0" fontId="4" fillId="5" borderId="24" xfId="0" applyFont="1" applyFill="1" applyBorder="1" applyAlignment="1">
      <alignment horizontal="center"/>
    </xf>
    <xf numFmtId="0" fontId="4" fillId="5" borderId="17" xfId="0" applyFont="1" applyFill="1" applyBorder="1" applyAlignment="1">
      <alignment horizontal="center"/>
    </xf>
    <xf numFmtId="0" fontId="4" fillId="5" borderId="18" xfId="0" applyFont="1" applyFill="1" applyBorder="1" applyAlignment="1">
      <alignment horizontal="center"/>
    </xf>
    <xf numFmtId="0" fontId="4" fillId="5" borderId="151" xfId="0" applyFont="1" applyFill="1" applyBorder="1" applyAlignment="1">
      <alignment horizontal="center"/>
    </xf>
    <xf numFmtId="176" fontId="2" fillId="7" borderId="25" xfId="1" applyNumberFormat="1" applyFont="1" applyFill="1" applyBorder="1" applyAlignment="1" applyProtection="1">
      <alignment horizontal="right" vertical="center"/>
    </xf>
    <xf numFmtId="176" fontId="2" fillId="7" borderId="4" xfId="1" applyNumberFormat="1" applyFont="1" applyFill="1" applyBorder="1" applyAlignment="1" applyProtection="1">
      <alignment horizontal="right" vertical="center"/>
    </xf>
    <xf numFmtId="176" fontId="2" fillId="7" borderId="5" xfId="1" applyNumberFormat="1" applyFont="1" applyFill="1" applyBorder="1" applyAlignment="1" applyProtection="1">
      <alignment horizontal="right" vertical="center"/>
    </xf>
    <xf numFmtId="176" fontId="2" fillId="7" borderId="27" xfId="1" applyNumberFormat="1" applyFont="1" applyFill="1" applyBorder="1" applyAlignment="1" applyProtection="1">
      <alignment horizontal="right" vertical="center"/>
    </xf>
    <xf numFmtId="176" fontId="2" fillId="7" borderId="9" xfId="1" applyNumberFormat="1" applyFont="1" applyFill="1" applyBorder="1" applyAlignment="1" applyProtection="1">
      <alignment horizontal="right" vertical="center"/>
    </xf>
    <xf numFmtId="176" fontId="2" fillId="7" borderId="10" xfId="1" applyNumberFormat="1" applyFont="1" applyFill="1" applyBorder="1" applyAlignment="1" applyProtection="1">
      <alignment horizontal="right" vertical="center"/>
    </xf>
    <xf numFmtId="0" fontId="2" fillId="3" borderId="106" xfId="0" applyFont="1" applyFill="1" applyBorder="1" applyAlignment="1" applyProtection="1">
      <alignment horizontal="center" vertical="center"/>
      <protection hidden="1"/>
    </xf>
    <xf numFmtId="0" fontId="4" fillId="5" borderId="150" xfId="0" applyFont="1" applyFill="1" applyBorder="1" applyAlignment="1">
      <alignment horizontal="center"/>
    </xf>
    <xf numFmtId="0" fontId="4" fillId="5" borderId="14" xfId="0" applyFont="1" applyFill="1" applyBorder="1" applyAlignment="1">
      <alignment horizontal="center"/>
    </xf>
    <xf numFmtId="0" fontId="4" fillId="5" borderId="8" xfId="0" applyFont="1" applyFill="1" applyBorder="1" applyAlignment="1">
      <alignment horizontal="center"/>
    </xf>
    <xf numFmtId="0" fontId="4" fillId="5" borderId="9" xfId="0" applyFont="1" applyFill="1" applyBorder="1" applyAlignment="1">
      <alignment horizontal="center"/>
    </xf>
    <xf numFmtId="0" fontId="4" fillId="5" borderId="21" xfId="0" applyFont="1" applyFill="1" applyBorder="1" applyAlignment="1">
      <alignment horizontal="center"/>
    </xf>
    <xf numFmtId="0" fontId="4" fillId="5" borderId="12" xfId="0" applyFont="1" applyFill="1" applyBorder="1" applyAlignment="1">
      <alignment horizontal="center"/>
    </xf>
    <xf numFmtId="0" fontId="4" fillId="5" borderId="27" xfId="0" applyFont="1" applyFill="1" applyBorder="1" applyAlignment="1">
      <alignment horizontal="center"/>
    </xf>
    <xf numFmtId="0" fontId="4" fillId="5" borderId="47" xfId="0" applyFont="1" applyFill="1" applyBorder="1" applyAlignment="1">
      <alignment horizontal="center"/>
    </xf>
    <xf numFmtId="0" fontId="4" fillId="5" borderId="26" xfId="0" applyFont="1" applyFill="1" applyBorder="1" applyAlignment="1">
      <alignment horizontal="center"/>
    </xf>
    <xf numFmtId="0" fontId="4" fillId="5" borderId="28" xfId="0" applyFont="1" applyFill="1" applyBorder="1" applyAlignment="1">
      <alignment horizontal="center"/>
    </xf>
    <xf numFmtId="0" fontId="4" fillId="5" borderId="158" xfId="0" applyFont="1" applyFill="1" applyBorder="1" applyAlignment="1">
      <alignment horizontal="center"/>
    </xf>
    <xf numFmtId="0" fontId="4" fillId="5" borderId="54" xfId="0" applyFont="1" applyFill="1" applyBorder="1" applyAlignment="1">
      <alignment horizontal="center"/>
    </xf>
    <xf numFmtId="176" fontId="2" fillId="7" borderId="25" xfId="1" quotePrefix="1" applyNumberFormat="1" applyFont="1" applyFill="1" applyBorder="1" applyAlignment="1" applyProtection="1">
      <alignment horizontal="right" vertic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7" borderId="20" xfId="0" applyFont="1" applyFill="1" applyBorder="1" applyAlignment="1">
      <alignment horizontal="center"/>
    </xf>
    <xf numFmtId="0" fontId="4" fillId="7" borderId="22" xfId="0" applyFont="1" applyFill="1" applyBorder="1" applyAlignment="1">
      <alignment horizontal="center"/>
    </xf>
    <xf numFmtId="0" fontId="4" fillId="7" borderId="18" xfId="0" applyFont="1" applyFill="1" applyBorder="1" applyAlignment="1">
      <alignment horizontal="center"/>
    </xf>
    <xf numFmtId="0" fontId="4" fillId="7" borderId="19" xfId="0" applyFont="1" applyFill="1" applyBorder="1" applyAlignment="1">
      <alignment horizontal="center"/>
    </xf>
    <xf numFmtId="0" fontId="4" fillId="7" borderId="25" xfId="0" applyFont="1" applyFill="1" applyBorder="1" applyAlignment="1">
      <alignment horizontal="center"/>
    </xf>
    <xf numFmtId="0" fontId="4" fillId="7" borderId="17" xfId="0" applyFont="1" applyFill="1" applyBorder="1" applyAlignment="1">
      <alignment horizontal="center"/>
    </xf>
    <xf numFmtId="0" fontId="4" fillId="7" borderId="23" xfId="0" applyFont="1" applyFill="1" applyBorder="1" applyAlignment="1">
      <alignment horizontal="center"/>
    </xf>
    <xf numFmtId="0" fontId="4" fillId="7" borderId="55" xfId="0" applyFont="1" applyFill="1" applyBorder="1" applyAlignment="1">
      <alignment horizontal="center"/>
    </xf>
    <xf numFmtId="0" fontId="4" fillId="7" borderId="11" xfId="0" applyFont="1" applyFill="1" applyBorder="1" applyAlignment="1">
      <alignment horizontal="center"/>
    </xf>
    <xf numFmtId="0" fontId="4" fillId="7" borderId="47" xfId="0" applyFont="1" applyFill="1" applyBorder="1" applyAlignment="1">
      <alignment horizontal="center"/>
    </xf>
    <xf numFmtId="0" fontId="4" fillId="7" borderId="26" xfId="0" applyFont="1" applyFill="1" applyBorder="1" applyAlignment="1">
      <alignment horizontal="center"/>
    </xf>
    <xf numFmtId="176" fontId="21" fillId="3" borderId="106" xfId="0" applyNumberFormat="1" applyFont="1" applyFill="1" applyBorder="1" applyAlignment="1" applyProtection="1">
      <alignment horizontal="center" vertical="center"/>
      <protection hidden="1"/>
    </xf>
    <xf numFmtId="0" fontId="21" fillId="3" borderId="106" xfId="0" applyFont="1" applyFill="1" applyBorder="1" applyAlignment="1" applyProtection="1">
      <alignment horizontal="center" vertical="center"/>
      <protection hidden="1"/>
    </xf>
    <xf numFmtId="0" fontId="4" fillId="7" borderId="150" xfId="0" applyFont="1" applyFill="1" applyBorder="1" applyAlignment="1">
      <alignment horizontal="center"/>
    </xf>
    <xf numFmtId="0" fontId="4" fillId="7" borderId="13" xfId="0" applyFont="1" applyFill="1" applyBorder="1" applyAlignment="1">
      <alignment horizontal="center"/>
    </xf>
    <xf numFmtId="0" fontId="4" fillId="7" borderId="14" xfId="0" applyFont="1" applyFill="1" applyBorder="1" applyAlignment="1">
      <alignment horizontal="center"/>
    </xf>
    <xf numFmtId="0" fontId="4" fillId="5" borderId="19" xfId="0" applyFont="1" applyFill="1" applyBorder="1" applyAlignment="1">
      <alignment horizontal="center"/>
    </xf>
    <xf numFmtId="9" fontId="5" fillId="21" borderId="45" xfId="0" applyNumberFormat="1" applyFont="1" applyFill="1" applyBorder="1" applyAlignment="1">
      <alignment horizontal="center" vertical="center"/>
    </xf>
    <xf numFmtId="9" fontId="5" fillId="21" borderId="44" xfId="0" applyNumberFormat="1" applyFont="1" applyFill="1" applyBorder="1" applyAlignment="1">
      <alignment horizontal="center" vertical="center"/>
    </xf>
    <xf numFmtId="0" fontId="2" fillId="0" borderId="31"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08" xfId="0" applyFont="1" applyBorder="1" applyAlignment="1" applyProtection="1">
      <alignment horizontal="center" vertical="center"/>
      <protection hidden="1"/>
    </xf>
    <xf numFmtId="0" fontId="2" fillId="0" borderId="309" xfId="0" applyFont="1" applyBorder="1" applyAlignment="1" applyProtection="1">
      <alignment horizontal="center" vertical="center"/>
      <protection hidden="1"/>
    </xf>
    <xf numFmtId="0" fontId="9" fillId="7" borderId="49" xfId="0" applyFont="1" applyFill="1" applyBorder="1" applyAlignment="1">
      <alignment horizontal="center" shrinkToFit="1"/>
    </xf>
    <xf numFmtId="0" fontId="9" fillId="7" borderId="87" xfId="0" applyFont="1" applyFill="1" applyBorder="1" applyAlignment="1">
      <alignment horizontal="center" shrinkToFit="1"/>
    </xf>
    <xf numFmtId="0" fontId="9" fillId="7" borderId="94" xfId="0" applyFont="1" applyFill="1" applyBorder="1" applyAlignment="1">
      <alignment horizontal="center" shrinkToFit="1"/>
    </xf>
    <xf numFmtId="0" fontId="9" fillId="7" borderId="95" xfId="0" applyFont="1" applyFill="1" applyBorder="1" applyAlignment="1">
      <alignment horizontal="center" shrinkToFit="1"/>
    </xf>
    <xf numFmtId="0" fontId="9" fillId="7" borderId="134" xfId="0" applyFont="1" applyFill="1" applyBorder="1" applyAlignment="1">
      <alignment horizontal="left" shrinkToFit="1"/>
    </xf>
    <xf numFmtId="0" fontId="9" fillId="7" borderId="87" xfId="0" applyFont="1" applyFill="1" applyBorder="1" applyAlignment="1">
      <alignment horizontal="left" shrinkToFit="1"/>
    </xf>
    <xf numFmtId="0" fontId="9" fillId="22" borderId="47" xfId="0" applyFont="1" applyFill="1" applyBorder="1" applyAlignment="1">
      <alignment horizontal="center" shrinkToFit="1"/>
    </xf>
    <xf numFmtId="0" fontId="9" fillId="22" borderId="48" xfId="0" applyFont="1" applyFill="1" applyBorder="1" applyAlignment="1">
      <alignment horizontal="center" shrinkToFit="1"/>
    </xf>
    <xf numFmtId="0" fontId="9" fillId="7" borderId="47" xfId="0" applyFont="1" applyFill="1" applyBorder="1" applyAlignment="1">
      <alignment horizontal="center" shrinkToFit="1"/>
    </xf>
    <xf numFmtId="0" fontId="9" fillId="7" borderId="11" xfId="0" applyFont="1" applyFill="1" applyBorder="1" applyAlignment="1">
      <alignment horizontal="center" shrinkToFit="1"/>
    </xf>
    <xf numFmtId="0" fontId="9" fillId="7" borderId="48" xfId="0" applyFont="1" applyFill="1" applyBorder="1" applyAlignment="1">
      <alignment horizontal="center" shrinkToFit="1"/>
    </xf>
    <xf numFmtId="0" fontId="9" fillId="7" borderId="91" xfId="0" applyFont="1" applyFill="1" applyBorder="1" applyAlignment="1">
      <alignment horizontal="center" shrinkToFit="1"/>
    </xf>
    <xf numFmtId="0" fontId="9" fillId="7" borderId="92" xfId="0" applyFont="1" applyFill="1" applyBorder="1" applyAlignment="1">
      <alignment horizontal="center" shrinkToFit="1"/>
    </xf>
    <xf numFmtId="0" fontId="9" fillId="7" borderId="47" xfId="0" applyFont="1" applyFill="1" applyBorder="1" applyAlignment="1">
      <alignment horizontal="left" shrinkToFit="1"/>
    </xf>
    <xf numFmtId="0" fontId="5" fillId="6" borderId="220" xfId="0" applyFont="1" applyFill="1" applyBorder="1" applyAlignment="1">
      <alignment horizontal="center" vertical="center"/>
    </xf>
    <xf numFmtId="0" fontId="9" fillId="7" borderId="12" xfId="0" applyFont="1" applyFill="1" applyBorder="1" applyAlignment="1">
      <alignment horizontal="center" shrinkToFit="1"/>
    </xf>
    <xf numFmtId="0" fontId="9" fillId="7" borderId="14" xfId="0" applyFont="1" applyFill="1" applyBorder="1" applyAlignment="1">
      <alignment horizontal="center" shrinkToFit="1"/>
    </xf>
    <xf numFmtId="0" fontId="9" fillId="7" borderId="47" xfId="1" applyNumberFormat="1" applyFont="1" applyFill="1" applyBorder="1" applyAlignment="1" applyProtection="1">
      <alignment horizontal="center" shrinkToFit="1"/>
    </xf>
    <xf numFmtId="0" fontId="9" fillId="7" borderId="87" xfId="1" applyNumberFormat="1" applyFont="1" applyFill="1" applyBorder="1" applyAlignment="1" applyProtection="1">
      <alignment horizontal="center" shrinkToFit="1"/>
    </xf>
    <xf numFmtId="3" fontId="3" fillId="7" borderId="47" xfId="1" applyNumberFormat="1" applyFont="1" applyFill="1" applyBorder="1" applyAlignment="1" applyProtection="1">
      <alignment horizontal="right" shrinkToFit="1"/>
      <protection hidden="1"/>
    </xf>
    <xf numFmtId="3" fontId="3" fillId="7" borderId="87" xfId="1" applyNumberFormat="1" applyFont="1" applyFill="1" applyBorder="1" applyAlignment="1" applyProtection="1">
      <alignment horizontal="right" shrinkToFit="1"/>
      <protection hidden="1"/>
    </xf>
    <xf numFmtId="3" fontId="3" fillId="7" borderId="89" xfId="1" applyNumberFormat="1" applyFont="1" applyFill="1" applyBorder="1" applyAlignment="1" applyProtection="1">
      <alignment horizontal="right" shrinkToFit="1"/>
      <protection hidden="1"/>
    </xf>
    <xf numFmtId="0" fontId="6" fillId="4" borderId="73" xfId="0" applyFont="1" applyFill="1" applyBorder="1" applyAlignment="1" applyProtection="1">
      <alignment horizontal="left" vertical="top" wrapText="1"/>
      <protection hidden="1"/>
    </xf>
    <xf numFmtId="0" fontId="6" fillId="4" borderId="72" xfId="0" applyFont="1" applyFill="1" applyBorder="1" applyAlignment="1" applyProtection="1">
      <alignment horizontal="left" vertical="top" wrapText="1"/>
      <protection hidden="1"/>
    </xf>
    <xf numFmtId="0" fontId="6" fillId="4" borderId="74" xfId="0" applyFont="1" applyFill="1" applyBorder="1" applyAlignment="1" applyProtection="1">
      <alignment horizontal="left" vertical="top" wrapText="1"/>
      <protection hidden="1"/>
    </xf>
    <xf numFmtId="0" fontId="6" fillId="4" borderId="78" xfId="0" applyFont="1" applyFill="1" applyBorder="1" applyAlignment="1" applyProtection="1">
      <alignment horizontal="left" vertical="top" wrapText="1"/>
      <protection hidden="1"/>
    </xf>
    <xf numFmtId="0" fontId="6" fillId="4" borderId="0" xfId="0" applyFont="1" applyFill="1" applyAlignment="1" applyProtection="1">
      <alignment horizontal="left" vertical="top" wrapText="1"/>
      <protection hidden="1"/>
    </xf>
    <xf numFmtId="0" fontId="6" fillId="4" borderId="79" xfId="0" applyFont="1" applyFill="1" applyBorder="1" applyAlignment="1" applyProtection="1">
      <alignment horizontal="left" vertical="top" wrapText="1"/>
      <protection hidden="1"/>
    </xf>
    <xf numFmtId="0" fontId="6" fillId="4" borderId="75" xfId="0" applyFont="1" applyFill="1" applyBorder="1" applyAlignment="1" applyProtection="1">
      <alignment horizontal="left" vertical="top" wrapText="1"/>
      <protection hidden="1"/>
    </xf>
    <xf numFmtId="0" fontId="6" fillId="4" borderId="76" xfId="0" applyFont="1" applyFill="1" applyBorder="1" applyAlignment="1" applyProtection="1">
      <alignment horizontal="left" vertical="top" wrapText="1"/>
      <protection hidden="1"/>
    </xf>
    <xf numFmtId="0" fontId="6" fillId="4" borderId="77" xfId="0" applyFont="1" applyFill="1" applyBorder="1" applyAlignment="1" applyProtection="1">
      <alignment horizontal="left" vertical="top" wrapText="1"/>
      <protection hidden="1"/>
    </xf>
    <xf numFmtId="0" fontId="2" fillId="3" borderId="0" xfId="0" applyFont="1" applyFill="1" applyAlignment="1" applyProtection="1">
      <alignment horizontal="left" vertical="center"/>
      <protection hidden="1"/>
    </xf>
    <xf numFmtId="0" fontId="5" fillId="6" borderId="46" xfId="0" applyFont="1" applyFill="1" applyBorder="1" applyAlignment="1">
      <alignment horizontal="center" vertical="center"/>
    </xf>
    <xf numFmtId="0" fontId="9" fillId="7" borderId="98" xfId="0" applyFont="1" applyFill="1" applyBorder="1" applyAlignment="1">
      <alignment horizontal="center" shrinkToFit="1"/>
    </xf>
    <xf numFmtId="0" fontId="9" fillId="7" borderId="99" xfId="0" applyFont="1" applyFill="1" applyBorder="1" applyAlignment="1">
      <alignment horizontal="center" shrinkToFit="1"/>
    </xf>
    <xf numFmtId="0" fontId="9" fillId="7" borderId="100" xfId="0" applyFont="1" applyFill="1" applyBorder="1" applyAlignment="1">
      <alignment horizontal="center" shrinkToFit="1"/>
    </xf>
    <xf numFmtId="0" fontId="9" fillId="7" borderId="101" xfId="0" applyFont="1" applyFill="1" applyBorder="1" applyAlignment="1">
      <alignment horizontal="center" shrinkToFit="1"/>
    </xf>
    <xf numFmtId="0" fontId="9" fillId="7" borderId="158" xfId="0" applyFont="1" applyFill="1" applyBorder="1" applyAlignment="1">
      <alignment horizontal="center" shrinkToFit="1"/>
    </xf>
    <xf numFmtId="0" fontId="9" fillId="7" borderId="159" xfId="0" applyFont="1" applyFill="1" applyBorder="1" applyAlignment="1">
      <alignment horizontal="center" shrinkToFit="1"/>
    </xf>
    <xf numFmtId="0" fontId="3" fillId="6" borderId="46" xfId="0" applyFont="1" applyFill="1" applyBorder="1" applyAlignment="1">
      <alignment horizontal="left" vertical="center"/>
    </xf>
    <xf numFmtId="0" fontId="3" fillId="6" borderId="88" xfId="0" applyFont="1" applyFill="1" applyBorder="1" applyAlignment="1">
      <alignment horizontal="left" vertical="center"/>
    </xf>
    <xf numFmtId="0" fontId="3" fillId="6" borderId="18" xfId="0" applyFont="1" applyFill="1" applyBorder="1" applyAlignment="1">
      <alignment horizontal="left" vertical="center"/>
    </xf>
    <xf numFmtId="3" fontId="3" fillId="7" borderId="45" xfId="1" applyNumberFormat="1" applyFont="1" applyFill="1" applyBorder="1" applyAlignment="1" applyProtection="1">
      <alignment horizontal="right" shrinkToFit="1"/>
      <protection hidden="1"/>
    </xf>
    <xf numFmtId="3" fontId="3" fillId="7" borderId="88" xfId="1" applyNumberFormat="1" applyFont="1" applyFill="1" applyBorder="1" applyAlignment="1" applyProtection="1">
      <alignment horizontal="right" shrinkToFit="1"/>
      <protection hidden="1"/>
    </xf>
    <xf numFmtId="3" fontId="3" fillId="7" borderId="44" xfId="1" applyNumberFormat="1" applyFont="1" applyFill="1" applyBorder="1" applyAlignment="1" applyProtection="1">
      <alignment horizontal="right" shrinkToFit="1"/>
      <protection hidden="1"/>
    </xf>
    <xf numFmtId="0" fontId="10" fillId="6" borderId="88" xfId="0" applyFont="1" applyFill="1" applyBorder="1" applyAlignment="1">
      <alignment horizontal="center" vertical="center" wrapText="1"/>
    </xf>
    <xf numFmtId="0" fontId="10" fillId="6" borderId="44" xfId="0" applyFont="1" applyFill="1" applyBorder="1" applyAlignment="1">
      <alignment horizontal="center" vertical="center" wrapText="1"/>
    </xf>
    <xf numFmtId="3" fontId="3" fillId="7" borderId="220" xfId="1" applyNumberFormat="1" applyFont="1" applyFill="1" applyBorder="1" applyAlignment="1" applyProtection="1">
      <alignment horizontal="right" shrinkToFit="1"/>
      <protection hidden="1"/>
    </xf>
    <xf numFmtId="0" fontId="9" fillId="7" borderId="150" xfId="0" applyFont="1" applyFill="1" applyBorder="1" applyAlignment="1">
      <alignment horizontal="center" shrinkToFit="1"/>
    </xf>
    <xf numFmtId="0" fontId="9" fillId="7" borderId="0" xfId="0" applyFont="1" applyFill="1" applyAlignment="1">
      <alignment horizontal="center" shrinkToFit="1"/>
    </xf>
    <xf numFmtId="0" fontId="9" fillId="7" borderId="16" xfId="0" applyFont="1" applyFill="1" applyBorder="1" applyAlignment="1">
      <alignment horizontal="center" shrinkToFit="1"/>
    </xf>
    <xf numFmtId="0" fontId="9" fillId="7" borderId="158" xfId="0" applyFont="1" applyFill="1" applyBorder="1" applyAlignment="1">
      <alignment horizontal="left" shrinkToFit="1"/>
    </xf>
    <xf numFmtId="0" fontId="9" fillId="7" borderId="159" xfId="0" applyFont="1" applyFill="1" applyBorder="1" applyAlignment="1">
      <alignment horizontal="left" shrinkToFit="1"/>
    </xf>
    <xf numFmtId="0" fontId="9" fillId="7" borderId="103" xfId="0" applyFont="1" applyFill="1" applyBorder="1" applyAlignment="1">
      <alignment horizontal="center" shrinkToFit="1"/>
    </xf>
    <xf numFmtId="0" fontId="9" fillId="7" borderId="104" xfId="0" applyFont="1" applyFill="1" applyBorder="1" applyAlignment="1">
      <alignment horizontal="center" shrinkToFit="1"/>
    </xf>
    <xf numFmtId="0" fontId="2" fillId="0" borderId="4"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3" fillId="0" borderId="3" xfId="0" applyFont="1" applyBorder="1" applyAlignment="1" applyProtection="1">
      <alignment horizontal="left" vertical="top" wrapText="1"/>
      <protection hidden="1"/>
    </xf>
    <xf numFmtId="0" fontId="23" fillId="0" borderId="4" xfId="0" applyFont="1" applyBorder="1" applyAlignment="1" applyProtection="1">
      <alignment horizontal="left" vertical="top" wrapText="1"/>
      <protection hidden="1"/>
    </xf>
    <xf numFmtId="0" fontId="23" fillId="0" borderId="5" xfId="0" applyFont="1" applyBorder="1" applyAlignment="1" applyProtection="1">
      <alignment horizontal="left" vertical="top" wrapText="1"/>
      <protection hidden="1"/>
    </xf>
    <xf numFmtId="0" fontId="23" fillId="0" borderId="8" xfId="0" applyFont="1" applyBorder="1" applyAlignment="1" applyProtection="1">
      <alignment horizontal="left" vertical="top" wrapText="1"/>
      <protection hidden="1"/>
    </xf>
    <xf numFmtId="0" fontId="23" fillId="0" borderId="9" xfId="0" applyFont="1" applyBorder="1" applyAlignment="1" applyProtection="1">
      <alignment horizontal="left" vertical="top" wrapText="1"/>
      <protection hidden="1"/>
    </xf>
    <xf numFmtId="0" fontId="23" fillId="0" borderId="10" xfId="0" applyFont="1" applyBorder="1" applyAlignment="1" applyProtection="1">
      <alignment horizontal="left" vertical="top" wrapText="1"/>
      <protection hidden="1"/>
    </xf>
    <xf numFmtId="0" fontId="5" fillId="0" borderId="0" xfId="0" applyFont="1" applyAlignment="1" applyProtection="1">
      <alignment horizontal="center"/>
      <protection hidden="1"/>
    </xf>
    <xf numFmtId="0" fontId="5" fillId="0" borderId="18"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18" xfId="0" applyFont="1" applyBorder="1" applyAlignment="1" applyProtection="1">
      <alignment horizontal="center"/>
      <protection hidden="1"/>
    </xf>
    <xf numFmtId="0" fontId="2" fillId="0" borderId="0" xfId="0" applyFont="1" applyAlignment="1" applyProtection="1">
      <alignment horizontal="center"/>
      <protection hidden="1"/>
    </xf>
    <xf numFmtId="0" fontId="2" fillId="0" borderId="18" xfId="0"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1" fillId="0" borderId="0" xfId="0" applyFont="1" applyAlignment="1" applyProtection="1">
      <alignment horizontal="center"/>
      <protection hidden="1"/>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5" fillId="0" borderId="64" xfId="0" applyFont="1" applyBorder="1" applyAlignment="1" applyProtection="1">
      <alignment horizontal="distributed" vertical="center"/>
      <protection hidden="1"/>
    </xf>
    <xf numFmtId="0" fontId="5" fillId="0" borderId="65" xfId="0" applyFont="1" applyBorder="1" applyAlignment="1" applyProtection="1">
      <alignment horizontal="distributed" vertical="center"/>
      <protection hidden="1"/>
    </xf>
    <xf numFmtId="0" fontId="5" fillId="0" borderId="127" xfId="0" applyFont="1" applyBorder="1" applyAlignment="1" applyProtection="1">
      <alignment horizontal="distributed" vertical="center"/>
      <protection hidden="1"/>
    </xf>
    <xf numFmtId="0" fontId="5" fillId="0" borderId="67" xfId="0" applyFont="1" applyBorder="1" applyAlignment="1" applyProtection="1">
      <alignment horizontal="distributed" vertical="center"/>
      <protection hidden="1"/>
    </xf>
    <xf numFmtId="0" fontId="5" fillId="0" borderId="0" xfId="0" applyFont="1" applyAlignment="1" applyProtection="1">
      <alignment horizontal="distributed" vertical="center"/>
      <protection hidden="1"/>
    </xf>
    <xf numFmtId="0" fontId="5" fillId="0" borderId="97" xfId="0" applyFont="1" applyBorder="1" applyAlignment="1" applyProtection="1">
      <alignment horizontal="distributed" vertical="center"/>
      <protection hidden="1"/>
    </xf>
    <xf numFmtId="0" fontId="5" fillId="0" borderId="125" xfId="0" applyFont="1" applyBorder="1" applyAlignment="1" applyProtection="1">
      <alignment horizontal="distributed" vertical="center"/>
      <protection hidden="1"/>
    </xf>
    <xf numFmtId="0" fontId="5" fillId="0" borderId="108" xfId="0" applyFont="1" applyBorder="1" applyAlignment="1" applyProtection="1">
      <alignment horizontal="distributed" vertical="center"/>
      <protection hidden="1"/>
    </xf>
    <xf numFmtId="0" fontId="5" fillId="0" borderId="99" xfId="0" applyFont="1" applyBorder="1" applyAlignment="1" applyProtection="1">
      <alignment horizontal="distributed" vertical="center"/>
      <protection hidden="1"/>
    </xf>
    <xf numFmtId="0" fontId="9" fillId="0" borderId="65" xfId="0" applyFont="1" applyBorder="1" applyAlignment="1" applyProtection="1">
      <alignment horizontal="left" vertical="center" wrapText="1"/>
      <protection hidden="1"/>
    </xf>
    <xf numFmtId="0" fontId="9" fillId="0" borderId="66"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68" xfId="0" applyFont="1" applyBorder="1" applyAlignment="1" applyProtection="1">
      <alignment horizontal="left" vertical="center" wrapText="1"/>
      <protection hidden="1"/>
    </xf>
    <xf numFmtId="0" fontId="9" fillId="0" borderId="108" xfId="0" applyFont="1" applyBorder="1" applyAlignment="1" applyProtection="1">
      <alignment horizontal="left" vertical="center" wrapText="1"/>
      <protection hidden="1"/>
    </xf>
    <xf numFmtId="0" fontId="9" fillId="0" borderId="121" xfId="0" applyFont="1" applyBorder="1" applyAlignment="1" applyProtection="1">
      <alignment horizontal="left" vertical="center" wrapText="1"/>
      <protection hidden="1"/>
    </xf>
    <xf numFmtId="0" fontId="2" fillId="0" borderId="3" xfId="0" applyFont="1" applyBorder="1" applyAlignment="1" applyProtection="1">
      <alignment horizontal="distributed" vertical="center"/>
      <protection hidden="1"/>
    </xf>
    <xf numFmtId="0" fontId="2" fillId="0" borderId="4" xfId="0" applyFont="1" applyBorder="1" applyAlignment="1" applyProtection="1">
      <alignment horizontal="distributed" vertical="center"/>
      <protection hidden="1"/>
    </xf>
    <xf numFmtId="0" fontId="2" fillId="0" borderId="20" xfId="0" applyFont="1" applyBorder="1" applyAlignment="1" applyProtection="1">
      <alignment horizontal="distributed" vertical="center"/>
      <protection hidden="1"/>
    </xf>
    <xf numFmtId="0" fontId="2" fillId="0" borderId="6" xfId="0" applyFont="1" applyBorder="1" applyAlignment="1" applyProtection="1">
      <alignment horizontal="distributed" vertical="center"/>
      <protection hidden="1"/>
    </xf>
    <xf numFmtId="0" fontId="2" fillId="0" borderId="0" xfId="0" applyFont="1" applyAlignment="1" applyProtection="1">
      <alignment horizontal="distributed" vertical="center"/>
      <protection hidden="1"/>
    </xf>
    <xf numFmtId="0" fontId="2" fillId="0" borderId="16" xfId="0" applyFont="1" applyBorder="1" applyAlignment="1" applyProtection="1">
      <alignment horizontal="distributed" vertical="center"/>
      <protection hidden="1"/>
    </xf>
    <xf numFmtId="0" fontId="2" fillId="0" borderId="8" xfId="0" applyFont="1" applyBorder="1" applyAlignment="1" applyProtection="1">
      <alignment horizontal="distributed" vertical="center"/>
      <protection hidden="1"/>
    </xf>
    <xf numFmtId="0" fontId="2" fillId="0" borderId="9" xfId="0" applyFont="1" applyBorder="1" applyAlignment="1" applyProtection="1">
      <alignment horizontal="distributed" vertical="center"/>
      <protection hidden="1"/>
    </xf>
    <xf numFmtId="0" fontId="2" fillId="0" borderId="21" xfId="0" applyFont="1" applyBorder="1" applyAlignment="1" applyProtection="1">
      <alignment horizontal="distributed" vertical="center"/>
      <protection hidden="1"/>
    </xf>
    <xf numFmtId="0" fontId="3" fillId="6" borderId="256" xfId="0" applyFont="1" applyFill="1" applyBorder="1" applyAlignment="1">
      <alignment horizontal="left" vertical="center"/>
    </xf>
    <xf numFmtId="0" fontId="3" fillId="6" borderId="254" xfId="0" applyFont="1" applyFill="1" applyBorder="1" applyAlignment="1">
      <alignment horizontal="left" vertical="center"/>
    </xf>
    <xf numFmtId="3" fontId="3" fillId="7" borderId="255" xfId="1" applyNumberFormat="1" applyFont="1" applyFill="1" applyBorder="1" applyAlignment="1" applyProtection="1">
      <alignment horizontal="right" shrinkToFit="1"/>
      <protection hidden="1"/>
    </xf>
    <xf numFmtId="3" fontId="3" fillId="7" borderId="254" xfId="1" applyNumberFormat="1" applyFont="1" applyFill="1" applyBorder="1" applyAlignment="1" applyProtection="1">
      <alignment horizontal="right" shrinkToFit="1"/>
      <protection hidden="1"/>
    </xf>
    <xf numFmtId="3" fontId="3" fillId="7" borderId="258" xfId="1" applyNumberFormat="1" applyFont="1" applyFill="1" applyBorder="1" applyAlignment="1" applyProtection="1">
      <alignment horizontal="right" shrinkToFit="1"/>
      <protection hidden="1"/>
    </xf>
    <xf numFmtId="0" fontId="12" fillId="6" borderId="254" xfId="0" applyFont="1" applyFill="1" applyBorder="1" applyAlignment="1">
      <alignment horizontal="center" vertical="center" wrapText="1"/>
    </xf>
    <xf numFmtId="0" fontId="12" fillId="6" borderId="258" xfId="0" applyFont="1" applyFill="1" applyBorder="1" applyAlignment="1">
      <alignment horizontal="center" vertical="center" wrapText="1"/>
    </xf>
    <xf numFmtId="3" fontId="3" fillId="7" borderId="257" xfId="1" applyNumberFormat="1" applyFont="1" applyFill="1" applyBorder="1" applyAlignment="1" applyProtection="1">
      <alignment horizontal="right" shrinkToFit="1"/>
      <protection hidden="1"/>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3" fontId="3" fillId="7" borderId="27" xfId="1" applyNumberFormat="1" applyFont="1" applyFill="1" applyBorder="1" applyAlignment="1" applyProtection="1">
      <alignment horizontal="right" shrinkToFit="1"/>
      <protection hidden="1"/>
    </xf>
    <xf numFmtId="3" fontId="3" fillId="7" borderId="9" xfId="1" applyNumberFormat="1" applyFont="1" applyFill="1" applyBorder="1" applyAlignment="1" applyProtection="1">
      <alignment horizontal="right" shrinkToFit="1"/>
      <protection hidden="1"/>
    </xf>
    <xf numFmtId="3" fontId="3" fillId="7" borderId="21" xfId="1" applyNumberFormat="1" applyFont="1" applyFill="1" applyBorder="1" applyAlignment="1" applyProtection="1">
      <alignment horizontal="right" shrinkToFit="1"/>
      <protection hidden="1"/>
    </xf>
    <xf numFmtId="0" fontId="12" fillId="6" borderId="260" xfId="0" applyFont="1" applyFill="1" applyBorder="1" applyAlignment="1">
      <alignment horizontal="center" vertical="center" wrapText="1"/>
    </xf>
    <xf numFmtId="0" fontId="12" fillId="6" borderId="261" xfId="0" applyFont="1" applyFill="1" applyBorder="1" applyAlignment="1">
      <alignment horizontal="center" vertical="center" wrapText="1"/>
    </xf>
    <xf numFmtId="3" fontId="3" fillId="7" borderId="306" xfId="1" applyNumberFormat="1" applyFont="1" applyFill="1" applyBorder="1" applyAlignment="1" applyProtection="1">
      <alignment horizontal="right" shrinkToFit="1"/>
      <protection hidden="1"/>
    </xf>
    <xf numFmtId="3" fontId="3" fillId="7" borderId="260" xfId="1" applyNumberFormat="1" applyFont="1" applyFill="1" applyBorder="1" applyAlignment="1" applyProtection="1">
      <alignment horizontal="right" shrinkToFit="1"/>
      <protection hidden="1"/>
    </xf>
    <xf numFmtId="3" fontId="3" fillId="7" borderId="307" xfId="1" applyNumberFormat="1" applyFont="1" applyFill="1" applyBorder="1" applyAlignment="1" applyProtection="1">
      <alignment horizontal="right" shrinkToFit="1"/>
      <protection hidden="1"/>
    </xf>
    <xf numFmtId="0" fontId="6" fillId="0" borderId="0" xfId="0" applyFont="1" applyAlignment="1" applyProtection="1">
      <alignment horizontal="left" vertical="top" wrapText="1"/>
      <protection hidden="1"/>
    </xf>
    <xf numFmtId="0" fontId="2" fillId="10" borderId="196" xfId="0" applyFont="1" applyFill="1" applyBorder="1" applyAlignment="1" applyProtection="1">
      <alignment horizontal="center"/>
      <protection hidden="1"/>
    </xf>
    <xf numFmtId="0" fontId="2" fillId="10" borderId="4" xfId="0" applyFont="1" applyFill="1" applyBorder="1" applyAlignment="1" applyProtection="1">
      <alignment horizontal="center"/>
      <protection hidden="1"/>
    </xf>
    <xf numFmtId="0" fontId="2" fillId="10" borderId="197" xfId="0" applyFont="1" applyFill="1" applyBorder="1" applyAlignment="1" applyProtection="1">
      <alignment horizontal="center"/>
      <protection hidden="1"/>
    </xf>
    <xf numFmtId="0" fontId="2" fillId="10" borderId="202" xfId="0" applyFont="1" applyFill="1" applyBorder="1" applyAlignment="1" applyProtection="1">
      <alignment horizontal="center"/>
      <protection hidden="1"/>
    </xf>
    <xf numFmtId="0" fontId="2" fillId="10" borderId="18" xfId="0" applyFont="1" applyFill="1" applyBorder="1" applyAlignment="1" applyProtection="1">
      <alignment horizontal="center"/>
      <protection hidden="1"/>
    </xf>
    <xf numFmtId="0" fontId="2" fillId="10" borderId="201" xfId="0" applyFont="1" applyFill="1" applyBorder="1" applyAlignment="1" applyProtection="1">
      <alignment horizontal="center"/>
      <protection hidden="1"/>
    </xf>
    <xf numFmtId="0" fontId="2" fillId="10" borderId="222" xfId="0" applyFont="1" applyFill="1" applyBorder="1" applyAlignment="1" applyProtection="1">
      <alignment horizontal="center"/>
      <protection hidden="1"/>
    </xf>
    <xf numFmtId="0" fontId="2" fillId="10" borderId="0" xfId="0" applyFont="1" applyFill="1" applyAlignment="1" applyProtection="1">
      <alignment horizontal="center"/>
      <protection hidden="1"/>
    </xf>
    <xf numFmtId="0" fontId="2" fillId="10" borderId="20" xfId="0" applyFont="1" applyFill="1" applyBorder="1" applyAlignment="1" applyProtection="1">
      <alignment horizontal="center"/>
      <protection hidden="1"/>
    </xf>
    <xf numFmtId="0" fontId="2" fillId="10" borderId="206" xfId="0" applyFont="1" applyFill="1" applyBorder="1" applyAlignment="1" applyProtection="1">
      <alignment horizontal="center"/>
      <protection hidden="1"/>
    </xf>
    <xf numFmtId="0" fontId="2" fillId="10" borderId="108" xfId="0" applyFont="1" applyFill="1" applyBorder="1" applyAlignment="1" applyProtection="1">
      <alignment horizontal="center"/>
      <protection hidden="1"/>
    </xf>
    <xf numFmtId="0" fontId="2" fillId="10" borderId="156" xfId="0" applyFont="1" applyFill="1" applyBorder="1" applyAlignment="1" applyProtection="1">
      <alignment horizontal="center"/>
      <protection hidden="1"/>
    </xf>
    <xf numFmtId="0" fontId="2" fillId="11" borderId="25" xfId="0" applyFont="1" applyFill="1" applyBorder="1" applyAlignment="1" applyProtection="1">
      <alignment horizontal="center" vertical="center" shrinkToFit="1"/>
      <protection hidden="1"/>
    </xf>
    <xf numFmtId="0" fontId="2" fillId="11" borderId="4" xfId="0" applyFont="1" applyFill="1" applyBorder="1" applyAlignment="1" applyProtection="1">
      <alignment horizontal="center" vertical="center" shrinkToFit="1"/>
      <protection hidden="1"/>
    </xf>
    <xf numFmtId="0" fontId="2" fillId="11" borderId="5" xfId="0" applyFont="1" applyFill="1" applyBorder="1" applyAlignment="1" applyProtection="1">
      <alignment horizontal="center" vertical="center" shrinkToFit="1"/>
      <protection hidden="1"/>
    </xf>
    <xf numFmtId="0" fontId="2" fillId="11" borderId="176" xfId="0" applyFont="1" applyFill="1" applyBorder="1" applyAlignment="1" applyProtection="1">
      <alignment horizontal="center" vertical="center" shrinkToFit="1"/>
      <protection hidden="1"/>
    </xf>
    <xf numFmtId="0" fontId="2" fillId="11" borderId="108" xfId="0" applyFont="1" applyFill="1" applyBorder="1" applyAlignment="1" applyProtection="1">
      <alignment horizontal="center" vertical="center" shrinkToFit="1"/>
      <protection hidden="1"/>
    </xf>
    <xf numFmtId="0" fontId="2" fillId="11" borderId="147" xfId="0" applyFont="1" applyFill="1" applyBorder="1" applyAlignment="1" applyProtection="1">
      <alignment horizontal="center" vertical="center" shrinkToFit="1"/>
      <protection hidden="1"/>
    </xf>
    <xf numFmtId="0" fontId="9" fillId="0" borderId="0" xfId="0" applyFont="1" applyAlignment="1" applyProtection="1">
      <alignment horizontal="left" vertical="center" shrinkToFit="1"/>
      <protection hidden="1"/>
    </xf>
    <xf numFmtId="0" fontId="9" fillId="0" borderId="68" xfId="0" applyFont="1" applyBorder="1" applyAlignment="1" applyProtection="1">
      <alignment horizontal="left" vertical="center" shrinkToFit="1"/>
      <protection hidden="1"/>
    </xf>
    <xf numFmtId="0" fontId="7" fillId="10" borderId="150" xfId="0" applyFont="1" applyFill="1" applyBorder="1" applyAlignment="1" applyProtection="1">
      <alignment horizontal="distributed" vertical="center"/>
      <protection hidden="1"/>
    </xf>
    <xf numFmtId="0" fontId="7" fillId="10" borderId="13" xfId="0" applyFont="1" applyFill="1" applyBorder="1" applyAlignment="1" applyProtection="1">
      <alignment horizontal="distributed" vertical="center"/>
      <protection hidden="1"/>
    </xf>
    <xf numFmtId="0" fontId="7" fillId="10" borderId="6" xfId="0" applyFont="1" applyFill="1" applyBorder="1" applyAlignment="1" applyProtection="1">
      <alignment horizontal="distributed" vertical="center"/>
      <protection hidden="1"/>
    </xf>
    <xf numFmtId="0" fontId="7" fillId="10" borderId="0" xfId="0" applyFont="1" applyFill="1" applyAlignment="1" applyProtection="1">
      <alignment horizontal="distributed" vertical="center"/>
      <protection hidden="1"/>
    </xf>
    <xf numFmtId="0" fontId="7" fillId="10" borderId="22" xfId="0" applyFont="1" applyFill="1" applyBorder="1" applyAlignment="1" applyProtection="1">
      <alignment horizontal="distributed" vertical="center"/>
      <protection hidden="1"/>
    </xf>
    <xf numFmtId="0" fontId="7" fillId="10" borderId="18" xfId="0" applyFont="1" applyFill="1" applyBorder="1" applyAlignment="1" applyProtection="1">
      <alignment horizontal="distributed" vertical="center"/>
      <protection hidden="1"/>
    </xf>
    <xf numFmtId="0" fontId="6" fillId="8" borderId="241" xfId="0" applyFont="1" applyFill="1" applyBorder="1" applyAlignment="1" applyProtection="1">
      <alignment horizontal="left" vertical="center"/>
      <protection hidden="1"/>
    </xf>
    <xf numFmtId="0" fontId="6" fillId="8" borderId="138" xfId="0" applyFont="1" applyFill="1" applyBorder="1" applyAlignment="1" applyProtection="1">
      <alignment horizontal="left" vertical="center"/>
      <protection hidden="1"/>
    </xf>
    <xf numFmtId="0" fontId="6" fillId="8" borderId="139" xfId="0" applyFont="1" applyFill="1" applyBorder="1" applyAlignment="1" applyProtection="1">
      <alignment horizontal="left" vertical="center"/>
      <protection hidden="1"/>
    </xf>
    <xf numFmtId="0" fontId="6" fillId="8" borderId="242" xfId="0" applyFont="1" applyFill="1" applyBorder="1" applyAlignment="1" applyProtection="1">
      <alignment horizontal="left" vertical="center"/>
      <protection hidden="1"/>
    </xf>
    <xf numFmtId="0" fontId="6" fillId="8" borderId="140" xfId="0" applyFont="1" applyFill="1" applyBorder="1" applyAlignment="1" applyProtection="1">
      <alignment horizontal="left" vertical="center"/>
      <protection hidden="1"/>
    </xf>
    <xf numFmtId="0" fontId="6" fillId="8" borderId="141" xfId="0" applyFont="1" applyFill="1" applyBorder="1" applyAlignment="1" applyProtection="1">
      <alignment horizontal="left" vertical="center"/>
      <protection hidden="1"/>
    </xf>
    <xf numFmtId="0" fontId="12" fillId="0" borderId="4" xfId="0" applyFont="1" applyBorder="1" applyAlignment="1" applyProtection="1">
      <alignment horizontal="distributed" vertical="center" wrapText="1"/>
      <protection hidden="1"/>
    </xf>
    <xf numFmtId="0" fontId="12" fillId="0" borderId="9" xfId="0" applyFont="1" applyBorder="1" applyAlignment="1" applyProtection="1">
      <alignment horizontal="distributed" vertical="center" wrapText="1"/>
      <protection hidden="1"/>
    </xf>
    <xf numFmtId="0" fontId="5" fillId="0" borderId="124" xfId="0" applyFont="1" applyBorder="1" applyAlignment="1" applyProtection="1">
      <alignment horizontal="distributed" vertical="center" wrapText="1"/>
      <protection hidden="1"/>
    </xf>
    <xf numFmtId="0" fontId="5" fillId="0" borderId="107" xfId="0" applyFont="1" applyBorder="1" applyAlignment="1" applyProtection="1">
      <alignment horizontal="distributed" vertical="center"/>
      <protection hidden="1"/>
    </xf>
    <xf numFmtId="0" fontId="9" fillId="0" borderId="107"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9" fillId="0" borderId="107" xfId="0" applyFont="1" applyBorder="1" applyAlignment="1" applyProtection="1">
      <alignment horizontal="left" vertical="center" shrinkToFit="1"/>
      <protection hidden="1"/>
    </xf>
    <xf numFmtId="0" fontId="9" fillId="0" borderId="120" xfId="0" applyFont="1" applyBorder="1" applyAlignment="1" applyProtection="1">
      <alignment horizontal="left" vertical="center" shrinkToFit="1"/>
      <protection hidden="1"/>
    </xf>
    <xf numFmtId="0" fontId="7" fillId="10" borderId="3" xfId="0" applyFont="1" applyFill="1" applyBorder="1" applyAlignment="1" applyProtection="1">
      <alignment horizontal="distributed" vertical="center"/>
      <protection hidden="1"/>
    </xf>
    <xf numFmtId="0" fontId="7" fillId="10" borderId="4" xfId="0" applyFont="1" applyFill="1" applyBorder="1" applyAlignment="1" applyProtection="1">
      <alignment horizontal="distributed" vertical="center"/>
      <protection hidden="1"/>
    </xf>
    <xf numFmtId="0" fontId="7" fillId="10" borderId="20" xfId="0" applyFont="1" applyFill="1" applyBorder="1" applyAlignment="1" applyProtection="1">
      <alignment horizontal="distributed" vertical="center"/>
      <protection hidden="1"/>
    </xf>
    <xf numFmtId="0" fontId="7" fillId="10" borderId="19" xfId="0" applyFont="1" applyFill="1" applyBorder="1" applyAlignment="1" applyProtection="1">
      <alignment horizontal="distributed" vertical="center"/>
      <protection hidden="1"/>
    </xf>
    <xf numFmtId="0" fontId="2" fillId="10" borderId="25" xfId="0" applyFont="1" applyFill="1" applyBorder="1" applyAlignment="1" applyProtection="1">
      <alignment horizontal="center"/>
      <protection hidden="1"/>
    </xf>
    <xf numFmtId="0" fontId="2" fillId="10" borderId="17" xfId="0" applyFont="1" applyFill="1" applyBorder="1" applyAlignment="1" applyProtection="1">
      <alignment horizontal="center"/>
      <protection hidden="1"/>
    </xf>
    <xf numFmtId="176" fontId="3" fillId="10" borderId="107" xfId="1" applyNumberFormat="1" applyFont="1" applyFill="1" applyBorder="1" applyAlignment="1" applyProtection="1">
      <alignment horizontal="center"/>
      <protection hidden="1"/>
    </xf>
    <xf numFmtId="176" fontId="3" fillId="10" borderId="148" xfId="1" applyNumberFormat="1" applyFont="1" applyFill="1" applyBorder="1" applyAlignment="1" applyProtection="1">
      <alignment horizontal="center"/>
      <protection hidden="1"/>
    </xf>
    <xf numFmtId="176" fontId="3" fillId="10" borderId="0" xfId="1" applyNumberFormat="1" applyFont="1" applyFill="1" applyBorder="1" applyAlignment="1" applyProtection="1">
      <alignment horizontal="center"/>
      <protection hidden="1"/>
    </xf>
    <xf numFmtId="176" fontId="3" fillId="10" borderId="7" xfId="1" applyNumberFormat="1" applyFont="1" applyFill="1" applyBorder="1" applyAlignment="1" applyProtection="1">
      <alignment horizontal="center"/>
      <protection hidden="1"/>
    </xf>
    <xf numFmtId="176" fontId="3" fillId="10" borderId="108" xfId="1" applyNumberFormat="1" applyFont="1" applyFill="1" applyBorder="1" applyAlignment="1" applyProtection="1">
      <alignment horizontal="center"/>
      <protection hidden="1"/>
    </xf>
    <xf numFmtId="176" fontId="3" fillId="10" borderId="147" xfId="1" applyNumberFormat="1" applyFont="1" applyFill="1" applyBorder="1" applyAlignment="1" applyProtection="1">
      <alignment horizontal="center"/>
      <protection hidden="1"/>
    </xf>
    <xf numFmtId="0" fontId="9" fillId="0" borderId="108" xfId="0" applyFont="1" applyBorder="1" applyAlignment="1" applyProtection="1">
      <alignment horizontal="left" vertical="center" shrinkToFit="1"/>
      <protection hidden="1"/>
    </xf>
    <xf numFmtId="0" fontId="5" fillId="0" borderId="124" xfId="0" applyFont="1" applyBorder="1" applyAlignment="1" applyProtection="1">
      <alignment horizontal="distributed" vertical="center"/>
      <protection hidden="1"/>
    </xf>
    <xf numFmtId="0" fontId="5" fillId="0" borderId="95" xfId="0" applyFont="1" applyBorder="1" applyAlignment="1" applyProtection="1">
      <alignment horizontal="distributed" vertical="center"/>
      <protection hidden="1"/>
    </xf>
    <xf numFmtId="0" fontId="2" fillId="0" borderId="226" xfId="0" applyFont="1" applyBorder="1" applyAlignment="1" applyProtection="1">
      <alignment horizontal="center"/>
      <protection hidden="1"/>
    </xf>
    <xf numFmtId="0" fontId="2" fillId="0" borderId="233" xfId="0" applyFont="1" applyBorder="1" applyAlignment="1" applyProtection="1">
      <alignment horizontal="center"/>
      <protection hidden="1"/>
    </xf>
    <xf numFmtId="0" fontId="2" fillId="0" borderId="229" xfId="0" applyFont="1" applyBorder="1" applyAlignment="1" applyProtection="1">
      <alignment horizontal="center"/>
      <protection hidden="1"/>
    </xf>
    <xf numFmtId="0" fontId="2" fillId="0" borderId="230" xfId="0" applyFont="1" applyBorder="1" applyAlignment="1" applyProtection="1">
      <alignment horizontal="center"/>
      <protection hidden="1"/>
    </xf>
    <xf numFmtId="0" fontId="2" fillId="0" borderId="207" xfId="0" applyFont="1" applyBorder="1" applyAlignment="1" applyProtection="1">
      <alignment horizontal="center"/>
      <protection hidden="1"/>
    </xf>
    <xf numFmtId="0" fontId="2" fillId="0" borderId="208" xfId="0" applyFont="1" applyBorder="1" applyAlignment="1" applyProtection="1">
      <alignment horizontal="center"/>
      <protection hidden="1"/>
    </xf>
    <xf numFmtId="0" fontId="2" fillId="0" borderId="231" xfId="0" applyFont="1" applyBorder="1" applyAlignment="1" applyProtection="1">
      <alignment horizontal="center"/>
      <protection hidden="1"/>
    </xf>
    <xf numFmtId="0" fontId="2" fillId="0" borderId="232" xfId="0" applyFont="1" applyBorder="1" applyAlignment="1" applyProtection="1">
      <alignment horizontal="center"/>
      <protection hidden="1"/>
    </xf>
    <xf numFmtId="0" fontId="2" fillId="0" borderId="243" xfId="0" applyFont="1" applyBorder="1" applyAlignment="1" applyProtection="1">
      <alignment horizontal="center"/>
      <protection hidden="1"/>
    </xf>
    <xf numFmtId="0" fontId="2" fillId="0" borderId="244" xfId="0" applyFont="1" applyBorder="1" applyAlignment="1" applyProtection="1">
      <alignment horizontal="center"/>
      <protection hidden="1"/>
    </xf>
    <xf numFmtId="0" fontId="2" fillId="16" borderId="207" xfId="0" applyFont="1" applyFill="1" applyBorder="1" applyAlignment="1" applyProtection="1">
      <alignment horizontal="center" shrinkToFit="1"/>
      <protection hidden="1"/>
    </xf>
    <xf numFmtId="0" fontId="2" fillId="16" borderId="208" xfId="0" applyFont="1" applyFill="1" applyBorder="1" applyAlignment="1" applyProtection="1">
      <alignment horizontal="center" shrinkToFit="1"/>
      <protection hidden="1"/>
    </xf>
    <xf numFmtId="176" fontId="3" fillId="10" borderId="170" xfId="1" applyNumberFormat="1" applyFont="1" applyFill="1" applyBorder="1" applyAlignment="1" applyProtection="1">
      <alignment horizontal="center"/>
      <protection hidden="1"/>
    </xf>
    <xf numFmtId="176" fontId="3" fillId="10" borderId="181" xfId="1" applyNumberFormat="1" applyFont="1" applyFill="1" applyBorder="1" applyAlignment="1" applyProtection="1">
      <alignment horizontal="center"/>
      <protection hidden="1"/>
    </xf>
    <xf numFmtId="176" fontId="3" fillId="10" borderId="171" xfId="1" applyNumberFormat="1" applyFont="1" applyFill="1" applyBorder="1" applyAlignment="1" applyProtection="1">
      <alignment horizontal="center"/>
      <protection hidden="1"/>
    </xf>
    <xf numFmtId="0" fontId="5" fillId="0" borderId="0" xfId="0" applyFont="1" applyAlignment="1" applyProtection="1">
      <alignment horizontal="left" vertical="center" shrinkToFit="1"/>
      <protection hidden="1"/>
    </xf>
    <xf numFmtId="0" fontId="5" fillId="0" borderId="68" xfId="0" applyFont="1" applyBorder="1" applyAlignment="1" applyProtection="1">
      <alignment horizontal="left" vertical="center" shrinkToFit="1"/>
      <protection hidden="1"/>
    </xf>
    <xf numFmtId="0" fontId="5" fillId="0" borderId="108" xfId="0" applyFont="1" applyBorder="1" applyAlignment="1" applyProtection="1">
      <alignment horizontal="left" vertical="center" shrinkToFit="1"/>
      <protection hidden="1"/>
    </xf>
    <xf numFmtId="0" fontId="5" fillId="0" borderId="121" xfId="0" applyFont="1" applyBorder="1" applyAlignment="1" applyProtection="1">
      <alignment horizontal="left" vertical="center" shrinkToFit="1"/>
      <protection hidden="1"/>
    </xf>
    <xf numFmtId="176" fontId="3" fillId="10" borderId="94" xfId="0" applyNumberFormat="1" applyFont="1" applyFill="1" applyBorder="1" applyAlignment="1" applyProtection="1">
      <alignment horizontal="center"/>
      <protection hidden="1"/>
    </xf>
    <xf numFmtId="176" fontId="3" fillId="10" borderId="107" xfId="0" applyNumberFormat="1" applyFont="1" applyFill="1" applyBorder="1" applyAlignment="1" applyProtection="1">
      <alignment horizontal="center"/>
      <protection hidden="1"/>
    </xf>
    <xf numFmtId="176" fontId="3" fillId="10" borderId="96" xfId="0" applyNumberFormat="1" applyFont="1" applyFill="1" applyBorder="1" applyAlignment="1" applyProtection="1">
      <alignment horizontal="center"/>
      <protection hidden="1"/>
    </xf>
    <xf numFmtId="176" fontId="3" fillId="10" borderId="0" xfId="0" applyNumberFormat="1" applyFont="1" applyFill="1" applyAlignment="1" applyProtection="1">
      <alignment horizontal="center"/>
      <protection hidden="1"/>
    </xf>
    <xf numFmtId="176" fontId="3" fillId="10" borderId="98" xfId="0" applyNumberFormat="1" applyFont="1" applyFill="1" applyBorder="1" applyAlignment="1" applyProtection="1">
      <alignment horizontal="center"/>
      <protection hidden="1"/>
    </xf>
    <xf numFmtId="176" fontId="3" fillId="10" borderId="108" xfId="0" applyNumberFormat="1" applyFont="1" applyFill="1" applyBorder="1" applyAlignment="1" applyProtection="1">
      <alignment horizontal="center"/>
      <protection hidden="1"/>
    </xf>
    <xf numFmtId="0" fontId="2" fillId="0" borderId="172" xfId="0" applyFont="1" applyBorder="1" applyAlignment="1" applyProtection="1">
      <alignment horizontal="center"/>
      <protection hidden="1"/>
    </xf>
    <xf numFmtId="0" fontId="2" fillId="0" borderId="173" xfId="0" applyFont="1" applyBorder="1" applyAlignment="1" applyProtection="1">
      <alignment horizontal="center"/>
      <protection hidden="1"/>
    </xf>
    <xf numFmtId="0" fontId="6" fillId="8" borderId="135" xfId="0" applyFont="1" applyFill="1" applyBorder="1" applyAlignment="1" applyProtection="1">
      <alignment horizontal="left" vertical="center"/>
      <protection hidden="1"/>
    </xf>
    <xf numFmtId="0" fontId="6" fillId="8" borderId="132" xfId="0" applyFont="1" applyFill="1" applyBorder="1" applyAlignment="1" applyProtection="1">
      <alignment horizontal="left" vertical="center"/>
      <protection hidden="1"/>
    </xf>
    <xf numFmtId="0" fontId="6" fillId="8" borderId="142" xfId="0" applyFont="1" applyFill="1" applyBorder="1" applyAlignment="1" applyProtection="1">
      <alignment horizontal="left" vertical="center"/>
      <protection hidden="1"/>
    </xf>
    <xf numFmtId="0" fontId="6" fillId="8" borderId="110" xfId="0" applyFont="1" applyFill="1" applyBorder="1" applyAlignment="1" applyProtection="1">
      <alignment horizontal="left" vertical="center"/>
      <protection hidden="1"/>
    </xf>
    <xf numFmtId="0" fontId="6" fillId="8" borderId="109" xfId="0" applyFont="1" applyFill="1" applyBorder="1" applyAlignment="1" applyProtection="1">
      <alignment horizontal="left" vertical="center"/>
      <protection hidden="1"/>
    </xf>
    <xf numFmtId="0" fontId="6" fillId="8" borderId="143" xfId="0" applyFont="1" applyFill="1" applyBorder="1" applyAlignment="1" applyProtection="1">
      <alignment horizontal="left" vertical="center"/>
      <protection hidden="1"/>
    </xf>
    <xf numFmtId="176" fontId="3" fillId="10" borderId="162" xfId="0" applyNumberFormat="1" applyFont="1" applyFill="1" applyBorder="1" applyAlignment="1" applyProtection="1">
      <alignment horizontal="center"/>
      <protection hidden="1"/>
    </xf>
    <xf numFmtId="176" fontId="3" fillId="10" borderId="9" xfId="0" applyNumberFormat="1" applyFont="1" applyFill="1" applyBorder="1" applyAlignment="1" applyProtection="1">
      <alignment horizontal="center"/>
      <protection hidden="1"/>
    </xf>
    <xf numFmtId="176" fontId="3" fillId="10" borderId="168" xfId="0" applyNumberFormat="1" applyFont="1" applyFill="1" applyBorder="1" applyAlignment="1" applyProtection="1">
      <alignment horizontal="center"/>
      <protection hidden="1"/>
    </xf>
    <xf numFmtId="176" fontId="3" fillId="10" borderId="13" xfId="0" applyNumberFormat="1" applyFont="1" applyFill="1" applyBorder="1" applyAlignment="1" applyProtection="1">
      <alignment horizontal="center"/>
      <protection hidden="1"/>
    </xf>
    <xf numFmtId="176" fontId="3" fillId="10" borderId="13" xfId="1" applyNumberFormat="1" applyFont="1" applyFill="1" applyBorder="1" applyAlignment="1" applyProtection="1">
      <alignment horizontal="center"/>
      <protection hidden="1"/>
    </xf>
    <xf numFmtId="0" fontId="2" fillId="0" borderId="227" xfId="0" applyFont="1" applyBorder="1" applyAlignment="1" applyProtection="1">
      <alignment horizontal="center"/>
      <protection hidden="1"/>
    </xf>
    <xf numFmtId="0" fontId="2" fillId="0" borderId="228" xfId="0" applyFont="1" applyBorder="1" applyAlignment="1" applyProtection="1">
      <alignment horizontal="center"/>
      <protection hidden="1"/>
    </xf>
    <xf numFmtId="0" fontId="2" fillId="16" borderId="408" xfId="0" applyFont="1" applyFill="1" applyBorder="1" applyAlignment="1" applyProtection="1">
      <alignment horizontal="center" shrinkToFit="1"/>
      <protection hidden="1"/>
    </xf>
    <xf numFmtId="0" fontId="2" fillId="16" borderId="409" xfId="0" applyFont="1" applyFill="1" applyBorder="1" applyAlignment="1" applyProtection="1">
      <alignment horizontal="center" shrinkToFit="1"/>
      <protection hidden="1"/>
    </xf>
    <xf numFmtId="0" fontId="12" fillId="10" borderId="150" xfId="0" applyFont="1" applyFill="1" applyBorder="1" applyAlignment="1" applyProtection="1">
      <alignment horizontal="distributed" vertical="center"/>
      <protection hidden="1"/>
    </xf>
    <xf numFmtId="0" fontId="12" fillId="10" borderId="13" xfId="0" applyFont="1" applyFill="1" applyBorder="1" applyAlignment="1" applyProtection="1">
      <alignment horizontal="distributed" vertical="center"/>
      <protection hidden="1"/>
    </xf>
    <xf numFmtId="0" fontId="12" fillId="10" borderId="6" xfId="0" applyFont="1" applyFill="1" applyBorder="1" applyAlignment="1" applyProtection="1">
      <alignment horizontal="distributed" vertical="center"/>
      <protection hidden="1"/>
    </xf>
    <xf numFmtId="0" fontId="12" fillId="10" borderId="0" xfId="0" applyFont="1" applyFill="1" applyAlignment="1" applyProtection="1">
      <alignment horizontal="distributed" vertical="center"/>
      <protection hidden="1"/>
    </xf>
    <xf numFmtId="0" fontId="12" fillId="10" borderId="22" xfId="0" applyFont="1" applyFill="1" applyBorder="1" applyAlignment="1" applyProtection="1">
      <alignment horizontal="distributed" vertical="center"/>
      <protection hidden="1"/>
    </xf>
    <xf numFmtId="0" fontId="12" fillId="10" borderId="18" xfId="0" applyFont="1" applyFill="1" applyBorder="1" applyAlignment="1" applyProtection="1">
      <alignment horizontal="distributed" vertical="center"/>
      <protection hidden="1"/>
    </xf>
    <xf numFmtId="0" fontId="5" fillId="16" borderId="124" xfId="0" applyFont="1" applyFill="1" applyBorder="1" applyAlignment="1" applyProtection="1">
      <alignment horizontal="distributed" vertical="center"/>
      <protection hidden="1"/>
    </xf>
    <xf numFmtId="0" fontId="5" fillId="16" borderId="107" xfId="0" applyFont="1" applyFill="1" applyBorder="1" applyAlignment="1" applyProtection="1">
      <alignment horizontal="distributed" vertical="center"/>
      <protection hidden="1"/>
    </xf>
    <xf numFmtId="0" fontId="5" fillId="16" borderId="95" xfId="0" applyFont="1" applyFill="1" applyBorder="1" applyAlignment="1" applyProtection="1">
      <alignment horizontal="distributed" vertical="center"/>
      <protection hidden="1"/>
    </xf>
    <xf numFmtId="0" fontId="5" fillId="16" borderId="125" xfId="0" applyFont="1" applyFill="1" applyBorder="1" applyAlignment="1" applyProtection="1">
      <alignment horizontal="distributed" vertical="center"/>
      <protection hidden="1"/>
    </xf>
    <xf numFmtId="0" fontId="5" fillId="16" borderId="108" xfId="0" applyFont="1" applyFill="1" applyBorder="1" applyAlignment="1" applyProtection="1">
      <alignment horizontal="distributed" vertical="center"/>
      <protection hidden="1"/>
    </xf>
    <xf numFmtId="0" fontId="5" fillId="16" borderId="99" xfId="0" applyFont="1" applyFill="1" applyBorder="1" applyAlignment="1" applyProtection="1">
      <alignment horizontal="distributed" vertical="center"/>
      <protection hidden="1"/>
    </xf>
    <xf numFmtId="0" fontId="2" fillId="16" borderId="209" xfId="0" applyFont="1" applyFill="1" applyBorder="1" applyAlignment="1" applyProtection="1">
      <alignment horizontal="center" shrinkToFit="1"/>
      <protection hidden="1"/>
    </xf>
    <xf numFmtId="0" fontId="2" fillId="16" borderId="210" xfId="0" applyFont="1" applyFill="1" applyBorder="1" applyAlignment="1" applyProtection="1">
      <alignment horizontal="center" shrinkToFit="1"/>
      <protection hidden="1"/>
    </xf>
    <xf numFmtId="176" fontId="3" fillId="12" borderId="39" xfId="1" applyNumberFormat="1" applyFont="1" applyFill="1" applyBorder="1" applyAlignment="1" applyProtection="1">
      <alignment horizontal="center"/>
      <protection hidden="1"/>
    </xf>
    <xf numFmtId="176" fontId="3" fillId="12" borderId="4" xfId="1" applyNumberFormat="1" applyFont="1" applyFill="1" applyBorder="1" applyAlignment="1" applyProtection="1">
      <alignment horizontal="center"/>
      <protection hidden="1"/>
    </xf>
    <xf numFmtId="176" fontId="3" fillId="12" borderId="190" xfId="1" applyNumberFormat="1" applyFont="1" applyFill="1" applyBorder="1" applyAlignment="1" applyProtection="1">
      <alignment horizontal="center"/>
      <protection hidden="1"/>
    </xf>
    <xf numFmtId="176" fontId="3" fillId="12" borderId="0" xfId="1" applyNumberFormat="1" applyFont="1" applyFill="1" applyBorder="1" applyAlignment="1" applyProtection="1">
      <alignment horizontal="center"/>
      <protection hidden="1"/>
    </xf>
    <xf numFmtId="176" fontId="3" fillId="12" borderId="40" xfId="1" applyNumberFormat="1" applyFont="1" applyFill="1" applyBorder="1" applyAlignment="1" applyProtection="1">
      <alignment horizontal="center"/>
      <protection hidden="1"/>
    </xf>
    <xf numFmtId="176" fontId="3" fillId="12" borderId="9" xfId="1" applyNumberFormat="1" applyFont="1" applyFill="1" applyBorder="1" applyAlignment="1" applyProtection="1">
      <alignment horizontal="center"/>
      <protection hidden="1"/>
    </xf>
    <xf numFmtId="176" fontId="3" fillId="12" borderId="37" xfId="1" applyNumberFormat="1" applyFont="1" applyFill="1" applyBorder="1" applyAlignment="1" applyProtection="1">
      <alignment horizontal="center"/>
      <protection hidden="1"/>
    </xf>
    <xf numFmtId="176" fontId="3" fillId="12" borderId="181" xfId="1" applyNumberFormat="1" applyFont="1" applyFill="1" applyBorder="1" applyAlignment="1" applyProtection="1">
      <alignment horizontal="center"/>
      <protection hidden="1"/>
    </xf>
    <xf numFmtId="176" fontId="3" fillId="12" borderId="38" xfId="1" applyNumberFormat="1" applyFont="1" applyFill="1" applyBorder="1" applyAlignment="1" applyProtection="1">
      <alignment horizontal="center"/>
      <protection hidden="1"/>
    </xf>
    <xf numFmtId="176" fontId="3" fillId="12" borderId="5" xfId="1" applyNumberFormat="1" applyFont="1" applyFill="1" applyBorder="1" applyAlignment="1" applyProtection="1">
      <alignment horizontal="center"/>
      <protection hidden="1"/>
    </xf>
    <xf numFmtId="176" fontId="3" fillId="12" borderId="7" xfId="1" applyNumberFormat="1" applyFont="1" applyFill="1" applyBorder="1" applyAlignment="1" applyProtection="1">
      <alignment horizontal="center"/>
      <protection hidden="1"/>
    </xf>
    <xf numFmtId="176" fontId="3" fillId="12" borderId="10" xfId="1" applyNumberFormat="1" applyFont="1" applyFill="1" applyBorder="1" applyAlignment="1" applyProtection="1">
      <alignment horizontal="center"/>
      <protection hidden="1"/>
    </xf>
    <xf numFmtId="0" fontId="9" fillId="0" borderId="121" xfId="0" applyFont="1" applyBorder="1" applyAlignment="1" applyProtection="1">
      <alignment horizontal="left" vertical="center" shrinkToFit="1"/>
      <protection hidden="1"/>
    </xf>
    <xf numFmtId="0" fontId="7" fillId="12" borderId="3" xfId="0" applyFont="1" applyFill="1" applyBorder="1" applyAlignment="1" applyProtection="1">
      <alignment horizontal="distributed" vertical="center"/>
      <protection hidden="1"/>
    </xf>
    <xf numFmtId="0" fontId="7" fillId="12" borderId="4" xfId="0" applyFont="1" applyFill="1" applyBorder="1" applyAlignment="1" applyProtection="1">
      <alignment horizontal="distributed" vertical="center"/>
      <protection hidden="1"/>
    </xf>
    <xf numFmtId="0" fontId="7" fillId="12" borderId="6" xfId="0" applyFont="1" applyFill="1" applyBorder="1" applyAlignment="1" applyProtection="1">
      <alignment horizontal="distributed" vertical="center"/>
      <protection hidden="1"/>
    </xf>
    <xf numFmtId="0" fontId="7" fillId="12" borderId="0" xfId="0" applyFont="1" applyFill="1" applyAlignment="1" applyProtection="1">
      <alignment horizontal="distributed" vertical="center"/>
      <protection hidden="1"/>
    </xf>
    <xf numFmtId="0" fontId="7" fillId="12" borderId="8" xfId="0" applyFont="1" applyFill="1" applyBorder="1" applyAlignment="1" applyProtection="1">
      <alignment horizontal="distributed" vertical="center"/>
      <protection hidden="1"/>
    </xf>
    <xf numFmtId="0" fontId="7" fillId="12" borderId="9" xfId="0" applyFont="1" applyFill="1" applyBorder="1" applyAlignment="1" applyProtection="1">
      <alignment horizontal="distributed" vertical="center"/>
      <protection hidden="1"/>
    </xf>
    <xf numFmtId="176" fontId="3" fillId="12" borderId="238" xfId="0" applyNumberFormat="1" applyFont="1" applyFill="1" applyBorder="1" applyAlignment="1" applyProtection="1">
      <alignment horizontal="center"/>
      <protection hidden="1"/>
    </xf>
    <xf numFmtId="176" fontId="3" fillId="12" borderId="4" xfId="0" applyNumberFormat="1" applyFont="1" applyFill="1" applyBorder="1" applyAlignment="1" applyProtection="1">
      <alignment horizontal="center"/>
      <protection hidden="1"/>
    </xf>
    <xf numFmtId="176" fontId="3" fillId="12" borderId="96" xfId="0" applyNumberFormat="1" applyFont="1" applyFill="1" applyBorder="1" applyAlignment="1" applyProtection="1">
      <alignment horizontal="center"/>
      <protection hidden="1"/>
    </xf>
    <xf numFmtId="176" fontId="3" fillId="12" borderId="0" xfId="0" applyNumberFormat="1" applyFont="1" applyFill="1" applyAlignment="1" applyProtection="1">
      <alignment horizontal="center"/>
      <protection hidden="1"/>
    </xf>
    <xf numFmtId="176" fontId="3" fillId="12" borderId="162" xfId="0" applyNumberFormat="1" applyFont="1" applyFill="1" applyBorder="1" applyAlignment="1" applyProtection="1">
      <alignment horizontal="center"/>
      <protection hidden="1"/>
    </xf>
    <xf numFmtId="176" fontId="3" fillId="12" borderId="9" xfId="0" applyNumberFormat="1" applyFont="1" applyFill="1" applyBorder="1" applyAlignment="1" applyProtection="1">
      <alignment horizontal="center"/>
      <protection hidden="1"/>
    </xf>
    <xf numFmtId="0" fontId="12" fillId="10" borderId="8" xfId="0" applyFont="1" applyFill="1" applyBorder="1" applyAlignment="1" applyProtection="1">
      <alignment horizontal="distributed" vertical="center"/>
      <protection hidden="1"/>
    </xf>
    <xf numFmtId="0" fontId="12" fillId="10" borderId="9" xfId="0" applyFont="1" applyFill="1" applyBorder="1" applyAlignment="1" applyProtection="1">
      <alignment horizontal="distributed" vertical="center"/>
      <protection hidden="1"/>
    </xf>
    <xf numFmtId="176" fontId="3" fillId="10" borderId="9" xfId="1" applyNumberFormat="1" applyFont="1" applyFill="1" applyBorder="1" applyAlignment="1" applyProtection="1">
      <alignment horizontal="center"/>
      <protection hidden="1"/>
    </xf>
    <xf numFmtId="176" fontId="3" fillId="10" borderId="10" xfId="1" applyNumberFormat="1" applyFont="1" applyFill="1" applyBorder="1" applyAlignment="1" applyProtection="1">
      <alignment horizontal="center"/>
      <protection hidden="1"/>
    </xf>
    <xf numFmtId="0" fontId="9" fillId="0" borderId="108" xfId="0" applyFont="1" applyBorder="1" applyAlignment="1" applyProtection="1">
      <alignment horizontal="center" vertical="center" shrinkToFit="1"/>
      <protection hidden="1"/>
    </xf>
    <xf numFmtId="0" fontId="6" fillId="0" borderId="107" xfId="0" applyFont="1" applyBorder="1" applyAlignment="1" applyProtection="1">
      <alignment horizontal="center" vertical="center"/>
      <protection hidden="1"/>
    </xf>
    <xf numFmtId="0" fontId="6" fillId="0" borderId="108" xfId="0" applyFont="1" applyBorder="1" applyAlignment="1" applyProtection="1">
      <alignment horizontal="center" vertical="center"/>
      <protection hidden="1"/>
    </xf>
    <xf numFmtId="0" fontId="9" fillId="0" borderId="120" xfId="0" applyFont="1" applyBorder="1" applyAlignment="1" applyProtection="1">
      <alignment horizontal="center" vertical="center" shrinkToFit="1"/>
      <protection hidden="1"/>
    </xf>
    <xf numFmtId="0" fontId="9" fillId="0" borderId="121" xfId="0" applyFont="1" applyBorder="1" applyAlignment="1" applyProtection="1">
      <alignment horizontal="center" vertical="center" shrinkToFit="1"/>
      <protection hidden="1"/>
    </xf>
    <xf numFmtId="176" fontId="3" fillId="10" borderId="38" xfId="1" applyNumberFormat="1" applyFont="1" applyFill="1" applyBorder="1" applyAlignment="1" applyProtection="1">
      <alignment horizontal="center"/>
      <protection hidden="1"/>
    </xf>
    <xf numFmtId="0" fontId="5" fillId="8" borderId="50" xfId="0" applyFont="1" applyFill="1" applyBorder="1" applyAlignment="1" applyProtection="1">
      <alignment horizontal="center" vertical="center"/>
      <protection hidden="1"/>
    </xf>
    <xf numFmtId="0" fontId="5" fillId="8" borderId="11"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protection hidden="1"/>
    </xf>
    <xf numFmtId="0" fontId="5" fillId="8" borderId="198" xfId="0" applyFont="1" applyFill="1" applyBorder="1" applyAlignment="1" applyProtection="1">
      <alignment horizontal="center" vertical="center"/>
      <protection hidden="1"/>
    </xf>
    <xf numFmtId="0" fontId="5" fillId="8" borderId="0" xfId="0" applyFont="1" applyFill="1" applyAlignment="1" applyProtection="1">
      <alignment horizontal="center" vertical="center"/>
      <protection hidden="1"/>
    </xf>
    <xf numFmtId="0" fontId="5" fillId="8" borderId="97" xfId="0" applyFont="1" applyFill="1" applyBorder="1" applyAlignment="1" applyProtection="1">
      <alignment horizontal="center" vertical="center"/>
      <protection hidden="1"/>
    </xf>
    <xf numFmtId="0" fontId="5" fillId="8" borderId="108" xfId="0" applyFont="1" applyFill="1" applyBorder="1" applyAlignment="1" applyProtection="1">
      <alignment horizontal="center" vertical="center"/>
      <protection hidden="1"/>
    </xf>
    <xf numFmtId="0" fontId="5" fillId="8" borderId="99" xfId="0" applyFont="1" applyFill="1" applyBorder="1" applyAlignment="1" applyProtection="1">
      <alignment horizontal="center" vertical="center"/>
      <protection hidden="1"/>
    </xf>
    <xf numFmtId="0" fontId="5" fillId="8" borderId="238"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96" xfId="0" applyFont="1" applyFill="1" applyBorder="1" applyAlignment="1" applyProtection="1">
      <alignment horizontal="center" vertical="center"/>
      <protection hidden="1"/>
    </xf>
    <xf numFmtId="0" fontId="5" fillId="8" borderId="7" xfId="0" applyFont="1" applyFill="1" applyBorder="1" applyAlignment="1" applyProtection="1">
      <alignment horizontal="center" vertical="center"/>
      <protection hidden="1"/>
    </xf>
    <xf numFmtId="0" fontId="2" fillId="0" borderId="144" xfId="1" applyNumberFormat="1" applyFont="1" applyBorder="1" applyAlignment="1" applyProtection="1">
      <alignment horizontal="center" shrinkToFit="1"/>
      <protection hidden="1"/>
    </xf>
    <xf numFmtId="0" fontId="2" fillId="0" borderId="102" xfId="1" applyNumberFormat="1" applyFont="1" applyBorder="1" applyAlignment="1" applyProtection="1">
      <alignment horizontal="center" shrinkToFit="1"/>
      <protection hidden="1"/>
    </xf>
    <xf numFmtId="0" fontId="2" fillId="0" borderId="103" xfId="1" applyNumberFormat="1" applyFont="1" applyBorder="1" applyAlignment="1" applyProtection="1">
      <alignment horizontal="center" shrinkToFit="1"/>
      <protection hidden="1"/>
    </xf>
    <xf numFmtId="0" fontId="2" fillId="0" borderId="11" xfId="0" applyFont="1" applyBorder="1" applyAlignment="1" applyProtection="1">
      <alignment horizontal="center"/>
      <protection hidden="1"/>
    </xf>
    <xf numFmtId="0" fontId="2" fillId="0" borderId="126" xfId="1" applyNumberFormat="1" applyFont="1" applyBorder="1" applyAlignment="1" applyProtection="1">
      <alignment horizontal="center" shrinkToFit="1"/>
      <protection hidden="1"/>
    </xf>
    <xf numFmtId="0" fontId="2" fillId="0" borderId="101" xfId="1" applyNumberFormat="1" applyFont="1" applyBorder="1" applyAlignment="1" applyProtection="1">
      <alignment horizontal="center" shrinkToFit="1"/>
      <protection hidden="1"/>
    </xf>
    <xf numFmtId="3" fontId="9" fillId="0" borderId="134" xfId="1" applyNumberFormat="1" applyFont="1" applyFill="1" applyBorder="1" applyAlignment="1" applyProtection="1">
      <alignment horizontal="right" shrinkToFit="1"/>
      <protection hidden="1"/>
    </xf>
    <xf numFmtId="3" fontId="9" fillId="0" borderId="87" xfId="1" applyNumberFormat="1" applyFont="1" applyFill="1" applyBorder="1" applyAlignment="1" applyProtection="1">
      <alignment horizontal="right" shrinkToFit="1"/>
      <protection hidden="1"/>
    </xf>
    <xf numFmtId="3" fontId="9" fillId="0" borderId="89" xfId="1" applyNumberFormat="1" applyFont="1" applyFill="1" applyBorder="1" applyAlignment="1" applyProtection="1">
      <alignment horizontal="right" shrinkToFit="1"/>
      <protection hidden="1"/>
    </xf>
    <xf numFmtId="0" fontId="5" fillId="0" borderId="69" xfId="0" applyFont="1" applyBorder="1" applyAlignment="1" applyProtection="1">
      <alignment horizontal="distributed" vertical="center"/>
      <protection hidden="1"/>
    </xf>
    <xf numFmtId="0" fontId="5" fillId="0" borderId="70" xfId="0" applyFont="1" applyBorder="1" applyAlignment="1" applyProtection="1">
      <alignment horizontal="distributed" vertical="center"/>
      <protection hidden="1"/>
    </xf>
    <xf numFmtId="0" fontId="5" fillId="0" borderId="128" xfId="0" applyFont="1" applyBorder="1" applyAlignment="1" applyProtection="1">
      <alignment horizontal="distributed" vertical="center"/>
      <protection hidden="1"/>
    </xf>
    <xf numFmtId="0" fontId="9" fillId="0" borderId="70" xfId="0" applyFont="1" applyBorder="1" applyAlignment="1" applyProtection="1">
      <alignment horizontal="left" vertical="center" shrinkToFit="1"/>
      <protection hidden="1"/>
    </xf>
    <xf numFmtId="0" fontId="9" fillId="0" borderId="71" xfId="0" applyFont="1" applyBorder="1" applyAlignment="1" applyProtection="1">
      <alignment horizontal="left" vertical="center" shrinkToFit="1"/>
      <protection hidden="1"/>
    </xf>
    <xf numFmtId="0" fontId="12" fillId="0" borderId="0" xfId="0" applyFont="1" applyAlignment="1" applyProtection="1">
      <alignment horizontal="left"/>
      <protection hidden="1"/>
    </xf>
    <xf numFmtId="0" fontId="5" fillId="8" borderId="3" xfId="0" applyFont="1" applyFill="1" applyBorder="1" applyAlignment="1" applyProtection="1">
      <alignment horizontal="center" vertical="center"/>
      <protection hidden="1"/>
    </xf>
    <xf numFmtId="0" fontId="5" fillId="8" borderId="6" xfId="0" applyFont="1" applyFill="1" applyBorder="1" applyAlignment="1" applyProtection="1">
      <alignment horizontal="center" vertical="center"/>
      <protection hidden="1"/>
    </xf>
    <xf numFmtId="0" fontId="5" fillId="8" borderId="245" xfId="0" applyFont="1" applyFill="1" applyBorder="1" applyAlignment="1" applyProtection="1">
      <alignment horizontal="center" vertical="center"/>
      <protection hidden="1"/>
    </xf>
    <xf numFmtId="0" fontId="5" fillId="8" borderId="98" xfId="0" applyFont="1" applyFill="1" applyBorder="1" applyAlignment="1" applyProtection="1">
      <alignment horizontal="center" vertical="center"/>
      <protection hidden="1"/>
    </xf>
    <xf numFmtId="9" fontId="5" fillId="8" borderId="25" xfId="0" applyNumberFormat="1" applyFont="1" applyFill="1" applyBorder="1" applyAlignment="1" applyProtection="1">
      <alignment horizontal="center" vertical="center"/>
      <protection hidden="1"/>
    </xf>
    <xf numFmtId="9" fontId="5" fillId="8" borderId="198" xfId="0" applyNumberFormat="1" applyFont="1" applyFill="1" applyBorder="1" applyAlignment="1" applyProtection="1">
      <alignment horizontal="center" vertical="center"/>
      <protection hidden="1"/>
    </xf>
    <xf numFmtId="9" fontId="5" fillId="8" borderId="15" xfId="0" applyNumberFormat="1" applyFont="1" applyFill="1" applyBorder="1" applyAlignment="1" applyProtection="1">
      <alignment horizontal="center" vertical="center"/>
      <protection hidden="1"/>
    </xf>
    <xf numFmtId="9" fontId="5" fillId="8" borderId="97" xfId="0" applyNumberFormat="1" applyFont="1" applyFill="1" applyBorder="1" applyAlignment="1" applyProtection="1">
      <alignment horizontal="center" vertical="center"/>
      <protection hidden="1"/>
    </xf>
    <xf numFmtId="9" fontId="5" fillId="8" borderId="17" xfId="0" applyNumberFormat="1" applyFont="1" applyFill="1" applyBorder="1" applyAlignment="1" applyProtection="1">
      <alignment horizontal="center" vertical="center"/>
      <protection hidden="1"/>
    </xf>
    <xf numFmtId="9" fontId="5" fillId="8" borderId="164" xfId="0" applyNumberFormat="1" applyFont="1" applyFill="1" applyBorder="1" applyAlignment="1" applyProtection="1">
      <alignment horizontal="center" vertical="center"/>
      <protection hidden="1"/>
    </xf>
    <xf numFmtId="3" fontId="9" fillId="0" borderId="165" xfId="1" applyNumberFormat="1" applyFont="1" applyFill="1" applyBorder="1" applyAlignment="1" applyProtection="1">
      <alignment horizontal="right" shrinkToFit="1"/>
      <protection hidden="1"/>
    </xf>
    <xf numFmtId="3" fontId="9" fillId="0" borderId="18" xfId="1" applyNumberFormat="1" applyFont="1" applyFill="1" applyBorder="1" applyAlignment="1" applyProtection="1">
      <alignment horizontal="right" shrinkToFit="1"/>
      <protection hidden="1"/>
    </xf>
    <xf numFmtId="3" fontId="9" fillId="0" borderId="151" xfId="1" applyNumberFormat="1" applyFont="1" applyFill="1" applyBorder="1" applyAlignment="1" applyProtection="1">
      <alignment horizontal="right" shrinkToFit="1"/>
      <protection hidden="1"/>
    </xf>
    <xf numFmtId="0" fontId="2" fillId="0" borderId="189" xfId="0" applyFont="1" applyBorder="1" applyAlignment="1" applyProtection="1">
      <alignment horizontal="left" shrinkToFit="1"/>
      <protection hidden="1"/>
    </xf>
    <xf numFmtId="0" fontId="2" fillId="0" borderId="249" xfId="0" applyFont="1" applyBorder="1" applyAlignment="1" applyProtection="1">
      <alignment horizontal="left" shrinkToFit="1"/>
      <protection hidden="1"/>
    </xf>
    <xf numFmtId="0" fontId="2" fillId="0" borderId="251" xfId="1" applyNumberFormat="1" applyFont="1" applyBorder="1" applyAlignment="1" applyProtection="1">
      <alignment horizontal="center" shrinkToFit="1"/>
      <protection hidden="1"/>
    </xf>
    <xf numFmtId="0" fontId="2" fillId="0" borderId="90" xfId="1" applyNumberFormat="1" applyFont="1" applyBorder="1" applyAlignment="1" applyProtection="1">
      <alignment horizontal="center" shrinkToFit="1"/>
      <protection hidden="1"/>
    </xf>
    <xf numFmtId="0" fontId="2" fillId="0" borderId="252" xfId="1" applyNumberFormat="1" applyFont="1" applyBorder="1" applyAlignment="1" applyProtection="1">
      <alignment horizontal="center" shrinkToFit="1"/>
      <protection hidden="1"/>
    </xf>
    <xf numFmtId="0" fontId="2" fillId="0" borderId="263"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264" xfId="0" applyFont="1" applyBorder="1" applyAlignment="1" applyProtection="1">
      <alignment horizontal="center"/>
      <protection hidden="1"/>
    </xf>
    <xf numFmtId="0" fontId="2" fillId="0" borderId="189" xfId="1" applyNumberFormat="1" applyFont="1" applyBorder="1" applyAlignment="1" applyProtection="1">
      <alignment horizontal="center" shrinkToFit="1"/>
      <protection hidden="1"/>
    </xf>
    <xf numFmtId="0" fontId="2" fillId="0" borderId="249" xfId="1" applyNumberFormat="1" applyFont="1" applyBorder="1" applyAlignment="1" applyProtection="1">
      <alignment horizontal="center" shrinkToFit="1"/>
      <protection hidden="1"/>
    </xf>
    <xf numFmtId="0" fontId="2" fillId="0" borderId="188" xfId="1" applyNumberFormat="1" applyFont="1" applyBorder="1" applyAlignment="1" applyProtection="1">
      <alignment horizontal="center" shrinkToFit="1"/>
      <protection hidden="1"/>
    </xf>
    <xf numFmtId="3" fontId="9" fillId="0" borderId="178" xfId="1" applyNumberFormat="1" applyFont="1" applyFill="1" applyBorder="1" applyAlignment="1" applyProtection="1">
      <alignment horizontal="right" shrinkToFit="1"/>
      <protection hidden="1"/>
    </xf>
    <xf numFmtId="3" fontId="9" fillId="0" borderId="159" xfId="1" applyNumberFormat="1" applyFont="1" applyFill="1" applyBorder="1" applyAlignment="1" applyProtection="1">
      <alignment horizontal="right" shrinkToFit="1"/>
      <protection hidden="1"/>
    </xf>
    <xf numFmtId="3" fontId="9" fillId="0" borderId="265" xfId="1" applyNumberFormat="1" applyFont="1" applyFill="1" applyBorder="1" applyAlignment="1" applyProtection="1">
      <alignment horizontal="right" shrinkToFit="1"/>
      <protection hidden="1"/>
    </xf>
    <xf numFmtId="0" fontId="2" fillId="8" borderId="6" xfId="0" applyFont="1" applyFill="1" applyBorder="1" applyAlignment="1" applyProtection="1">
      <alignment horizontal="left" vertical="center"/>
      <protection hidden="1"/>
    </xf>
    <xf numFmtId="0" fontId="2" fillId="8" borderId="0" xfId="0" applyFont="1" applyFill="1" applyAlignment="1" applyProtection="1">
      <alignment horizontal="left" vertical="center"/>
      <protection hidden="1"/>
    </xf>
    <xf numFmtId="0" fontId="2" fillId="8" borderId="16" xfId="0" applyFont="1" applyFill="1" applyBorder="1" applyAlignment="1" applyProtection="1">
      <alignment horizontal="left" vertical="center"/>
      <protection hidden="1"/>
    </xf>
    <xf numFmtId="0" fontId="2" fillId="8" borderId="8" xfId="0" applyFont="1" applyFill="1" applyBorder="1" applyAlignment="1" applyProtection="1">
      <alignment horizontal="left" vertical="center"/>
      <protection hidden="1"/>
    </xf>
    <xf numFmtId="0" fontId="2" fillId="8" borderId="9" xfId="0" applyFont="1" applyFill="1" applyBorder="1" applyAlignment="1" applyProtection="1">
      <alignment horizontal="left" vertical="center"/>
      <protection hidden="1"/>
    </xf>
    <xf numFmtId="0" fontId="2" fillId="8" borderId="21" xfId="0" applyFont="1" applyFill="1" applyBorder="1" applyAlignment="1" applyProtection="1">
      <alignment horizontal="left" vertical="center"/>
      <protection hidden="1"/>
    </xf>
    <xf numFmtId="3" fontId="9" fillId="0" borderId="223" xfId="1" applyNumberFormat="1" applyFont="1" applyFill="1" applyBorder="1" applyAlignment="1" applyProtection="1">
      <alignment horizontal="right" shrinkToFit="1"/>
      <protection hidden="1"/>
    </xf>
    <xf numFmtId="3" fontId="9" fillId="0" borderId="224" xfId="1" applyNumberFormat="1" applyFont="1" applyFill="1" applyBorder="1" applyAlignment="1" applyProtection="1">
      <alignment horizontal="right" shrinkToFit="1"/>
      <protection hidden="1"/>
    </xf>
    <xf numFmtId="3" fontId="9" fillId="0" borderId="225" xfId="1" applyNumberFormat="1" applyFont="1" applyFill="1" applyBorder="1" applyAlignment="1" applyProtection="1">
      <alignment horizontal="right" shrinkToFit="1"/>
      <protection hidden="1"/>
    </xf>
    <xf numFmtId="3" fontId="9" fillId="0" borderId="27" xfId="1" applyNumberFormat="1" applyFont="1" applyFill="1" applyBorder="1" applyAlignment="1" applyProtection="1">
      <alignment horizontal="right" shrinkToFit="1"/>
      <protection hidden="1"/>
    </xf>
    <xf numFmtId="3" fontId="9" fillId="0" borderId="9" xfId="1" applyNumberFormat="1" applyFont="1" applyFill="1" applyBorder="1" applyAlignment="1" applyProtection="1">
      <alignment horizontal="right" shrinkToFit="1"/>
      <protection hidden="1"/>
    </xf>
    <xf numFmtId="3" fontId="9" fillId="0" borderId="21" xfId="1" applyNumberFormat="1" applyFont="1" applyFill="1" applyBorder="1" applyAlignment="1" applyProtection="1">
      <alignment horizontal="right" shrinkToFit="1"/>
      <protection hidden="1"/>
    </xf>
    <xf numFmtId="178" fontId="10" fillId="8" borderId="15" xfId="1" applyNumberFormat="1" applyFont="1" applyFill="1" applyBorder="1" applyAlignment="1" applyProtection="1">
      <alignment horizontal="center" vertical="top" shrinkToFit="1"/>
      <protection hidden="1"/>
    </xf>
    <xf numFmtId="178" fontId="10" fillId="8" borderId="0" xfId="1" applyNumberFormat="1" applyFont="1" applyFill="1" applyBorder="1" applyAlignment="1" applyProtection="1">
      <alignment horizontal="center" vertical="top" shrinkToFit="1"/>
      <protection hidden="1"/>
    </xf>
    <xf numFmtId="178" fontId="10" fillId="8" borderId="97" xfId="1" applyNumberFormat="1" applyFont="1" applyFill="1" applyBorder="1" applyAlignment="1" applyProtection="1">
      <alignment horizontal="center" vertical="top" shrinkToFit="1"/>
      <protection hidden="1"/>
    </xf>
    <xf numFmtId="3" fontId="9" fillId="0" borderId="96" xfId="1" applyNumberFormat="1" applyFont="1" applyFill="1" applyBorder="1" applyAlignment="1" applyProtection="1">
      <alignment horizontal="right" shrinkToFit="1"/>
      <protection hidden="1"/>
    </xf>
    <xf numFmtId="3" fontId="9" fillId="0" borderId="0" xfId="1" applyNumberFormat="1" applyFont="1" applyFill="1" applyBorder="1" applyAlignment="1" applyProtection="1">
      <alignment horizontal="right" shrinkToFit="1"/>
      <protection hidden="1"/>
    </xf>
    <xf numFmtId="3" fontId="9" fillId="0" borderId="7" xfId="1" applyNumberFormat="1" applyFont="1" applyFill="1" applyBorder="1" applyAlignment="1" applyProtection="1">
      <alignment horizontal="right" shrinkToFit="1"/>
      <protection hidden="1"/>
    </xf>
    <xf numFmtId="3" fontId="9" fillId="0" borderId="162" xfId="1" applyNumberFormat="1" applyFont="1" applyFill="1" applyBorder="1" applyAlignment="1" applyProtection="1">
      <alignment horizontal="right" shrinkToFit="1"/>
      <protection hidden="1"/>
    </xf>
    <xf numFmtId="3" fontId="9" fillId="0" borderId="10" xfId="1" applyNumberFormat="1" applyFont="1" applyFill="1" applyBorder="1" applyAlignment="1" applyProtection="1">
      <alignment horizontal="right" shrinkToFit="1"/>
      <protection hidden="1"/>
    </xf>
    <xf numFmtId="0" fontId="5" fillId="8" borderId="27" xfId="0" applyFont="1" applyFill="1" applyBorder="1" applyAlignment="1" applyProtection="1">
      <alignment horizontal="center" vertical="center" wrapText="1"/>
      <protection hidden="1"/>
    </xf>
    <xf numFmtId="0" fontId="5" fillId="8" borderId="9" xfId="0" applyFont="1" applyFill="1" applyBorder="1" applyAlignment="1" applyProtection="1">
      <alignment horizontal="center" vertical="center" wrapText="1"/>
      <protection hidden="1"/>
    </xf>
    <xf numFmtId="0" fontId="5" fillId="8" borderId="161"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6" fillId="0" borderId="4" xfId="0" applyFont="1" applyBorder="1" applyAlignment="1" applyProtection="1">
      <alignment horizontal="left" vertical="center"/>
      <protection hidden="1"/>
    </xf>
    <xf numFmtId="0" fontId="2" fillId="8" borderId="154" xfId="0" applyFont="1" applyFill="1" applyBorder="1" applyAlignment="1" applyProtection="1">
      <alignment horizontal="left" vertical="center"/>
      <protection hidden="1"/>
    </xf>
    <xf numFmtId="0" fontId="2" fillId="8" borderId="65" xfId="0" applyFont="1" applyFill="1" applyBorder="1" applyAlignment="1" applyProtection="1">
      <alignment horizontal="left" vertical="center"/>
      <protection hidden="1"/>
    </xf>
    <xf numFmtId="0" fontId="2" fillId="8" borderId="153" xfId="0" applyFont="1" applyFill="1" applyBorder="1" applyAlignment="1" applyProtection="1">
      <alignment horizontal="left" vertical="center"/>
      <protection hidden="1"/>
    </xf>
    <xf numFmtId="0" fontId="2" fillId="8" borderId="22" xfId="0" applyFont="1" applyFill="1" applyBorder="1" applyAlignment="1" applyProtection="1">
      <alignment horizontal="left" vertical="center"/>
      <protection hidden="1"/>
    </xf>
    <xf numFmtId="0" fontId="2" fillId="8" borderId="18" xfId="0" applyFont="1" applyFill="1" applyBorder="1" applyAlignment="1" applyProtection="1">
      <alignment horizontal="left" vertical="center"/>
      <protection hidden="1"/>
    </xf>
    <xf numFmtId="0" fontId="2" fillId="8" borderId="19" xfId="0" applyFont="1" applyFill="1" applyBorder="1" applyAlignment="1" applyProtection="1">
      <alignment horizontal="left" vertical="center"/>
      <protection hidden="1"/>
    </xf>
    <xf numFmtId="3" fontId="9" fillId="0" borderId="25" xfId="1" applyNumberFormat="1" applyFont="1" applyFill="1" applyBorder="1" applyAlignment="1" applyProtection="1">
      <alignment horizontal="right" shrinkToFit="1"/>
      <protection hidden="1"/>
    </xf>
    <xf numFmtId="3" fontId="9" fillId="0" borderId="4" xfId="1" applyNumberFormat="1" applyFont="1" applyFill="1" applyBorder="1" applyAlignment="1" applyProtection="1">
      <alignment horizontal="right" shrinkToFit="1"/>
      <protection hidden="1"/>
    </xf>
    <xf numFmtId="3" fontId="9" fillId="0" borderId="20" xfId="1" applyNumberFormat="1" applyFont="1" applyFill="1" applyBorder="1" applyAlignment="1" applyProtection="1">
      <alignment horizontal="right" shrinkToFit="1"/>
      <protection hidden="1"/>
    </xf>
    <xf numFmtId="3" fontId="9" fillId="0" borderId="17" xfId="1" applyNumberFormat="1" applyFont="1" applyFill="1" applyBorder="1" applyAlignment="1" applyProtection="1">
      <alignment horizontal="right" shrinkToFit="1"/>
      <protection hidden="1"/>
    </xf>
    <xf numFmtId="3" fontId="9" fillId="0" borderId="19" xfId="1" applyNumberFormat="1" applyFont="1" applyFill="1" applyBorder="1" applyAlignment="1" applyProtection="1">
      <alignment horizontal="right" shrinkToFit="1"/>
      <protection hidden="1"/>
    </xf>
    <xf numFmtId="3" fontId="9" fillId="0" borderId="238" xfId="1" applyNumberFormat="1" applyFont="1" applyFill="1" applyBorder="1" applyAlignment="1" applyProtection="1">
      <alignment horizontal="right" shrinkToFit="1"/>
      <protection hidden="1"/>
    </xf>
    <xf numFmtId="3" fontId="9" fillId="0" borderId="5" xfId="1" applyNumberFormat="1" applyFont="1" applyFill="1" applyBorder="1" applyAlignment="1" applyProtection="1">
      <alignment horizontal="right" shrinkToFit="1"/>
      <protection hidden="1"/>
    </xf>
    <xf numFmtId="0" fontId="5" fillId="8" borderId="17" xfId="0" applyFont="1" applyFill="1" applyBorder="1" applyAlignment="1" applyProtection="1">
      <alignment horizontal="center" vertical="center" wrapText="1"/>
      <protection hidden="1"/>
    </xf>
    <xf numFmtId="0" fontId="5" fillId="8" borderId="18" xfId="0" applyFont="1" applyFill="1" applyBorder="1" applyAlignment="1" applyProtection="1">
      <alignment horizontal="center" vertical="center" wrapText="1"/>
      <protection hidden="1"/>
    </xf>
    <xf numFmtId="0" fontId="5" fillId="8" borderId="164" xfId="0" applyFont="1" applyFill="1" applyBorder="1" applyAlignment="1" applyProtection="1">
      <alignment horizontal="center" vertical="center" wrapText="1"/>
      <protection hidden="1"/>
    </xf>
    <xf numFmtId="0" fontId="2" fillId="8" borderId="150" xfId="0" applyFont="1" applyFill="1" applyBorder="1" applyAlignment="1" applyProtection="1">
      <alignment horizontal="left" vertical="center"/>
      <protection hidden="1"/>
    </xf>
    <xf numFmtId="0" fontId="2" fillId="8" borderId="13" xfId="0" applyFont="1" applyFill="1" applyBorder="1" applyAlignment="1" applyProtection="1">
      <alignment horizontal="left" vertical="center"/>
      <protection hidden="1"/>
    </xf>
    <xf numFmtId="0" fontId="2" fillId="8" borderId="14" xfId="0" applyFont="1" applyFill="1" applyBorder="1" applyAlignment="1" applyProtection="1">
      <alignment horizontal="left" vertical="center"/>
      <protection hidden="1"/>
    </xf>
    <xf numFmtId="0" fontId="2" fillId="8" borderId="215" xfId="0" applyFont="1" applyFill="1" applyBorder="1" applyAlignment="1" applyProtection="1">
      <alignment horizontal="left" vertical="center"/>
      <protection hidden="1"/>
    </xf>
    <xf numFmtId="0" fontId="2" fillId="8" borderId="211" xfId="0" applyFont="1" applyFill="1" applyBorder="1" applyAlignment="1" applyProtection="1">
      <alignment horizontal="left" vertical="center"/>
      <protection hidden="1"/>
    </xf>
    <xf numFmtId="0" fontId="2" fillId="8" borderId="212" xfId="0" applyFont="1" applyFill="1" applyBorder="1" applyAlignment="1" applyProtection="1">
      <alignment horizontal="left" vertical="center"/>
      <protection hidden="1"/>
    </xf>
    <xf numFmtId="3" fontId="9" fillId="0" borderId="12" xfId="1" applyNumberFormat="1" applyFont="1" applyFill="1" applyBorder="1" applyAlignment="1" applyProtection="1">
      <alignment horizontal="right" shrinkToFit="1"/>
      <protection hidden="1"/>
    </xf>
    <xf numFmtId="3" fontId="9" fillId="0" borderId="13" xfId="1" applyNumberFormat="1" applyFont="1" applyFill="1" applyBorder="1" applyAlignment="1" applyProtection="1">
      <alignment horizontal="right" shrinkToFit="1"/>
      <protection hidden="1"/>
    </xf>
    <xf numFmtId="3" fontId="9" fillId="0" borderId="14" xfId="1" applyNumberFormat="1" applyFont="1" applyFill="1" applyBorder="1" applyAlignment="1" applyProtection="1">
      <alignment horizontal="right" shrinkToFit="1"/>
      <protection hidden="1"/>
    </xf>
    <xf numFmtId="3" fontId="9" fillId="0" borderId="218" xfId="1" applyNumberFormat="1" applyFont="1" applyFill="1" applyBorder="1" applyAlignment="1" applyProtection="1">
      <alignment horizontal="right" shrinkToFit="1"/>
      <protection hidden="1"/>
    </xf>
    <xf numFmtId="3" fontId="9" fillId="0" borderId="211" xfId="1" applyNumberFormat="1" applyFont="1" applyFill="1" applyBorder="1" applyAlignment="1" applyProtection="1">
      <alignment horizontal="right" shrinkToFit="1"/>
      <protection hidden="1"/>
    </xf>
    <xf numFmtId="3" fontId="9" fillId="0" borderId="212" xfId="1" applyNumberFormat="1" applyFont="1" applyFill="1" applyBorder="1" applyAlignment="1" applyProtection="1">
      <alignment horizontal="right" shrinkToFit="1"/>
      <protection hidden="1"/>
    </xf>
    <xf numFmtId="3" fontId="9" fillId="0" borderId="168" xfId="1" applyNumberFormat="1" applyFont="1" applyFill="1" applyBorder="1" applyAlignment="1" applyProtection="1">
      <alignment horizontal="right" shrinkToFit="1"/>
      <protection hidden="1"/>
    </xf>
    <xf numFmtId="3" fontId="9" fillId="0" borderId="24" xfId="1" applyNumberFormat="1" applyFont="1" applyFill="1" applyBorder="1" applyAlignment="1" applyProtection="1">
      <alignment horizontal="right" shrinkToFit="1"/>
      <protection hidden="1"/>
    </xf>
    <xf numFmtId="3" fontId="9" fillId="0" borderId="214" xfId="1" applyNumberFormat="1" applyFont="1" applyFill="1" applyBorder="1" applyAlignment="1" applyProtection="1">
      <alignment horizontal="right" shrinkToFit="1"/>
      <protection hidden="1"/>
    </xf>
    <xf numFmtId="3" fontId="9" fillId="0" borderId="236" xfId="1" applyNumberFormat="1" applyFont="1" applyFill="1" applyBorder="1" applyAlignment="1" applyProtection="1">
      <alignment horizontal="right" shrinkToFit="1"/>
      <protection hidden="1"/>
    </xf>
    <xf numFmtId="0" fontId="5" fillId="8" borderId="218" xfId="0" applyFont="1" applyFill="1" applyBorder="1" applyAlignment="1" applyProtection="1">
      <alignment horizontal="center" vertical="center" wrapText="1"/>
      <protection hidden="1"/>
    </xf>
    <xf numFmtId="0" fontId="5" fillId="8" borderId="211" xfId="0" applyFont="1" applyFill="1" applyBorder="1" applyAlignment="1" applyProtection="1">
      <alignment horizontal="center" vertical="center" wrapText="1"/>
      <protection hidden="1"/>
    </xf>
    <xf numFmtId="0" fontId="5" fillId="8" borderId="213" xfId="0" applyFont="1" applyFill="1" applyBorder="1" applyAlignment="1" applyProtection="1">
      <alignment horizontal="center" vertical="center" wrapText="1"/>
      <protection hidden="1"/>
    </xf>
    <xf numFmtId="0" fontId="12" fillId="13" borderId="93" xfId="0" applyFont="1" applyFill="1" applyBorder="1" applyAlignment="1" applyProtection="1">
      <alignment horizontal="center" vertical="center"/>
      <protection hidden="1"/>
    </xf>
    <xf numFmtId="0" fontId="2" fillId="13" borderId="93" xfId="0" applyFont="1" applyFill="1" applyBorder="1" applyAlignment="1" applyProtection="1">
      <alignment horizontal="center" vertical="center"/>
      <protection hidden="1"/>
    </xf>
    <xf numFmtId="0" fontId="2" fillId="13" borderId="119" xfId="0" applyFont="1" applyFill="1" applyBorder="1" applyAlignment="1" applyProtection="1">
      <alignment horizontal="center" vertical="center"/>
      <protection hidden="1"/>
    </xf>
    <xf numFmtId="0" fontId="10" fillId="13" borderId="93" xfId="0" applyFont="1" applyFill="1" applyBorder="1" applyAlignment="1" applyProtection="1">
      <alignment horizontal="center"/>
      <protection hidden="1"/>
    </xf>
    <xf numFmtId="0" fontId="10" fillId="13" borderId="119" xfId="0" applyFont="1" applyFill="1" applyBorder="1" applyAlignment="1" applyProtection="1">
      <alignment horizontal="center"/>
      <protection hidden="1"/>
    </xf>
    <xf numFmtId="0" fontId="14" fillId="13" borderId="0" xfId="0" applyFont="1" applyFill="1" applyAlignment="1" applyProtection="1">
      <alignment horizontal="center" vertical="center"/>
      <protection hidden="1"/>
    </xf>
    <xf numFmtId="0" fontId="14" fillId="13" borderId="18" xfId="0" applyFont="1" applyFill="1" applyBorder="1" applyAlignment="1" applyProtection="1">
      <alignment horizontal="center" vertical="center"/>
      <protection hidden="1"/>
    </xf>
    <xf numFmtId="0" fontId="11" fillId="13" borderId="0" xfId="0" applyFont="1" applyFill="1" applyAlignment="1" applyProtection="1">
      <alignment horizontal="left" shrinkToFit="1"/>
      <protection hidden="1"/>
    </xf>
    <xf numFmtId="0" fontId="6" fillId="8" borderId="93" xfId="0" applyFont="1" applyFill="1" applyBorder="1" applyAlignment="1" applyProtection="1">
      <alignment horizontal="left" vertical="center"/>
      <protection hidden="1"/>
    </xf>
    <xf numFmtId="0" fontId="6" fillId="8" borderId="115" xfId="0" applyFont="1" applyFill="1" applyBorder="1" applyAlignment="1" applyProtection="1">
      <alignment horizontal="left" vertical="center"/>
      <protection hidden="1"/>
    </xf>
    <xf numFmtId="0" fontId="12" fillId="14" borderId="111" xfId="0" applyFont="1" applyFill="1" applyBorder="1" applyAlignment="1" applyProtection="1">
      <alignment horizontal="center" vertical="top"/>
      <protection hidden="1"/>
    </xf>
    <xf numFmtId="0" fontId="12" fillId="14" borderId="112" xfId="0" applyFont="1" applyFill="1" applyBorder="1" applyAlignment="1" applyProtection="1">
      <alignment horizontal="center" vertical="top"/>
      <protection hidden="1"/>
    </xf>
    <xf numFmtId="0" fontId="12" fillId="14" borderId="113" xfId="0" applyFont="1" applyFill="1" applyBorder="1" applyAlignment="1" applyProtection="1">
      <alignment horizontal="center" vertical="top"/>
      <protection hidden="1"/>
    </xf>
    <xf numFmtId="0" fontId="5" fillId="0" borderId="114" xfId="0" applyFont="1" applyBorder="1" applyAlignment="1" applyProtection="1">
      <alignment horizontal="distributed" vertical="center"/>
      <protection hidden="1"/>
    </xf>
    <xf numFmtId="0" fontId="5" fillId="0" borderId="93" xfId="0" applyFont="1" applyBorder="1" applyAlignment="1" applyProtection="1">
      <alignment horizontal="distributed" vertical="center"/>
      <protection hidden="1"/>
    </xf>
    <xf numFmtId="0" fontId="2" fillId="0" borderId="205" xfId="0" applyFont="1" applyBorder="1" applyAlignment="1" applyProtection="1">
      <alignment horizontal="center"/>
      <protection hidden="1"/>
    </xf>
    <xf numFmtId="0" fontId="2" fillId="0" borderId="206" xfId="0" applyFont="1" applyBorder="1" applyAlignment="1" applyProtection="1">
      <alignment horizontal="center"/>
      <protection hidden="1"/>
    </xf>
    <xf numFmtId="0" fontId="5" fillId="0" borderId="111" xfId="0" applyFont="1" applyBorder="1" applyAlignment="1" applyProtection="1">
      <alignment horizontal="distributed" vertical="center"/>
      <protection hidden="1"/>
    </xf>
    <xf numFmtId="0" fontId="5" fillId="0" borderId="112" xfId="0" applyFont="1" applyBorder="1" applyAlignment="1" applyProtection="1">
      <alignment horizontal="distributed" vertical="center"/>
      <protection hidden="1"/>
    </xf>
    <xf numFmtId="0" fontId="9" fillId="0" borderId="112" xfId="0" applyFont="1" applyBorder="1" applyAlignment="1" applyProtection="1">
      <alignment horizontal="left" vertical="center" wrapText="1"/>
      <protection hidden="1"/>
    </xf>
    <xf numFmtId="0" fontId="9" fillId="0" borderId="113" xfId="0" applyFont="1" applyBorder="1" applyAlignment="1" applyProtection="1">
      <alignment horizontal="left" vertical="center" wrapText="1"/>
      <protection hidden="1"/>
    </xf>
    <xf numFmtId="0" fontId="9" fillId="0" borderId="93" xfId="0" applyFont="1" applyBorder="1" applyAlignment="1" applyProtection="1">
      <alignment horizontal="left" vertical="center" wrapText="1"/>
      <protection hidden="1"/>
    </xf>
    <xf numFmtId="0" fontId="9" fillId="0" borderId="115" xfId="0" applyFont="1" applyBorder="1" applyAlignment="1" applyProtection="1">
      <alignment horizontal="left" vertical="center" wrapText="1"/>
      <protection hidden="1"/>
    </xf>
    <xf numFmtId="0" fontId="3" fillId="10" borderId="13" xfId="0" applyFont="1" applyFill="1" applyBorder="1" applyAlignment="1" applyProtection="1">
      <alignment horizontal="center"/>
      <protection hidden="1"/>
    </xf>
    <xf numFmtId="0" fontId="3" fillId="10" borderId="0" xfId="0" applyFont="1" applyFill="1" applyAlignment="1" applyProtection="1">
      <alignment horizontal="center"/>
      <protection hidden="1"/>
    </xf>
    <xf numFmtId="0" fontId="3" fillId="10" borderId="18" xfId="0" applyFont="1" applyFill="1" applyBorder="1" applyAlignment="1" applyProtection="1">
      <alignment horizontal="center"/>
      <protection hidden="1"/>
    </xf>
    <xf numFmtId="0" fontId="3" fillId="10" borderId="24" xfId="0" applyFont="1" applyFill="1" applyBorder="1" applyAlignment="1" applyProtection="1">
      <alignment horizontal="center"/>
      <protection hidden="1"/>
    </xf>
    <xf numFmtId="0" fontId="3" fillId="10" borderId="7" xfId="0" applyFont="1" applyFill="1" applyBorder="1" applyAlignment="1" applyProtection="1">
      <alignment horizontal="center"/>
      <protection hidden="1"/>
    </xf>
    <xf numFmtId="0" fontId="3" fillId="10" borderId="151" xfId="0" applyFont="1" applyFill="1" applyBorder="1" applyAlignment="1" applyProtection="1">
      <alignment horizontal="center"/>
      <protection hidden="1"/>
    </xf>
    <xf numFmtId="0" fontId="3" fillId="10" borderId="12" xfId="0" applyFont="1" applyFill="1" applyBorder="1" applyAlignment="1" applyProtection="1">
      <alignment horizontal="center"/>
      <protection hidden="1"/>
    </xf>
    <xf numFmtId="0" fontId="3" fillId="10" borderId="15" xfId="0" applyFont="1" applyFill="1" applyBorder="1" applyAlignment="1" applyProtection="1">
      <alignment horizontal="center"/>
      <protection hidden="1"/>
    </xf>
    <xf numFmtId="0" fontId="3" fillId="10" borderId="17" xfId="0" applyFont="1" applyFill="1" applyBorder="1" applyAlignment="1" applyProtection="1">
      <alignment horizontal="center"/>
      <protection hidden="1"/>
    </xf>
    <xf numFmtId="0" fontId="3" fillId="10" borderId="175" xfId="0" applyFont="1" applyFill="1" applyBorder="1" applyAlignment="1" applyProtection="1">
      <alignment horizontal="center"/>
      <protection hidden="1"/>
    </xf>
    <xf numFmtId="0" fontId="3" fillId="10" borderId="181" xfId="0" applyFont="1" applyFill="1" applyBorder="1" applyAlignment="1" applyProtection="1">
      <alignment horizontal="center"/>
      <protection hidden="1"/>
    </xf>
    <xf numFmtId="0" fontId="3" fillId="10" borderId="182" xfId="0" applyFont="1" applyFill="1" applyBorder="1" applyAlignment="1" applyProtection="1">
      <alignment horizontal="center"/>
      <protection hidden="1"/>
    </xf>
    <xf numFmtId="0" fontId="2" fillId="11" borderId="17" xfId="0" applyFont="1" applyFill="1" applyBorder="1" applyAlignment="1" applyProtection="1">
      <alignment horizontal="center" vertical="center" shrinkToFit="1"/>
      <protection hidden="1"/>
    </xf>
    <xf numFmtId="0" fontId="2" fillId="11" borderId="18" xfId="0" applyFont="1" applyFill="1" applyBorder="1" applyAlignment="1" applyProtection="1">
      <alignment horizontal="center" vertical="center" shrinkToFit="1"/>
      <protection hidden="1"/>
    </xf>
    <xf numFmtId="0" fontId="2" fillId="11" borderId="151" xfId="0" applyFont="1" applyFill="1" applyBorder="1" applyAlignment="1" applyProtection="1">
      <alignment horizontal="center" vertical="center" shrinkToFit="1"/>
      <protection hidden="1"/>
    </xf>
    <xf numFmtId="0" fontId="2" fillId="10" borderId="221" xfId="0" applyFont="1" applyFill="1" applyBorder="1" applyAlignment="1" applyProtection="1">
      <alignment horizontal="center"/>
      <protection hidden="1"/>
    </xf>
    <xf numFmtId="0" fontId="2" fillId="10" borderId="16" xfId="0" applyFont="1" applyFill="1" applyBorder="1" applyAlignment="1" applyProtection="1">
      <alignment horizontal="center"/>
      <protection hidden="1"/>
    </xf>
    <xf numFmtId="0" fontId="2" fillId="16" borderId="148" xfId="0" applyFont="1" applyFill="1" applyBorder="1" applyAlignment="1" applyProtection="1">
      <alignment horizontal="center" shrinkToFit="1"/>
      <protection hidden="1"/>
    </xf>
    <xf numFmtId="0" fontId="2" fillId="16" borderId="147" xfId="0" applyFont="1" applyFill="1" applyBorder="1" applyAlignment="1" applyProtection="1">
      <alignment horizontal="center" shrinkToFit="1"/>
      <protection hidden="1"/>
    </xf>
    <xf numFmtId="0" fontId="9" fillId="0" borderId="68" xfId="0" applyFont="1" applyBorder="1" applyAlignment="1" applyProtection="1">
      <alignment horizontal="center" vertical="center" shrinkToFit="1"/>
      <protection hidden="1"/>
    </xf>
    <xf numFmtId="0" fontId="2" fillId="16" borderId="107" xfId="0" applyFont="1" applyFill="1" applyBorder="1" applyAlignment="1" applyProtection="1">
      <alignment horizontal="center" shrinkToFit="1"/>
      <protection hidden="1"/>
    </xf>
    <xf numFmtId="0" fontId="2" fillId="16" borderId="108" xfId="0" applyFont="1" applyFill="1" applyBorder="1" applyAlignment="1" applyProtection="1">
      <alignment horizontal="center" shrinkToFit="1"/>
      <protection hidden="1"/>
    </xf>
    <xf numFmtId="0" fontId="5" fillId="16" borderId="114" xfId="0" applyFont="1" applyFill="1" applyBorder="1" applyAlignment="1" applyProtection="1">
      <alignment horizontal="distributed" vertical="center"/>
      <protection hidden="1"/>
    </xf>
    <xf numFmtId="0" fontId="5" fillId="16" borderId="93" xfId="0" applyFont="1" applyFill="1" applyBorder="1" applyAlignment="1" applyProtection="1">
      <alignment horizontal="distributed" vertical="center"/>
      <protection hidden="1"/>
    </xf>
    <xf numFmtId="0" fontId="2" fillId="0" borderId="209" xfId="0" applyFont="1" applyBorder="1" applyAlignment="1" applyProtection="1">
      <alignment horizontal="center"/>
      <protection hidden="1"/>
    </xf>
    <xf numFmtId="0" fontId="2" fillId="0" borderId="210" xfId="0" applyFont="1" applyBorder="1" applyAlignment="1" applyProtection="1">
      <alignment horizontal="center"/>
      <protection hidden="1"/>
    </xf>
    <xf numFmtId="0" fontId="7" fillId="13" borderId="11" xfId="0" applyFont="1" applyFill="1" applyBorder="1" applyAlignment="1" applyProtection="1">
      <alignment horizontal="center" vertical="center" wrapText="1"/>
      <protection hidden="1"/>
    </xf>
    <xf numFmtId="0" fontId="2" fillId="13" borderId="192" xfId="0" applyFont="1" applyFill="1" applyBorder="1" applyAlignment="1" applyProtection="1">
      <alignment horizontal="center" wrapText="1"/>
      <protection locked="0" hidden="1"/>
    </xf>
    <xf numFmtId="0" fontId="2" fillId="13" borderId="11" xfId="0" applyFont="1" applyFill="1" applyBorder="1" applyAlignment="1" applyProtection="1">
      <alignment horizontal="center" wrapText="1"/>
      <protection locked="0" hidden="1"/>
    </xf>
    <xf numFmtId="0" fontId="2" fillId="13" borderId="180" xfId="0" applyFont="1" applyFill="1" applyBorder="1" applyAlignment="1" applyProtection="1">
      <alignment horizontal="center" wrapText="1"/>
      <protection locked="0" hidden="1"/>
    </xf>
    <xf numFmtId="0" fontId="2" fillId="13" borderId="48" xfId="0" applyFont="1" applyFill="1" applyBorder="1" applyAlignment="1" applyProtection="1">
      <alignment horizontal="center" wrapText="1"/>
      <protection locked="0" hidden="1"/>
    </xf>
    <xf numFmtId="0" fontId="9" fillId="0" borderId="93" xfId="0" applyFont="1" applyBorder="1" applyAlignment="1" applyProtection="1">
      <alignment horizontal="left" vertical="center" shrinkToFit="1"/>
      <protection hidden="1"/>
    </xf>
    <xf numFmtId="0" fontId="9" fillId="0" borderId="115" xfId="0" applyFont="1" applyBorder="1" applyAlignment="1" applyProtection="1">
      <alignment horizontal="left" vertical="center" shrinkToFit="1"/>
      <protection hidden="1"/>
    </xf>
    <xf numFmtId="0" fontId="3" fillId="12" borderId="25" xfId="0" applyFont="1" applyFill="1" applyBorder="1" applyAlignment="1" applyProtection="1">
      <alignment horizontal="center"/>
      <protection hidden="1"/>
    </xf>
    <xf numFmtId="0" fontId="3" fillId="12" borderId="4" xfId="0" applyFont="1" applyFill="1" applyBorder="1" applyAlignment="1" applyProtection="1">
      <alignment horizontal="center"/>
      <protection hidden="1"/>
    </xf>
    <xf numFmtId="0" fontId="3" fillId="12" borderId="15" xfId="0" applyFont="1" applyFill="1" applyBorder="1" applyAlignment="1" applyProtection="1">
      <alignment horizontal="center"/>
      <protection hidden="1"/>
    </xf>
    <xf numFmtId="0" fontId="3" fillId="12" borderId="0" xfId="0" applyFont="1" applyFill="1" applyAlignment="1" applyProtection="1">
      <alignment horizontal="center"/>
      <protection hidden="1"/>
    </xf>
    <xf numFmtId="0" fontId="3" fillId="12" borderId="27" xfId="0" applyFont="1" applyFill="1" applyBorder="1" applyAlignment="1" applyProtection="1">
      <alignment horizontal="center"/>
      <protection hidden="1"/>
    </xf>
    <xf numFmtId="0" fontId="3" fillId="12" borderId="9" xfId="0" applyFont="1" applyFill="1" applyBorder="1" applyAlignment="1" applyProtection="1">
      <alignment horizontal="center"/>
      <protection hidden="1"/>
    </xf>
    <xf numFmtId="0" fontId="3" fillId="12" borderId="37" xfId="0" applyFont="1" applyFill="1" applyBorder="1" applyAlignment="1" applyProtection="1">
      <alignment horizontal="center"/>
      <protection hidden="1"/>
    </xf>
    <xf numFmtId="0" fontId="3" fillId="12" borderId="181" xfId="0" applyFont="1" applyFill="1" applyBorder="1" applyAlignment="1" applyProtection="1">
      <alignment horizontal="center"/>
      <protection hidden="1"/>
    </xf>
    <xf numFmtId="0" fontId="3" fillId="12" borderId="38" xfId="0" applyFont="1" applyFill="1" applyBorder="1" applyAlignment="1" applyProtection="1">
      <alignment horizontal="center"/>
      <protection hidden="1"/>
    </xf>
    <xf numFmtId="0" fontId="3" fillId="10" borderId="27" xfId="0" applyFont="1" applyFill="1" applyBorder="1" applyAlignment="1" applyProtection="1">
      <alignment horizontal="center"/>
      <protection hidden="1"/>
    </xf>
    <xf numFmtId="0" fontId="3" fillId="10" borderId="9" xfId="0" applyFont="1" applyFill="1" applyBorder="1" applyAlignment="1" applyProtection="1">
      <alignment horizontal="center"/>
      <protection hidden="1"/>
    </xf>
    <xf numFmtId="0" fontId="7" fillId="13" borderId="12" xfId="0" applyFont="1" applyFill="1" applyBorder="1" applyAlignment="1" applyProtection="1">
      <alignment horizontal="center" vertical="center" wrapText="1"/>
      <protection hidden="1"/>
    </xf>
    <xf numFmtId="0" fontId="7" fillId="13" borderId="13" xfId="0" applyFont="1" applyFill="1" applyBorder="1" applyAlignment="1" applyProtection="1">
      <alignment horizontal="center" vertical="center" wrapText="1"/>
      <protection hidden="1"/>
    </xf>
    <xf numFmtId="0" fontId="7" fillId="13" borderId="14" xfId="0" applyFont="1" applyFill="1" applyBorder="1" applyAlignment="1" applyProtection="1">
      <alignment horizontal="center" vertical="center" wrapText="1"/>
      <protection hidden="1"/>
    </xf>
    <xf numFmtId="0" fontId="7" fillId="13" borderId="15" xfId="0" applyFont="1" applyFill="1" applyBorder="1" applyAlignment="1" applyProtection="1">
      <alignment horizontal="center" vertical="center" wrapText="1"/>
      <protection hidden="1"/>
    </xf>
    <xf numFmtId="0" fontId="7" fillId="13" borderId="0" xfId="0" applyFont="1" applyFill="1" applyAlignment="1" applyProtection="1">
      <alignment horizontal="center" vertical="center" wrapText="1"/>
      <protection hidden="1"/>
    </xf>
    <xf numFmtId="0" fontId="7" fillId="13" borderId="16" xfId="0" applyFont="1" applyFill="1" applyBorder="1" applyAlignment="1" applyProtection="1">
      <alignment horizontal="center" vertical="center" wrapText="1"/>
      <protection hidden="1"/>
    </xf>
    <xf numFmtId="0" fontId="7" fillId="13" borderId="17" xfId="0" applyFont="1" applyFill="1" applyBorder="1" applyAlignment="1" applyProtection="1">
      <alignment horizontal="center" vertical="center" wrapText="1"/>
      <protection hidden="1"/>
    </xf>
    <xf numFmtId="0" fontId="7" fillId="13" borderId="18" xfId="0" applyFont="1" applyFill="1" applyBorder="1" applyAlignment="1" applyProtection="1">
      <alignment horizontal="center" vertical="center" wrapText="1"/>
      <protection hidden="1"/>
    </xf>
    <xf numFmtId="0" fontId="7" fillId="13" borderId="19" xfId="0" applyFont="1" applyFill="1" applyBorder="1" applyAlignment="1" applyProtection="1">
      <alignment horizontal="center" vertical="center" wrapText="1"/>
      <protection hidden="1"/>
    </xf>
    <xf numFmtId="0" fontId="2" fillId="13" borderId="13" xfId="0" applyFont="1" applyFill="1" applyBorder="1" applyAlignment="1" applyProtection="1">
      <alignment horizontal="center" wrapText="1"/>
      <protection locked="0" hidden="1"/>
    </xf>
    <xf numFmtId="0" fontId="2" fillId="13" borderId="0" xfId="0" applyFont="1" applyFill="1" applyAlignment="1" applyProtection="1">
      <alignment horizontal="center" wrapText="1"/>
      <protection locked="0" hidden="1"/>
    </xf>
    <xf numFmtId="0" fontId="2" fillId="13" borderId="18" xfId="0" applyFont="1" applyFill="1" applyBorder="1" applyAlignment="1" applyProtection="1">
      <alignment horizontal="center" wrapText="1"/>
      <protection locked="0" hidden="1"/>
    </xf>
    <xf numFmtId="0" fontId="2" fillId="13" borderId="183" xfId="0" applyFont="1" applyFill="1" applyBorder="1" applyAlignment="1" applyProtection="1">
      <alignment horizontal="center" wrapText="1"/>
      <protection locked="0" hidden="1"/>
    </xf>
    <xf numFmtId="0" fontId="2" fillId="13" borderId="184" xfId="0" applyFont="1" applyFill="1" applyBorder="1" applyAlignment="1" applyProtection="1">
      <alignment horizontal="center" wrapText="1"/>
      <protection locked="0" hidden="1"/>
    </xf>
    <xf numFmtId="0" fontId="2" fillId="13" borderId="222" xfId="0" applyFont="1" applyFill="1" applyBorder="1" applyAlignment="1" applyProtection="1">
      <alignment horizontal="center" wrapText="1"/>
      <protection locked="0" hidden="1"/>
    </xf>
    <xf numFmtId="0" fontId="2" fillId="13" borderId="221" xfId="0" applyFont="1" applyFill="1" applyBorder="1" applyAlignment="1" applyProtection="1">
      <alignment horizontal="center" wrapText="1"/>
      <protection locked="0" hidden="1"/>
    </xf>
    <xf numFmtId="0" fontId="2" fillId="13" borderId="202" xfId="0" applyFont="1" applyFill="1" applyBorder="1" applyAlignment="1" applyProtection="1">
      <alignment horizontal="center" wrapText="1"/>
      <protection locked="0" hidden="1"/>
    </xf>
    <xf numFmtId="0" fontId="2" fillId="13" borderId="201" xfId="0" applyFont="1" applyFill="1" applyBorder="1" applyAlignment="1" applyProtection="1">
      <alignment horizontal="center" wrapText="1"/>
      <protection locked="0" hidden="1"/>
    </xf>
    <xf numFmtId="0" fontId="2" fillId="13" borderId="12" xfId="0" applyFont="1" applyFill="1" applyBorder="1" applyAlignment="1" applyProtection="1">
      <alignment horizontal="center" shrinkToFit="1"/>
      <protection hidden="1"/>
    </xf>
    <xf numFmtId="0" fontId="2" fillId="13" borderId="13" xfId="0" applyFont="1" applyFill="1" applyBorder="1" applyAlignment="1" applyProtection="1">
      <alignment horizontal="center" shrinkToFit="1"/>
      <protection hidden="1"/>
    </xf>
    <xf numFmtId="0" fontId="2" fillId="13" borderId="14" xfId="0" applyFont="1" applyFill="1" applyBorder="1" applyAlignment="1" applyProtection="1">
      <alignment horizontal="center" shrinkToFit="1"/>
      <protection hidden="1"/>
    </xf>
    <xf numFmtId="0" fontId="3" fillId="10" borderId="38" xfId="0" applyFont="1" applyFill="1" applyBorder="1" applyAlignment="1" applyProtection="1">
      <alignment horizontal="center"/>
      <protection hidden="1"/>
    </xf>
    <xf numFmtId="0" fontId="5" fillId="8" borderId="268" xfId="0" applyFont="1" applyFill="1" applyBorder="1" applyAlignment="1" applyProtection="1">
      <alignment horizontal="center" vertical="center"/>
      <protection hidden="1"/>
    </xf>
    <xf numFmtId="0" fontId="5" fillId="8" borderId="271" xfId="0" applyFont="1" applyFill="1" applyBorder="1" applyAlignment="1" applyProtection="1">
      <alignment horizontal="center" vertical="center"/>
      <protection hidden="1"/>
    </xf>
    <xf numFmtId="0" fontId="5" fillId="8" borderId="269" xfId="0" applyFont="1" applyFill="1" applyBorder="1" applyAlignment="1" applyProtection="1">
      <alignment horizontal="center" vertical="center"/>
      <protection hidden="1"/>
    </xf>
    <xf numFmtId="0" fontId="5" fillId="8" borderId="101" xfId="0" applyFont="1" applyFill="1" applyBorder="1" applyAlignment="1" applyProtection="1">
      <alignment horizontal="center" vertical="center"/>
      <protection hidden="1"/>
    </xf>
    <xf numFmtId="9" fontId="5" fillId="8" borderId="176" xfId="0" applyNumberFormat="1" applyFont="1" applyFill="1" applyBorder="1" applyAlignment="1" applyProtection="1">
      <alignment horizontal="center" vertical="center"/>
      <protection hidden="1"/>
    </xf>
    <xf numFmtId="9" fontId="5" fillId="8" borderId="99" xfId="0" applyNumberFormat="1" applyFont="1" applyFill="1" applyBorder="1" applyAlignment="1" applyProtection="1">
      <alignment horizontal="center" vertical="center"/>
      <protection hidden="1"/>
    </xf>
    <xf numFmtId="0" fontId="5" fillId="8" borderId="270" xfId="0" applyFont="1" applyFill="1" applyBorder="1" applyAlignment="1" applyProtection="1">
      <alignment horizontal="center" vertical="center"/>
      <protection hidden="1"/>
    </xf>
    <xf numFmtId="0" fontId="5" fillId="8" borderId="93" xfId="0" applyFont="1" applyFill="1" applyBorder="1" applyAlignment="1" applyProtection="1">
      <alignment horizontal="center" vertical="center"/>
      <protection hidden="1"/>
    </xf>
    <xf numFmtId="0" fontId="5" fillId="0" borderId="116" xfId="0" applyFont="1" applyBorder="1" applyAlignment="1" applyProtection="1">
      <alignment horizontal="distributed" vertical="center"/>
      <protection hidden="1"/>
    </xf>
    <xf numFmtId="0" fontId="5" fillId="0" borderId="117" xfId="0" applyFont="1" applyBorder="1" applyAlignment="1" applyProtection="1">
      <alignment horizontal="distributed" vertical="center"/>
      <protection hidden="1"/>
    </xf>
    <xf numFmtId="0" fontId="9" fillId="0" borderId="117" xfId="0" applyFont="1" applyBorder="1" applyAlignment="1" applyProtection="1">
      <alignment horizontal="left" vertical="center" shrinkToFit="1"/>
      <protection hidden="1"/>
    </xf>
    <xf numFmtId="0" fontId="9" fillId="0" borderId="118" xfId="0" applyFont="1" applyBorder="1" applyAlignment="1" applyProtection="1">
      <alignment horizontal="left" vertical="center" shrinkToFit="1"/>
      <protection hidden="1"/>
    </xf>
    <xf numFmtId="0" fontId="5" fillId="8" borderId="20" xfId="0" applyFont="1" applyFill="1" applyBorder="1" applyAlignment="1" applyProtection="1">
      <alignment horizontal="center" vertical="center"/>
      <protection hidden="1"/>
    </xf>
    <xf numFmtId="0" fontId="5" fillId="8" borderId="16" xfId="0" applyFont="1" applyFill="1" applyBorder="1" applyAlignment="1" applyProtection="1">
      <alignment horizontal="center" vertical="center"/>
      <protection hidden="1"/>
    </xf>
    <xf numFmtId="0" fontId="5" fillId="8" borderId="156"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shrinkToFit="1"/>
      <protection hidden="1"/>
    </xf>
    <xf numFmtId="0" fontId="5" fillId="8" borderId="5" xfId="0" applyFont="1" applyFill="1" applyBorder="1" applyAlignment="1" applyProtection="1">
      <alignment horizontal="center" vertical="center" shrinkToFit="1"/>
      <protection hidden="1"/>
    </xf>
    <xf numFmtId="0" fontId="5" fillId="8" borderId="0" xfId="0" applyFont="1" applyFill="1" applyAlignment="1" applyProtection="1">
      <alignment horizontal="center" vertical="center" shrinkToFit="1"/>
      <protection hidden="1"/>
    </xf>
    <xf numFmtId="0" fontId="5" fillId="8" borderId="7" xfId="0" applyFont="1" applyFill="1" applyBorder="1" applyAlignment="1" applyProtection="1">
      <alignment horizontal="center" vertical="center" shrinkToFit="1"/>
      <protection hidden="1"/>
    </xf>
    <xf numFmtId="0" fontId="3" fillId="12" borderId="5" xfId="0" applyFont="1" applyFill="1" applyBorder="1" applyAlignment="1" applyProtection="1">
      <alignment horizontal="center"/>
      <protection hidden="1"/>
    </xf>
    <xf numFmtId="0" fontId="3" fillId="12" borderId="7" xfId="0" applyFont="1" applyFill="1" applyBorder="1" applyAlignment="1" applyProtection="1">
      <alignment horizontal="center"/>
      <protection hidden="1"/>
    </xf>
    <xf numFmtId="0" fontId="3" fillId="12" borderId="10" xfId="0" applyFont="1" applyFill="1" applyBorder="1" applyAlignment="1" applyProtection="1">
      <alignment horizontal="center"/>
      <protection hidden="1"/>
    </xf>
    <xf numFmtId="0" fontId="3" fillId="10" borderId="10" xfId="0" applyFont="1" applyFill="1" applyBorder="1" applyAlignment="1" applyProtection="1">
      <alignment horizontal="center"/>
      <protection hidden="1"/>
    </xf>
    <xf numFmtId="0" fontId="5" fillId="0" borderId="103" xfId="0" applyFont="1" applyBorder="1" applyAlignment="1" applyProtection="1">
      <alignment horizontal="center" shrinkToFit="1"/>
      <protection hidden="1"/>
    </xf>
    <xf numFmtId="0" fontId="5" fillId="0" borderId="101" xfId="0" applyFont="1" applyBorder="1" applyAlignment="1" applyProtection="1">
      <alignment horizontal="center" shrinkToFit="1"/>
      <protection hidden="1"/>
    </xf>
    <xf numFmtId="0" fontId="2" fillId="0" borderId="93" xfId="1" applyNumberFormat="1" applyFont="1" applyBorder="1" applyAlignment="1" applyProtection="1">
      <alignment horizontal="center" shrinkToFit="1"/>
      <protection hidden="1"/>
    </xf>
    <xf numFmtId="0" fontId="2" fillId="0" borderId="100" xfId="1" applyNumberFormat="1" applyFont="1" applyBorder="1" applyAlignment="1" applyProtection="1">
      <alignment horizontal="center" shrinkToFit="1"/>
      <protection hidden="1"/>
    </xf>
    <xf numFmtId="3" fontId="9" fillId="0" borderId="100" xfId="1" applyNumberFormat="1" applyFont="1" applyFill="1" applyBorder="1" applyAlignment="1" applyProtection="1">
      <alignment horizontal="right" shrinkToFit="1"/>
      <protection hidden="1"/>
    </xf>
    <xf numFmtId="3" fontId="9" fillId="0" borderId="126" xfId="1" applyNumberFormat="1" applyFont="1" applyFill="1" applyBorder="1" applyAlignment="1" applyProtection="1">
      <alignment horizontal="right" shrinkToFit="1"/>
      <protection hidden="1"/>
    </xf>
    <xf numFmtId="0" fontId="9" fillId="5" borderId="267" xfId="1" applyNumberFormat="1" applyFont="1" applyFill="1" applyBorder="1" applyAlignment="1" applyProtection="1">
      <alignment horizontal="center" shrinkToFit="1"/>
      <protection hidden="1"/>
    </xf>
    <xf numFmtId="0" fontId="9" fillId="5" borderId="226" xfId="1" applyNumberFormat="1" applyFont="1" applyFill="1" applyBorder="1" applyAlignment="1" applyProtection="1">
      <alignment horizontal="center" shrinkToFit="1"/>
      <protection hidden="1"/>
    </xf>
    <xf numFmtId="0" fontId="9" fillId="5" borderId="273" xfId="1" applyNumberFormat="1" applyFont="1" applyFill="1" applyBorder="1" applyAlignment="1" applyProtection="1">
      <alignment horizontal="center" shrinkToFit="1"/>
      <protection hidden="1"/>
    </xf>
    <xf numFmtId="0" fontId="2" fillId="13" borderId="310" xfId="0" applyFont="1" applyFill="1" applyBorder="1" applyAlignment="1" applyProtection="1">
      <alignment horizontal="center" wrapText="1"/>
      <protection hidden="1"/>
    </xf>
    <xf numFmtId="0" fontId="2" fillId="13" borderId="23" xfId="0" applyFont="1" applyFill="1" applyBorder="1" applyAlignment="1" applyProtection="1">
      <alignment horizontal="center" wrapText="1"/>
      <protection hidden="1"/>
    </xf>
    <xf numFmtId="0" fontId="2" fillId="13" borderId="311" xfId="0" applyFont="1" applyFill="1" applyBorder="1" applyAlignment="1" applyProtection="1">
      <alignment horizontal="center" wrapText="1"/>
      <protection hidden="1"/>
    </xf>
    <xf numFmtId="0" fontId="6" fillId="14" borderId="17" xfId="0" applyFont="1" applyFill="1" applyBorder="1" applyAlignment="1" applyProtection="1">
      <alignment horizontal="center" vertical="center" textRotation="255"/>
      <protection hidden="1"/>
    </xf>
    <xf numFmtId="0" fontId="6" fillId="14" borderId="18" xfId="0" applyFont="1" applyFill="1" applyBorder="1" applyAlignment="1" applyProtection="1">
      <alignment horizontal="center" vertical="center" textRotation="255"/>
      <protection hidden="1"/>
    </xf>
    <xf numFmtId="0" fontId="6" fillId="14" borderId="19" xfId="0" applyFont="1" applyFill="1" applyBorder="1" applyAlignment="1" applyProtection="1">
      <alignment horizontal="center" vertical="center" textRotation="255"/>
      <protection hidden="1"/>
    </xf>
    <xf numFmtId="0" fontId="9" fillId="14" borderId="17" xfId="0" applyFont="1" applyFill="1" applyBorder="1" applyAlignment="1" applyProtection="1">
      <alignment horizontal="center" vertical="center"/>
      <protection hidden="1"/>
    </xf>
    <xf numFmtId="0" fontId="9" fillId="14" borderId="18" xfId="0" applyFont="1" applyFill="1" applyBorder="1" applyAlignment="1" applyProtection="1">
      <alignment horizontal="center" vertical="center"/>
      <protection hidden="1"/>
    </xf>
    <xf numFmtId="0" fontId="9" fillId="14" borderId="19" xfId="0" applyFont="1" applyFill="1" applyBorder="1" applyAlignment="1" applyProtection="1">
      <alignment horizontal="center" vertical="center"/>
      <protection hidden="1"/>
    </xf>
    <xf numFmtId="0" fontId="9" fillId="5" borderId="103" xfId="1" applyNumberFormat="1" applyFont="1" applyFill="1" applyBorder="1" applyAlignment="1" applyProtection="1">
      <alignment horizontal="center" shrinkToFit="1"/>
      <protection hidden="1"/>
    </xf>
    <xf numFmtId="0" fontId="9" fillId="5" borderId="126" xfId="1" applyNumberFormat="1" applyFont="1" applyFill="1" applyBorder="1" applyAlignment="1" applyProtection="1">
      <alignment horizontal="center" shrinkToFit="1"/>
      <protection hidden="1"/>
    </xf>
    <xf numFmtId="0" fontId="9" fillId="5" borderId="247" xfId="1" applyNumberFormat="1" applyFont="1" applyFill="1" applyBorder="1" applyAlignment="1" applyProtection="1">
      <alignment horizontal="center" shrinkToFit="1"/>
      <protection hidden="1"/>
    </xf>
    <xf numFmtId="0" fontId="2" fillId="13" borderId="314" xfId="0" applyFont="1" applyFill="1" applyBorder="1" applyAlignment="1" applyProtection="1">
      <alignment horizontal="center" wrapText="1"/>
      <protection hidden="1"/>
    </xf>
    <xf numFmtId="0" fontId="2" fillId="13" borderId="55" xfId="0" applyFont="1" applyFill="1" applyBorder="1" applyAlignment="1" applyProtection="1">
      <alignment horizontal="center" wrapText="1"/>
      <protection hidden="1"/>
    </xf>
    <xf numFmtId="0" fontId="5" fillId="14" borderId="22" xfId="0" applyFont="1" applyFill="1" applyBorder="1" applyAlignment="1" applyProtection="1">
      <alignment horizontal="center" vertical="center"/>
      <protection hidden="1"/>
    </xf>
    <xf numFmtId="0" fontId="2" fillId="13" borderId="313" xfId="0" applyFont="1" applyFill="1" applyBorder="1" applyAlignment="1" applyProtection="1">
      <alignment horizontal="center" wrapText="1"/>
      <protection hidden="1"/>
    </xf>
    <xf numFmtId="0" fontId="5" fillId="13" borderId="23" xfId="0" applyFont="1" applyFill="1" applyBorder="1" applyAlignment="1" applyProtection="1">
      <alignment horizontal="center" wrapText="1"/>
      <protection hidden="1"/>
    </xf>
    <xf numFmtId="0" fontId="9" fillId="13" borderId="23" xfId="0" applyFont="1" applyFill="1" applyBorder="1" applyAlignment="1" applyProtection="1">
      <alignment horizontal="center" vertical="center" wrapText="1"/>
      <protection hidden="1"/>
    </xf>
    <xf numFmtId="0" fontId="2" fillId="13" borderId="312" xfId="0" applyFont="1" applyFill="1" applyBorder="1" applyAlignment="1" applyProtection="1">
      <alignment horizontal="center" wrapText="1"/>
      <protection hidden="1"/>
    </xf>
    <xf numFmtId="0" fontId="2" fillId="13" borderId="86" xfId="0" applyFont="1" applyFill="1" applyBorder="1" applyAlignment="1" applyProtection="1">
      <alignment horizontal="center" wrapText="1"/>
      <protection hidden="1"/>
    </xf>
    <xf numFmtId="0" fontId="9" fillId="13" borderId="11" xfId="0" applyFont="1" applyFill="1" applyBorder="1" applyAlignment="1" applyProtection="1">
      <alignment horizontal="center" vertical="center" wrapText="1"/>
      <protection hidden="1"/>
    </xf>
    <xf numFmtId="0" fontId="2" fillId="13" borderId="48" xfId="0" applyFont="1" applyFill="1" applyBorder="1" applyAlignment="1" applyProtection="1">
      <alignment horizontal="center" wrapText="1"/>
      <protection hidden="1"/>
    </xf>
    <xf numFmtId="0" fontId="2" fillId="13" borderId="11" xfId="0" applyFont="1" applyFill="1" applyBorder="1" applyAlignment="1" applyProtection="1">
      <alignment horizontal="center" wrapText="1"/>
      <protection hidden="1"/>
    </xf>
    <xf numFmtId="0" fontId="2" fillId="13" borderId="47" xfId="0" applyFont="1" applyFill="1" applyBorder="1" applyAlignment="1" applyProtection="1">
      <alignment horizontal="center" wrapText="1"/>
      <protection hidden="1"/>
    </xf>
    <xf numFmtId="0" fontId="2" fillId="13" borderId="26" xfId="0" applyFont="1" applyFill="1" applyBorder="1" applyAlignment="1" applyProtection="1">
      <alignment horizontal="center" wrapText="1"/>
      <protection hidden="1"/>
    </xf>
    <xf numFmtId="0" fontId="2" fillId="13" borderId="29" xfId="0" applyFont="1" applyFill="1" applyBorder="1" applyAlignment="1" applyProtection="1">
      <alignment horizontal="center" wrapText="1"/>
      <protection hidden="1"/>
    </xf>
    <xf numFmtId="0" fontId="2" fillId="13" borderId="180" xfId="0" applyFont="1" applyFill="1" applyBorder="1" applyAlignment="1" applyProtection="1">
      <alignment horizontal="center" wrapText="1"/>
      <protection hidden="1"/>
    </xf>
    <xf numFmtId="0" fontId="2" fillId="13" borderId="149" xfId="0" applyFont="1" applyFill="1" applyBorder="1" applyAlignment="1" applyProtection="1">
      <alignment horizontal="center" wrapText="1"/>
      <protection hidden="1"/>
    </xf>
    <xf numFmtId="0" fontId="5" fillId="13" borderId="11" xfId="0" applyFont="1" applyFill="1" applyBorder="1" applyAlignment="1" applyProtection="1">
      <alignment horizontal="center" wrapText="1"/>
      <protection hidden="1"/>
    </xf>
    <xf numFmtId="0" fontId="9" fillId="5" borderId="266" xfId="1" applyNumberFormat="1" applyFont="1" applyFill="1" applyBorder="1" applyAlignment="1" applyProtection="1">
      <alignment horizontal="center" shrinkToFit="1"/>
      <protection hidden="1"/>
    </xf>
    <xf numFmtId="0" fontId="9" fillId="5" borderId="233" xfId="1" applyNumberFormat="1" applyFont="1" applyFill="1" applyBorder="1" applyAlignment="1" applyProtection="1">
      <alignment horizontal="center" shrinkToFit="1"/>
      <protection hidden="1"/>
    </xf>
    <xf numFmtId="0" fontId="9" fillId="5" borderId="272" xfId="1" applyNumberFormat="1" applyFont="1" applyFill="1" applyBorder="1" applyAlignment="1" applyProtection="1">
      <alignment horizontal="center" shrinkToFit="1"/>
      <protection hidden="1"/>
    </xf>
    <xf numFmtId="0" fontId="2" fillId="13" borderId="192" xfId="0" applyFont="1" applyFill="1" applyBorder="1" applyAlignment="1" applyProtection="1">
      <alignment horizontal="center" wrapText="1"/>
      <protection hidden="1"/>
    </xf>
    <xf numFmtId="0" fontId="2" fillId="0" borderId="129" xfId="0" applyFont="1" applyBorder="1" applyAlignment="1" applyProtection="1">
      <alignment horizontal="left" shrinkToFit="1"/>
      <protection hidden="1"/>
    </xf>
    <xf numFmtId="0" fontId="2" fillId="0" borderId="155" xfId="0" applyFont="1" applyBorder="1" applyAlignment="1" applyProtection="1">
      <alignment horizontal="left" shrinkToFit="1"/>
      <protection hidden="1"/>
    </xf>
    <xf numFmtId="0" fontId="5" fillId="0" borderId="179" xfId="0" applyFont="1" applyBorder="1" applyAlignment="1" applyProtection="1">
      <alignment horizontal="center" shrinkToFit="1"/>
      <protection hidden="1"/>
    </xf>
    <xf numFmtId="0" fontId="5" fillId="0" borderId="130" xfId="0" applyFont="1" applyBorder="1" applyAlignment="1" applyProtection="1">
      <alignment horizontal="center" shrinkToFit="1"/>
      <protection hidden="1"/>
    </xf>
    <xf numFmtId="0" fontId="2" fillId="0" borderId="169" xfId="1" applyNumberFormat="1" applyFont="1" applyBorder="1" applyAlignment="1" applyProtection="1">
      <alignment horizontal="center" shrinkToFit="1"/>
      <protection hidden="1"/>
    </xf>
    <xf numFmtId="0" fontId="2" fillId="0" borderId="189" xfId="0" applyFont="1" applyBorder="1" applyAlignment="1" applyProtection="1">
      <alignment horizontal="center"/>
      <protection hidden="1"/>
    </xf>
    <xf numFmtId="0" fontId="2" fillId="0" borderId="249" xfId="0" applyFont="1" applyBorder="1" applyAlignment="1" applyProtection="1">
      <alignment horizontal="center"/>
      <protection hidden="1"/>
    </xf>
    <xf numFmtId="0" fontId="2" fillId="0" borderId="188" xfId="0" applyFont="1" applyBorder="1" applyAlignment="1" applyProtection="1">
      <alignment horizontal="center"/>
      <protection hidden="1"/>
    </xf>
    <xf numFmtId="0" fontId="2" fillId="13" borderId="136" xfId="0" applyFont="1" applyFill="1" applyBorder="1" applyAlignment="1" applyProtection="1">
      <alignment horizontal="center" wrapText="1"/>
      <protection hidden="1"/>
    </xf>
    <xf numFmtId="0" fontId="9" fillId="5" borderId="177" xfId="1" applyNumberFormat="1" applyFont="1" applyFill="1" applyBorder="1" applyAlignment="1" applyProtection="1">
      <alignment horizontal="center" shrinkToFit="1"/>
      <protection hidden="1"/>
    </xf>
    <xf numFmtId="0" fontId="9" fillId="5" borderId="65" xfId="1" applyNumberFormat="1" applyFont="1" applyFill="1" applyBorder="1" applyAlignment="1" applyProtection="1">
      <alignment horizontal="center" shrinkToFit="1"/>
      <protection hidden="1"/>
    </xf>
    <xf numFmtId="0" fontId="9" fillId="5" borderId="145" xfId="1" applyNumberFormat="1" applyFont="1" applyFill="1" applyBorder="1" applyAlignment="1" applyProtection="1">
      <alignment horizontal="center" shrinkToFit="1"/>
      <protection hidden="1"/>
    </xf>
    <xf numFmtId="0" fontId="9" fillId="5" borderId="17" xfId="1" applyNumberFormat="1" applyFont="1" applyFill="1" applyBorder="1" applyAlignment="1" applyProtection="1">
      <alignment horizontal="center" shrinkToFit="1"/>
      <protection hidden="1"/>
    </xf>
    <xf numFmtId="0" fontId="9" fillId="5" borderId="18" xfId="1" applyNumberFormat="1" applyFont="1" applyFill="1" applyBorder="1" applyAlignment="1" applyProtection="1">
      <alignment horizontal="center" shrinkToFit="1"/>
      <protection hidden="1"/>
    </xf>
    <xf numFmtId="0" fontId="9" fillId="5" borderId="151" xfId="1" applyNumberFormat="1" applyFont="1" applyFill="1" applyBorder="1" applyAlignment="1" applyProtection="1">
      <alignment horizontal="center" shrinkToFit="1"/>
      <protection hidden="1"/>
    </xf>
    <xf numFmtId="0" fontId="7" fillId="14" borderId="6" xfId="0" applyFont="1" applyFill="1" applyBorder="1" applyAlignment="1" applyProtection="1">
      <alignment horizontal="distributed" vertical="center" wrapText="1" shrinkToFit="1"/>
      <protection hidden="1"/>
    </xf>
    <xf numFmtId="0" fontId="7" fillId="14" borderId="0" xfId="0" applyFont="1" applyFill="1" applyAlignment="1" applyProtection="1">
      <alignment horizontal="distributed" vertical="center" shrinkToFit="1"/>
      <protection hidden="1"/>
    </xf>
    <xf numFmtId="0" fontId="7" fillId="14" borderId="16" xfId="0" applyFont="1" applyFill="1" applyBorder="1" applyAlignment="1" applyProtection="1">
      <alignment horizontal="distributed" vertical="center" shrinkToFit="1"/>
      <protection hidden="1"/>
    </xf>
    <xf numFmtId="0" fontId="7" fillId="14" borderId="22" xfId="0" applyFont="1" applyFill="1" applyBorder="1" applyAlignment="1" applyProtection="1">
      <alignment horizontal="distributed" vertical="center" shrinkToFit="1"/>
      <protection hidden="1"/>
    </xf>
    <xf numFmtId="0" fontId="7" fillId="14" borderId="18" xfId="0" applyFont="1" applyFill="1" applyBorder="1" applyAlignment="1" applyProtection="1">
      <alignment horizontal="distributed" vertical="center" shrinkToFit="1"/>
      <protection hidden="1"/>
    </xf>
    <xf numFmtId="0" fontId="7" fillId="14" borderId="19" xfId="0" applyFont="1" applyFill="1" applyBorder="1" applyAlignment="1" applyProtection="1">
      <alignment horizontal="distributed" vertical="center" shrinkToFit="1"/>
      <protection hidden="1"/>
    </xf>
    <xf numFmtId="0" fontId="2" fillId="13" borderId="25" xfId="0" applyFont="1" applyFill="1" applyBorder="1" applyAlignment="1" applyProtection="1">
      <alignment horizontal="center" wrapText="1"/>
      <protection hidden="1"/>
    </xf>
    <xf numFmtId="0" fontId="2" fillId="13" borderId="4" xfId="0" applyFont="1" applyFill="1" applyBorder="1" applyAlignment="1" applyProtection="1">
      <alignment horizontal="center" wrapText="1"/>
      <protection hidden="1"/>
    </xf>
    <xf numFmtId="0" fontId="2" fillId="13" borderId="123" xfId="0" applyFont="1" applyFill="1" applyBorder="1" applyAlignment="1" applyProtection="1">
      <alignment horizontal="center" wrapText="1"/>
      <protection hidden="1"/>
    </xf>
    <xf numFmtId="0" fontId="2" fillId="13" borderId="122" xfId="0" applyFont="1" applyFill="1" applyBorder="1" applyAlignment="1" applyProtection="1">
      <alignment horizontal="center" wrapText="1"/>
      <protection hidden="1"/>
    </xf>
    <xf numFmtId="0" fontId="2" fillId="13" borderId="105" xfId="0" applyFont="1" applyFill="1" applyBorder="1" applyAlignment="1" applyProtection="1">
      <alignment horizontal="center" wrapText="1"/>
      <protection hidden="1"/>
    </xf>
    <xf numFmtId="0" fontId="2" fillId="13" borderId="239" xfId="0" applyFont="1" applyFill="1" applyBorder="1" applyAlignment="1" applyProtection="1">
      <alignment horizontal="center" wrapText="1"/>
      <protection hidden="1"/>
    </xf>
    <xf numFmtId="0" fontId="2" fillId="13" borderId="195" xfId="0" applyFont="1" applyFill="1" applyBorder="1" applyAlignment="1" applyProtection="1">
      <alignment horizontal="center" wrapText="1"/>
      <protection hidden="1"/>
    </xf>
    <xf numFmtId="0" fontId="2" fillId="13" borderId="159" xfId="0" applyFont="1" applyFill="1" applyBorder="1" applyAlignment="1" applyProtection="1">
      <alignment horizontal="center" wrapText="1"/>
      <protection hidden="1"/>
    </xf>
    <xf numFmtId="0" fontId="2" fillId="13" borderId="194" xfId="0" applyFont="1" applyFill="1" applyBorder="1" applyAlignment="1" applyProtection="1">
      <alignment horizontal="center" wrapText="1"/>
      <protection hidden="1"/>
    </xf>
    <xf numFmtId="0" fontId="2" fillId="13" borderId="160" xfId="0" applyFont="1" applyFill="1" applyBorder="1" applyAlignment="1" applyProtection="1">
      <alignment horizontal="center" wrapText="1"/>
      <protection hidden="1"/>
    </xf>
    <xf numFmtId="0" fontId="2" fillId="13" borderId="28" xfId="0" applyFont="1" applyFill="1" applyBorder="1" applyAlignment="1" applyProtection="1">
      <alignment horizontal="center" wrapText="1"/>
      <protection hidden="1"/>
    </xf>
    <xf numFmtId="0" fontId="2" fillId="13" borderId="158" xfId="0" applyFont="1" applyFill="1" applyBorder="1" applyAlignment="1" applyProtection="1">
      <alignment horizontal="center" wrapText="1"/>
      <protection hidden="1"/>
    </xf>
    <xf numFmtId="0" fontId="9" fillId="13" borderId="28" xfId="0" applyFont="1" applyFill="1" applyBorder="1" applyAlignment="1" applyProtection="1">
      <alignment horizontal="center" vertical="center" wrapText="1"/>
      <protection hidden="1"/>
    </xf>
    <xf numFmtId="3" fontId="9" fillId="0" borderId="189" xfId="1" applyNumberFormat="1" applyFont="1" applyFill="1" applyBorder="1" applyAlignment="1" applyProtection="1">
      <alignment horizontal="right" shrinkToFit="1"/>
      <protection hidden="1"/>
    </xf>
    <xf numFmtId="3" fontId="9" fillId="0" borderId="249" xfId="1" applyNumberFormat="1" applyFont="1" applyFill="1" applyBorder="1" applyAlignment="1" applyProtection="1">
      <alignment horizontal="right" shrinkToFit="1"/>
      <protection hidden="1"/>
    </xf>
    <xf numFmtId="0" fontId="2" fillId="13" borderId="53" xfId="0" applyFont="1" applyFill="1" applyBorder="1" applyAlignment="1" applyProtection="1">
      <alignment horizontal="center" wrapText="1"/>
      <protection hidden="1"/>
    </xf>
    <xf numFmtId="0" fontId="2" fillId="13" borderId="191" xfId="0" applyFont="1" applyFill="1" applyBorder="1" applyAlignment="1" applyProtection="1">
      <alignment horizontal="center" wrapText="1"/>
      <protection hidden="1"/>
    </xf>
    <xf numFmtId="0" fontId="2" fillId="13" borderId="193" xfId="0" applyFont="1" applyFill="1" applyBorder="1" applyAlignment="1" applyProtection="1">
      <alignment horizontal="center" wrapText="1"/>
      <protection hidden="1"/>
    </xf>
    <xf numFmtId="0" fontId="2" fillId="13" borderId="175" xfId="0" applyFont="1" applyFill="1" applyBorder="1" applyAlignment="1" applyProtection="1">
      <alignment horizontal="center" wrapText="1"/>
      <protection hidden="1"/>
    </xf>
    <xf numFmtId="0" fontId="2" fillId="13" borderId="211" xfId="0" applyFont="1" applyFill="1" applyBorder="1" applyAlignment="1" applyProtection="1">
      <alignment horizontal="center" wrapText="1"/>
      <protection hidden="1"/>
    </xf>
    <xf numFmtId="0" fontId="2" fillId="13" borderId="216" xfId="0" applyFont="1" applyFill="1" applyBorder="1" applyAlignment="1" applyProtection="1">
      <alignment horizontal="center" wrapText="1"/>
      <protection hidden="1"/>
    </xf>
    <xf numFmtId="0" fontId="2" fillId="13" borderId="186" xfId="0" applyFont="1" applyFill="1" applyBorder="1" applyAlignment="1" applyProtection="1">
      <alignment horizontal="center" wrapText="1"/>
      <protection hidden="1"/>
    </xf>
    <xf numFmtId="0" fontId="2" fillId="13" borderId="217" xfId="0" applyFont="1" applyFill="1" applyBorder="1" applyAlignment="1" applyProtection="1">
      <alignment horizontal="center" wrapText="1"/>
      <protection hidden="1"/>
    </xf>
    <xf numFmtId="0" fontId="9" fillId="5" borderId="218" xfId="1" applyNumberFormat="1" applyFont="1" applyFill="1" applyBorder="1" applyAlignment="1" applyProtection="1">
      <alignment horizontal="center" shrinkToFit="1"/>
      <protection hidden="1"/>
    </xf>
    <xf numFmtId="0" fontId="9" fillId="5" borderId="211" xfId="1" applyNumberFormat="1" applyFont="1" applyFill="1" applyBorder="1" applyAlignment="1" applyProtection="1">
      <alignment horizontal="center" shrinkToFit="1"/>
      <protection hidden="1"/>
    </xf>
    <xf numFmtId="0" fontId="9" fillId="5" borderId="236" xfId="1" applyNumberFormat="1" applyFont="1" applyFill="1" applyBorder="1" applyAlignment="1" applyProtection="1">
      <alignment horizontal="center" shrinkToFit="1"/>
      <protection hidden="1"/>
    </xf>
    <xf numFmtId="0" fontId="7" fillId="14" borderId="150" xfId="0" applyFont="1" applyFill="1" applyBorder="1" applyAlignment="1" applyProtection="1">
      <alignment horizontal="distributed" vertical="center" wrapText="1" shrinkToFit="1"/>
      <protection hidden="1"/>
    </xf>
    <xf numFmtId="0" fontId="7" fillId="14" borderId="13" xfId="0" applyFont="1" applyFill="1" applyBorder="1" applyAlignment="1" applyProtection="1">
      <alignment horizontal="distributed" vertical="center" shrinkToFit="1"/>
      <protection hidden="1"/>
    </xf>
    <xf numFmtId="0" fontId="7" fillId="14" borderId="14" xfId="0" applyFont="1" applyFill="1" applyBorder="1" applyAlignment="1" applyProtection="1">
      <alignment horizontal="distributed" vertical="center" shrinkToFit="1"/>
      <protection hidden="1"/>
    </xf>
    <xf numFmtId="0" fontId="7" fillId="14" borderId="215" xfId="0" applyFont="1" applyFill="1" applyBorder="1" applyAlignment="1" applyProtection="1">
      <alignment horizontal="distributed" vertical="center" shrinkToFit="1"/>
      <protection hidden="1"/>
    </xf>
    <xf numFmtId="0" fontId="7" fillId="14" borderId="211" xfId="0" applyFont="1" applyFill="1" applyBorder="1" applyAlignment="1" applyProtection="1">
      <alignment horizontal="distributed" vertical="center" shrinkToFit="1"/>
      <protection hidden="1"/>
    </xf>
    <xf numFmtId="0" fontId="7" fillId="14" borderId="212" xfId="0" applyFont="1" applyFill="1" applyBorder="1" applyAlignment="1" applyProtection="1">
      <alignment horizontal="distributed" vertical="center" shrinkToFit="1"/>
      <protection hidden="1"/>
    </xf>
    <xf numFmtId="0" fontId="2" fillId="13" borderId="65" xfId="0" applyFont="1" applyFill="1" applyBorder="1" applyAlignment="1" applyProtection="1">
      <alignment horizontal="center" wrapText="1"/>
      <protection hidden="1"/>
    </xf>
    <xf numFmtId="0" fontId="2" fillId="13" borderId="240" xfId="0" applyFont="1" applyFill="1" applyBorder="1" applyAlignment="1" applyProtection="1">
      <alignment horizontal="center" wrapText="1"/>
      <protection hidden="1"/>
    </xf>
    <xf numFmtId="0" fontId="2" fillId="13" borderId="182" xfId="0" applyFont="1" applyFill="1" applyBorder="1" applyAlignment="1" applyProtection="1">
      <alignment horizontal="center" wrapText="1"/>
      <protection hidden="1"/>
    </xf>
    <xf numFmtId="0" fontId="2" fillId="13" borderId="145" xfId="0" applyFont="1" applyFill="1" applyBorder="1" applyAlignment="1" applyProtection="1">
      <alignment horizontal="center" wrapText="1"/>
      <protection hidden="1"/>
    </xf>
    <xf numFmtId="0" fontId="2" fillId="13" borderId="151" xfId="0" applyFont="1" applyFill="1" applyBorder="1" applyAlignment="1" applyProtection="1">
      <alignment horizontal="center" wrapText="1"/>
      <protection hidden="1"/>
    </xf>
    <xf numFmtId="0" fontId="5" fillId="14" borderId="17" xfId="0" applyFont="1" applyFill="1" applyBorder="1" applyAlignment="1" applyProtection="1">
      <alignment horizontal="center" vertical="center" shrinkToFit="1"/>
      <protection hidden="1"/>
    </xf>
    <xf numFmtId="0" fontId="5" fillId="14" borderId="18" xfId="0" applyFont="1" applyFill="1" applyBorder="1" applyAlignment="1" applyProtection="1">
      <alignment horizontal="center" vertical="center" shrinkToFit="1"/>
      <protection hidden="1"/>
    </xf>
    <xf numFmtId="0" fontId="5" fillId="14" borderId="19" xfId="0" applyFont="1" applyFill="1" applyBorder="1" applyAlignment="1" applyProtection="1">
      <alignment horizontal="center" vertical="center" shrinkToFit="1"/>
      <protection hidden="1"/>
    </xf>
    <xf numFmtId="0" fontId="10" fillId="14" borderId="25" xfId="0" applyFont="1" applyFill="1" applyBorder="1" applyAlignment="1" applyProtection="1">
      <alignment horizontal="center" vertical="top" shrinkToFit="1"/>
      <protection hidden="1"/>
    </xf>
    <xf numFmtId="0" fontId="10" fillId="14" borderId="4" xfId="0" applyFont="1" applyFill="1" applyBorder="1" applyAlignment="1" applyProtection="1">
      <alignment horizontal="center" vertical="top" shrinkToFit="1"/>
      <protection hidden="1"/>
    </xf>
    <xf numFmtId="0" fontId="10" fillId="14" borderId="20" xfId="0" applyFont="1" applyFill="1" applyBorder="1" applyAlignment="1" applyProtection="1">
      <alignment horizontal="center" vertical="top" shrinkToFit="1"/>
      <protection hidden="1"/>
    </xf>
    <xf numFmtId="0" fontId="2" fillId="13" borderId="177" xfId="0" applyFont="1" applyFill="1" applyBorder="1" applyAlignment="1" applyProtection="1">
      <alignment horizontal="center" wrapText="1"/>
      <protection hidden="1"/>
    </xf>
    <xf numFmtId="0" fontId="2" fillId="13" borderId="37" xfId="0" applyFont="1" applyFill="1" applyBorder="1" applyAlignment="1" applyProtection="1">
      <alignment horizontal="center" wrapText="1"/>
      <protection hidden="1"/>
    </xf>
    <xf numFmtId="0" fontId="2" fillId="13" borderId="39" xfId="0" applyFont="1" applyFill="1" applyBorder="1" applyAlignment="1" applyProtection="1">
      <alignment horizontal="center" wrapText="1"/>
      <protection hidden="1"/>
    </xf>
    <xf numFmtId="0" fontId="2" fillId="13" borderId="185" xfId="0" applyFont="1" applyFill="1" applyBorder="1" applyAlignment="1" applyProtection="1">
      <alignment horizontal="center" wrapText="1"/>
      <protection hidden="1"/>
    </xf>
    <xf numFmtId="3" fontId="9" fillId="0" borderId="65" xfId="1" applyNumberFormat="1" applyFont="1" applyFill="1" applyBorder="1" applyAlignment="1" applyProtection="1">
      <alignment horizontal="right" shrinkToFit="1"/>
      <protection hidden="1"/>
    </xf>
    <xf numFmtId="3" fontId="9" fillId="0" borderId="153" xfId="1" applyNumberFormat="1" applyFont="1" applyFill="1" applyBorder="1" applyAlignment="1" applyProtection="1">
      <alignment horizontal="right" shrinkToFit="1"/>
      <protection hidden="1"/>
    </xf>
    <xf numFmtId="0" fontId="2" fillId="13" borderId="9" xfId="0" applyFont="1" applyFill="1" applyBorder="1" applyAlignment="1" applyProtection="1">
      <alignment horizontal="center" wrapText="1"/>
      <protection hidden="1"/>
    </xf>
    <xf numFmtId="0" fontId="2" fillId="13" borderId="181" xfId="0" applyFont="1" applyFill="1" applyBorder="1" applyAlignment="1" applyProtection="1">
      <alignment horizontal="center" wrapText="1"/>
      <protection hidden="1"/>
    </xf>
    <xf numFmtId="0" fontId="2" fillId="13" borderId="38" xfId="0" applyFont="1" applyFill="1" applyBorder="1" applyAlignment="1" applyProtection="1">
      <alignment horizontal="center" wrapText="1"/>
      <protection hidden="1"/>
    </xf>
    <xf numFmtId="0" fontId="2" fillId="13" borderId="190" xfId="0" applyFont="1" applyFill="1" applyBorder="1" applyAlignment="1" applyProtection="1">
      <alignment horizontal="center" wrapText="1"/>
      <protection hidden="1"/>
    </xf>
    <xf numFmtId="0" fontId="2" fillId="13" borderId="40" xfId="0" applyFont="1" applyFill="1" applyBorder="1" applyAlignment="1" applyProtection="1">
      <alignment horizontal="center" wrapText="1"/>
      <protection hidden="1"/>
    </xf>
    <xf numFmtId="0" fontId="2" fillId="13" borderId="24" xfId="0" applyFont="1" applyFill="1" applyBorder="1" applyAlignment="1" applyProtection="1">
      <alignment horizontal="center" wrapText="1"/>
      <protection hidden="1"/>
    </xf>
    <xf numFmtId="0" fontId="2" fillId="13" borderId="236" xfId="0" applyFont="1" applyFill="1" applyBorder="1" applyAlignment="1" applyProtection="1">
      <alignment horizontal="center" wrapText="1"/>
      <protection hidden="1"/>
    </xf>
    <xf numFmtId="0" fontId="5" fillId="14" borderId="218" xfId="0" applyFont="1" applyFill="1" applyBorder="1" applyAlignment="1" applyProtection="1">
      <alignment horizontal="center" vertical="center" shrinkToFit="1"/>
      <protection hidden="1"/>
    </xf>
    <xf numFmtId="0" fontId="5" fillId="14" borderId="211" xfId="0" applyFont="1" applyFill="1" applyBorder="1" applyAlignment="1" applyProtection="1">
      <alignment horizontal="center" vertical="center" shrinkToFit="1"/>
      <protection hidden="1"/>
    </xf>
    <xf numFmtId="0" fontId="5" fillId="14" borderId="212" xfId="0" applyFont="1" applyFill="1" applyBorder="1" applyAlignment="1" applyProtection="1">
      <alignment horizontal="center" vertical="center" shrinkToFit="1"/>
      <protection hidden="1"/>
    </xf>
    <xf numFmtId="3" fontId="9" fillId="0" borderId="16" xfId="1" applyNumberFormat="1" applyFont="1" applyFill="1" applyBorder="1" applyAlignment="1" applyProtection="1">
      <alignment horizontal="right" shrinkToFit="1"/>
      <protection hidden="1"/>
    </xf>
    <xf numFmtId="3" fontId="9" fillId="0" borderId="237" xfId="1" applyNumberFormat="1" applyFont="1" applyFill="1" applyBorder="1" applyAlignment="1" applyProtection="1">
      <alignment horizontal="right" shrinkToFit="1"/>
      <protection hidden="1"/>
    </xf>
    <xf numFmtId="0" fontId="9" fillId="5" borderId="223" xfId="1" applyNumberFormat="1" applyFont="1" applyFill="1" applyBorder="1" applyAlignment="1" applyProtection="1">
      <alignment horizontal="center" shrinkToFit="1"/>
      <protection hidden="1"/>
    </xf>
    <xf numFmtId="0" fontId="9" fillId="5" borderId="224" xfId="1" applyNumberFormat="1" applyFont="1" applyFill="1" applyBorder="1" applyAlignment="1" applyProtection="1">
      <alignment horizontal="center" shrinkToFit="1"/>
      <protection hidden="1"/>
    </xf>
    <xf numFmtId="0" fontId="9" fillId="5" borderId="275" xfId="1" applyNumberFormat="1" applyFont="1" applyFill="1" applyBorder="1" applyAlignment="1" applyProtection="1">
      <alignment horizontal="center" shrinkToFit="1"/>
      <protection hidden="1"/>
    </xf>
    <xf numFmtId="0" fontId="9" fillId="5" borderId="27" xfId="1" applyNumberFormat="1" applyFont="1" applyFill="1" applyBorder="1" applyAlignment="1" applyProtection="1">
      <alignment horizontal="center" shrinkToFit="1"/>
      <protection hidden="1"/>
    </xf>
    <xf numFmtId="0" fontId="9" fillId="5" borderId="9" xfId="1" applyNumberFormat="1" applyFont="1" applyFill="1" applyBorder="1" applyAlignment="1" applyProtection="1">
      <alignment horizontal="center" shrinkToFit="1"/>
      <protection hidden="1"/>
    </xf>
    <xf numFmtId="0" fontId="9" fillId="5" borderId="10" xfId="1" applyNumberFormat="1" applyFont="1" applyFill="1" applyBorder="1" applyAlignment="1" applyProtection="1">
      <alignment horizontal="center" shrinkToFit="1"/>
      <protection hidden="1"/>
    </xf>
    <xf numFmtId="0" fontId="7" fillId="14" borderId="8" xfId="0" applyFont="1" applyFill="1" applyBorder="1" applyAlignment="1" applyProtection="1">
      <alignment horizontal="distributed" vertical="center" shrinkToFit="1"/>
      <protection hidden="1"/>
    </xf>
    <xf numFmtId="0" fontId="7" fillId="14" borderId="9" xfId="0" applyFont="1" applyFill="1" applyBorder="1" applyAlignment="1" applyProtection="1">
      <alignment horizontal="distributed" vertical="center" shrinkToFit="1"/>
      <protection hidden="1"/>
    </xf>
    <xf numFmtId="0" fontId="7" fillId="14" borderId="21" xfId="0" applyFont="1" applyFill="1" applyBorder="1" applyAlignment="1" applyProtection="1">
      <alignment horizontal="distributed" vertical="center" shrinkToFit="1"/>
      <protection hidden="1"/>
    </xf>
    <xf numFmtId="0" fontId="2" fillId="13" borderId="27" xfId="0" applyFont="1" applyFill="1" applyBorder="1" applyAlignment="1" applyProtection="1">
      <alignment horizontal="center" wrapText="1"/>
      <protection hidden="1"/>
    </xf>
    <xf numFmtId="0" fontId="2" fillId="13" borderId="212" xfId="0" applyFont="1" applyFill="1" applyBorder="1" applyAlignment="1" applyProtection="1">
      <alignment horizontal="center" wrapText="1"/>
      <protection hidden="1"/>
    </xf>
    <xf numFmtId="0" fontId="10" fillId="14" borderId="12" xfId="0" applyFont="1" applyFill="1" applyBorder="1" applyAlignment="1" applyProtection="1">
      <alignment horizontal="center" vertical="top" shrinkToFit="1"/>
      <protection hidden="1"/>
    </xf>
    <xf numFmtId="0" fontId="10" fillId="14" borderId="13" xfId="0" applyFont="1" applyFill="1" applyBorder="1" applyAlignment="1" applyProtection="1">
      <alignment horizontal="center" vertical="top" shrinkToFit="1"/>
      <protection hidden="1"/>
    </xf>
    <xf numFmtId="0" fontId="10" fillId="14" borderId="14" xfId="0" applyFont="1" applyFill="1" applyBorder="1" applyAlignment="1" applyProtection="1">
      <alignment horizontal="center" vertical="top" shrinkToFit="1"/>
      <protection hidden="1"/>
    </xf>
    <xf numFmtId="0" fontId="2" fillId="13" borderId="218" xfId="0" applyFont="1" applyFill="1" applyBorder="1" applyAlignment="1" applyProtection="1">
      <alignment horizontal="center" wrapText="1"/>
      <protection hidden="1"/>
    </xf>
    <xf numFmtId="0" fontId="5" fillId="14" borderId="27" xfId="0" applyFont="1" applyFill="1" applyBorder="1" applyAlignment="1" applyProtection="1">
      <alignment horizontal="center" vertical="center" shrinkToFit="1"/>
      <protection hidden="1"/>
    </xf>
    <xf numFmtId="0" fontId="5" fillId="14" borderId="9" xfId="0" applyFont="1" applyFill="1" applyBorder="1" applyAlignment="1" applyProtection="1">
      <alignment horizontal="center" vertical="center" shrinkToFit="1"/>
      <protection hidden="1"/>
    </xf>
    <xf numFmtId="0" fontId="5" fillId="14" borderId="21" xfId="0" applyFont="1" applyFill="1" applyBorder="1" applyAlignment="1" applyProtection="1">
      <alignment horizontal="center" vertical="center" shrinkToFit="1"/>
      <protection hidden="1"/>
    </xf>
    <xf numFmtId="0" fontId="2" fillId="13" borderId="7" xfId="0" applyFont="1" applyFill="1" applyBorder="1" applyAlignment="1" applyProtection="1">
      <alignment horizontal="center" wrapText="1"/>
      <protection hidden="1"/>
    </xf>
    <xf numFmtId="0" fontId="2" fillId="13" borderId="10" xfId="0" applyFont="1" applyFill="1" applyBorder="1" applyAlignment="1" applyProtection="1">
      <alignment horizontal="center" wrapText="1"/>
      <protection hidden="1"/>
    </xf>
    <xf numFmtId="0" fontId="2" fillId="13" borderId="21" xfId="0" applyFont="1" applyFill="1" applyBorder="1" applyAlignment="1" applyProtection="1">
      <alignment horizontal="center" wrapText="1"/>
      <protection hidden="1"/>
    </xf>
    <xf numFmtId="0" fontId="10" fillId="14" borderId="223" xfId="0" applyFont="1" applyFill="1" applyBorder="1" applyAlignment="1" applyProtection="1">
      <alignment horizontal="center" vertical="top" shrinkToFit="1"/>
      <protection hidden="1"/>
    </xf>
    <xf numFmtId="0" fontId="10" fillId="14" borderId="224" xfId="0" applyFont="1" applyFill="1" applyBorder="1" applyAlignment="1" applyProtection="1">
      <alignment horizontal="center" vertical="top" shrinkToFit="1"/>
      <protection hidden="1"/>
    </xf>
    <xf numFmtId="0" fontId="10" fillId="14" borderId="225" xfId="0" applyFont="1" applyFill="1" applyBorder="1" applyAlignment="1" applyProtection="1">
      <alignment horizontal="center" vertical="top" shrinkToFit="1"/>
      <protection hidden="1"/>
    </xf>
    <xf numFmtId="0" fontId="6" fillId="9" borderId="93" xfId="0" applyFont="1" applyFill="1" applyBorder="1" applyAlignment="1" applyProtection="1">
      <alignment horizontal="left" vertical="center"/>
      <protection hidden="1"/>
    </xf>
    <xf numFmtId="0" fontId="6" fillId="9" borderId="115" xfId="0" applyFont="1" applyFill="1" applyBorder="1" applyAlignment="1" applyProtection="1">
      <alignment horizontal="left" vertical="center"/>
      <protection hidden="1"/>
    </xf>
    <xf numFmtId="0" fontId="12" fillId="17" borderId="111" xfId="0" applyFont="1" applyFill="1" applyBorder="1" applyAlignment="1" applyProtection="1">
      <alignment horizontal="center" vertical="top"/>
      <protection hidden="1"/>
    </xf>
    <xf numFmtId="0" fontId="12" fillId="17" borderId="112" xfId="0" applyFont="1" applyFill="1" applyBorder="1" applyAlignment="1" applyProtection="1">
      <alignment horizontal="center" vertical="top"/>
      <protection hidden="1"/>
    </xf>
    <xf numFmtId="0" fontId="12" fillId="17" borderId="113" xfId="0" applyFont="1" applyFill="1" applyBorder="1" applyAlignment="1" applyProtection="1">
      <alignment horizontal="center" vertical="top"/>
      <protection hidden="1"/>
    </xf>
    <xf numFmtId="0" fontId="2" fillId="19" borderId="25" xfId="0" applyFont="1" applyFill="1" applyBorder="1" applyAlignment="1" applyProtection="1">
      <alignment horizontal="center" vertical="center" shrinkToFit="1"/>
      <protection hidden="1"/>
    </xf>
    <xf numFmtId="0" fontId="2" fillId="19" borderId="4" xfId="0" applyFont="1" applyFill="1" applyBorder="1" applyAlignment="1" applyProtection="1">
      <alignment horizontal="center" vertical="center" shrinkToFit="1"/>
      <protection hidden="1"/>
    </xf>
    <xf numFmtId="0" fontId="2" fillId="19" borderId="5" xfId="0" applyFont="1" applyFill="1" applyBorder="1" applyAlignment="1" applyProtection="1">
      <alignment horizontal="center" vertical="center" shrinkToFit="1"/>
      <protection hidden="1"/>
    </xf>
    <xf numFmtId="0" fontId="2" fillId="19" borderId="17" xfId="0" applyFont="1" applyFill="1" applyBorder="1" applyAlignment="1" applyProtection="1">
      <alignment horizontal="center" vertical="center" shrinkToFit="1"/>
      <protection hidden="1"/>
    </xf>
    <xf numFmtId="0" fontId="2" fillId="19" borderId="18" xfId="0" applyFont="1" applyFill="1" applyBorder="1" applyAlignment="1" applyProtection="1">
      <alignment horizontal="center" vertical="center" shrinkToFit="1"/>
      <protection hidden="1"/>
    </xf>
    <xf numFmtId="0" fontId="2" fillId="19" borderId="151" xfId="0" applyFont="1" applyFill="1" applyBorder="1" applyAlignment="1" applyProtection="1">
      <alignment horizontal="center" vertical="center" shrinkToFit="1"/>
      <protection hidden="1"/>
    </xf>
    <xf numFmtId="0" fontId="12" fillId="13" borderId="0" xfId="0" applyFont="1" applyFill="1" applyAlignment="1" applyProtection="1">
      <alignment horizontal="center" vertical="top"/>
      <protection hidden="1"/>
    </xf>
    <xf numFmtId="0" fontId="2" fillId="13" borderId="93" xfId="0" applyFont="1" applyFill="1" applyBorder="1" applyAlignment="1" applyProtection="1">
      <alignment horizontal="center" wrapText="1"/>
      <protection hidden="1"/>
    </xf>
    <xf numFmtId="0" fontId="2" fillId="13" borderId="100" xfId="0" applyFont="1" applyFill="1" applyBorder="1" applyAlignment="1" applyProtection="1">
      <alignment horizontal="center" wrapText="1"/>
      <protection hidden="1"/>
    </xf>
    <xf numFmtId="0" fontId="2" fillId="13" borderId="323" xfId="0" applyFont="1" applyFill="1" applyBorder="1" applyAlignment="1" applyProtection="1">
      <alignment horizontal="center" wrapText="1"/>
      <protection hidden="1"/>
    </xf>
    <xf numFmtId="0" fontId="2" fillId="13" borderId="324" xfId="0" applyFont="1" applyFill="1" applyBorder="1" applyAlignment="1" applyProtection="1">
      <alignment horizontal="center" wrapText="1"/>
      <protection hidden="1"/>
    </xf>
    <xf numFmtId="0" fontId="2" fillId="13" borderId="101" xfId="0" applyFont="1" applyFill="1" applyBorder="1" applyAlignment="1" applyProtection="1">
      <alignment horizontal="center" wrapText="1"/>
      <protection hidden="1"/>
    </xf>
    <xf numFmtId="0" fontId="7" fillId="13" borderId="47" xfId="0" applyFont="1" applyFill="1" applyBorder="1" applyAlignment="1" applyProtection="1">
      <alignment horizontal="center" vertical="center" wrapText="1"/>
      <protection hidden="1"/>
    </xf>
    <xf numFmtId="0" fontId="3" fillId="20" borderId="4" xfId="0" applyFont="1" applyFill="1" applyBorder="1" applyAlignment="1" applyProtection="1">
      <alignment horizontal="center"/>
      <protection hidden="1"/>
    </xf>
    <xf numFmtId="0" fontId="3" fillId="20" borderId="0" xfId="0" applyFont="1" applyFill="1" applyAlignment="1" applyProtection="1">
      <alignment horizontal="center"/>
      <protection hidden="1"/>
    </xf>
    <xf numFmtId="0" fontId="3" fillId="20" borderId="9" xfId="0" applyFont="1" applyFill="1" applyBorder="1" applyAlignment="1" applyProtection="1">
      <alignment horizontal="center"/>
      <protection hidden="1"/>
    </xf>
    <xf numFmtId="0" fontId="3" fillId="20" borderId="37" xfId="0" applyFont="1" applyFill="1" applyBorder="1" applyAlignment="1" applyProtection="1">
      <alignment horizontal="center"/>
      <protection hidden="1"/>
    </xf>
    <xf numFmtId="0" fontId="3" fillId="20" borderId="181" xfId="0" applyFont="1" applyFill="1" applyBorder="1" applyAlignment="1" applyProtection="1">
      <alignment horizontal="center"/>
      <protection hidden="1"/>
    </xf>
    <xf numFmtId="0" fontId="3" fillId="20" borderId="38" xfId="0" applyFont="1" applyFill="1" applyBorder="1" applyAlignment="1" applyProtection="1">
      <alignment horizontal="center"/>
      <protection hidden="1"/>
    </xf>
    <xf numFmtId="0" fontId="3" fillId="20" borderId="5" xfId="0" applyFont="1" applyFill="1" applyBorder="1" applyAlignment="1" applyProtection="1">
      <alignment horizontal="center"/>
      <protection hidden="1"/>
    </xf>
    <xf numFmtId="0" fontId="3" fillId="20" borderId="7" xfId="0" applyFont="1" applyFill="1" applyBorder="1" applyAlignment="1" applyProtection="1">
      <alignment horizontal="center"/>
      <protection hidden="1"/>
    </xf>
    <xf numFmtId="0" fontId="3" fillId="20" borderId="10" xfId="0" applyFont="1" applyFill="1" applyBorder="1" applyAlignment="1" applyProtection="1">
      <alignment horizontal="center"/>
      <protection hidden="1"/>
    </xf>
    <xf numFmtId="0" fontId="7" fillId="20" borderId="3" xfId="0" applyFont="1" applyFill="1" applyBorder="1" applyAlignment="1" applyProtection="1">
      <alignment horizontal="distributed" vertical="center"/>
      <protection hidden="1"/>
    </xf>
    <xf numFmtId="0" fontId="7" fillId="20" borderId="4" xfId="0" applyFont="1" applyFill="1" applyBorder="1" applyAlignment="1" applyProtection="1">
      <alignment horizontal="distributed" vertical="center"/>
      <protection hidden="1"/>
    </xf>
    <xf numFmtId="0" fontId="7" fillId="20" borderId="6" xfId="0" applyFont="1" applyFill="1" applyBorder="1" applyAlignment="1" applyProtection="1">
      <alignment horizontal="distributed" vertical="center"/>
      <protection hidden="1"/>
    </xf>
    <xf numFmtId="0" fontId="7" fillId="20" borderId="0" xfId="0" applyFont="1" applyFill="1" applyAlignment="1" applyProtection="1">
      <alignment horizontal="distributed" vertical="center"/>
      <protection hidden="1"/>
    </xf>
    <xf numFmtId="0" fontId="7" fillId="20" borderId="8" xfId="0" applyFont="1" applyFill="1" applyBorder="1" applyAlignment="1" applyProtection="1">
      <alignment horizontal="distributed" vertical="center"/>
      <protection hidden="1"/>
    </xf>
    <xf numFmtId="0" fontId="7" fillId="20" borderId="9" xfId="0" applyFont="1" applyFill="1" applyBorder="1" applyAlignment="1" applyProtection="1">
      <alignment horizontal="distributed" vertical="center"/>
      <protection hidden="1"/>
    </xf>
    <xf numFmtId="0" fontId="3" fillId="20" borderId="25" xfId="0" applyFont="1" applyFill="1" applyBorder="1" applyAlignment="1" applyProtection="1">
      <alignment horizontal="center"/>
      <protection hidden="1"/>
    </xf>
    <xf numFmtId="0" fontId="3" fillId="20" borderId="15" xfId="0" applyFont="1" applyFill="1" applyBorder="1" applyAlignment="1" applyProtection="1">
      <alignment horizontal="center"/>
      <protection hidden="1"/>
    </xf>
    <xf numFmtId="0" fontId="3" fillId="20" borderId="27" xfId="0" applyFont="1" applyFill="1" applyBorder="1" applyAlignment="1" applyProtection="1">
      <alignment horizontal="center"/>
      <protection hidden="1"/>
    </xf>
    <xf numFmtId="0" fontId="5" fillId="9" borderId="268" xfId="0" applyFont="1" applyFill="1" applyBorder="1" applyAlignment="1" applyProtection="1">
      <alignment horizontal="center" vertical="center"/>
      <protection hidden="1"/>
    </xf>
    <xf numFmtId="0" fontId="5" fillId="9" borderId="271" xfId="0" applyFont="1" applyFill="1" applyBorder="1" applyAlignment="1" applyProtection="1">
      <alignment horizontal="center" vertical="center"/>
      <protection hidden="1"/>
    </xf>
    <xf numFmtId="0" fontId="5" fillId="9" borderId="269" xfId="0" applyFont="1" applyFill="1" applyBorder="1" applyAlignment="1" applyProtection="1">
      <alignment horizontal="center" vertical="center"/>
      <protection hidden="1"/>
    </xf>
    <xf numFmtId="0" fontId="5" fillId="9" borderId="101" xfId="0" applyFont="1" applyFill="1" applyBorder="1" applyAlignment="1" applyProtection="1">
      <alignment horizontal="center" vertical="center"/>
      <protection hidden="1"/>
    </xf>
    <xf numFmtId="0" fontId="5" fillId="9" borderId="23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96" xfId="0" applyFont="1" applyFill="1" applyBorder="1" applyAlignment="1" applyProtection="1">
      <alignment horizontal="center" vertical="center"/>
      <protection hidden="1"/>
    </xf>
    <xf numFmtId="0" fontId="5" fillId="9" borderId="0" xfId="0" applyFont="1" applyFill="1" applyAlignment="1" applyProtection="1">
      <alignment horizontal="center" vertical="center"/>
      <protection hidden="1"/>
    </xf>
    <xf numFmtId="0" fontId="5" fillId="9" borderId="98" xfId="0" applyFont="1" applyFill="1" applyBorder="1" applyAlignment="1" applyProtection="1">
      <alignment horizontal="center" vertical="center"/>
      <protection hidden="1"/>
    </xf>
    <xf numFmtId="0" fontId="5" fillId="9" borderId="108" xfId="0" applyFont="1" applyFill="1" applyBorder="1" applyAlignment="1" applyProtection="1">
      <alignment horizontal="center" vertical="center"/>
      <protection hidden="1"/>
    </xf>
    <xf numFmtId="9" fontId="5" fillId="9" borderId="25" xfId="0" applyNumberFormat="1" applyFont="1" applyFill="1" applyBorder="1" applyAlignment="1" applyProtection="1">
      <alignment horizontal="center" vertical="center"/>
      <protection hidden="1"/>
    </xf>
    <xf numFmtId="9" fontId="5" fillId="9" borderId="198" xfId="0" applyNumberFormat="1" applyFont="1" applyFill="1" applyBorder="1" applyAlignment="1" applyProtection="1">
      <alignment horizontal="center" vertical="center"/>
      <protection hidden="1"/>
    </xf>
    <xf numFmtId="9" fontId="5" fillId="9" borderId="15" xfId="0" applyNumberFormat="1" applyFont="1" applyFill="1" applyBorder="1" applyAlignment="1" applyProtection="1">
      <alignment horizontal="center" vertical="center"/>
      <protection hidden="1"/>
    </xf>
    <xf numFmtId="9" fontId="5" fillId="9" borderId="97" xfId="0" applyNumberFormat="1" applyFont="1" applyFill="1" applyBorder="1" applyAlignment="1" applyProtection="1">
      <alignment horizontal="center" vertical="center"/>
      <protection hidden="1"/>
    </xf>
    <xf numFmtId="9" fontId="5" fillId="9" borderId="176" xfId="0" applyNumberFormat="1" applyFont="1" applyFill="1" applyBorder="1" applyAlignment="1" applyProtection="1">
      <alignment horizontal="center" vertical="center"/>
      <protection hidden="1"/>
    </xf>
    <xf numFmtId="9" fontId="5" fillId="9" borderId="99" xfId="0" applyNumberFormat="1" applyFont="1" applyFill="1" applyBorder="1" applyAlignment="1" applyProtection="1">
      <alignment horizontal="center" vertical="center"/>
      <protection hidden="1"/>
    </xf>
    <xf numFmtId="0" fontId="5" fillId="9" borderId="270" xfId="0" applyFont="1" applyFill="1" applyBorder="1" applyAlignment="1" applyProtection="1">
      <alignment horizontal="center" vertical="center"/>
      <protection hidden="1"/>
    </xf>
    <xf numFmtId="0" fontId="5" fillId="9" borderId="93" xfId="0" applyFont="1" applyFill="1" applyBorder="1" applyAlignment="1" applyProtection="1">
      <alignment horizontal="center" vertical="center"/>
      <protection hidden="1"/>
    </xf>
    <xf numFmtId="0" fontId="5" fillId="9" borderId="198" xfId="0" applyFont="1" applyFill="1" applyBorder="1" applyAlignment="1" applyProtection="1">
      <alignment horizontal="center" vertical="center"/>
      <protection hidden="1"/>
    </xf>
    <xf numFmtId="0" fontId="5" fillId="9" borderId="97" xfId="0" applyFont="1" applyFill="1" applyBorder="1" applyAlignment="1" applyProtection="1">
      <alignment horizontal="center" vertical="center"/>
      <protection hidden="1"/>
    </xf>
    <xf numFmtId="0" fontId="5" fillId="9" borderId="99" xfId="0" applyFont="1" applyFill="1" applyBorder="1" applyAlignment="1" applyProtection="1">
      <alignment horizontal="center" vertical="center"/>
      <protection hidden="1"/>
    </xf>
    <xf numFmtId="0" fontId="5" fillId="9" borderId="25" xfId="0" applyFont="1" applyFill="1" applyBorder="1" applyAlignment="1" applyProtection="1">
      <alignment horizontal="center" vertical="center" shrinkToFit="1"/>
      <protection hidden="1"/>
    </xf>
    <xf numFmtId="0" fontId="5" fillId="9" borderId="4" xfId="0" applyFont="1" applyFill="1" applyBorder="1" applyAlignment="1" applyProtection="1">
      <alignment horizontal="center" vertical="center" shrinkToFit="1"/>
      <protection hidden="1"/>
    </xf>
    <xf numFmtId="0" fontId="5" fillId="9" borderId="5" xfId="0" applyFont="1" applyFill="1" applyBorder="1" applyAlignment="1" applyProtection="1">
      <alignment horizontal="center" vertical="center" shrinkToFit="1"/>
      <protection hidden="1"/>
    </xf>
    <xf numFmtId="0" fontId="5" fillId="9" borderId="15" xfId="0" applyFont="1" applyFill="1" applyBorder="1" applyAlignment="1" applyProtection="1">
      <alignment horizontal="center" vertical="center" shrinkToFit="1"/>
      <protection hidden="1"/>
    </xf>
    <xf numFmtId="0" fontId="5" fillId="9" borderId="0" xfId="0" applyFont="1" applyFill="1" applyAlignment="1" applyProtection="1">
      <alignment horizontal="center" vertical="center" shrinkToFit="1"/>
      <protection hidden="1"/>
    </xf>
    <xf numFmtId="0" fontId="5" fillId="9" borderId="7" xfId="0" applyFont="1" applyFill="1" applyBorder="1" applyAlignment="1" applyProtection="1">
      <alignment horizontal="center" vertical="center" shrinkToFit="1"/>
      <protection hidden="1"/>
    </xf>
    <xf numFmtId="0" fontId="5" fillId="9" borderId="176" xfId="0" applyFont="1" applyFill="1" applyBorder="1" applyAlignment="1" applyProtection="1">
      <alignment horizontal="center" vertical="center" shrinkToFit="1"/>
      <protection hidden="1"/>
    </xf>
    <xf numFmtId="0" fontId="5" fillId="9" borderId="108" xfId="0" applyFont="1" applyFill="1" applyBorder="1" applyAlignment="1" applyProtection="1">
      <alignment horizontal="center" vertical="center" shrinkToFit="1"/>
      <protection hidden="1"/>
    </xf>
    <xf numFmtId="0" fontId="5" fillId="9" borderId="147" xfId="0" applyFont="1" applyFill="1" applyBorder="1" applyAlignment="1" applyProtection="1">
      <alignment horizontal="center" vertical="center" shrinkToFit="1"/>
      <protection hidden="1"/>
    </xf>
    <xf numFmtId="0" fontId="7" fillId="13" borderId="132" xfId="0" applyFont="1" applyFill="1" applyBorder="1" applyAlignment="1" applyProtection="1">
      <alignment horizontal="center" vertical="center" shrinkToFit="1"/>
      <protection hidden="1"/>
    </xf>
    <xf numFmtId="0" fontId="7" fillId="13" borderId="109" xfId="0" applyFont="1" applyFill="1" applyBorder="1" applyAlignment="1" applyProtection="1">
      <alignment horizontal="center" vertical="center" shrinkToFit="1"/>
      <protection hidden="1"/>
    </xf>
    <xf numFmtId="3" fontId="9" fillId="0" borderId="104" xfId="1" applyNumberFormat="1" applyFont="1" applyFill="1" applyBorder="1" applyAlignment="1" applyProtection="1">
      <alignment horizontal="right" shrinkToFit="1"/>
      <protection hidden="1"/>
    </xf>
    <xf numFmtId="0" fontId="9" fillId="4" borderId="103" xfId="1" applyNumberFormat="1" applyFont="1" applyFill="1" applyBorder="1" applyAlignment="1" applyProtection="1">
      <alignment horizontal="center" shrinkToFit="1"/>
      <protection hidden="1"/>
    </xf>
    <xf numFmtId="0" fontId="9" fillId="4" borderId="126" xfId="1" applyNumberFormat="1" applyFont="1" applyFill="1" applyBorder="1" applyAlignment="1" applyProtection="1">
      <alignment horizontal="center" shrinkToFit="1"/>
      <protection hidden="1"/>
    </xf>
    <xf numFmtId="0" fontId="9" fillId="4" borderId="247" xfId="1" applyNumberFormat="1" applyFont="1" applyFill="1" applyBorder="1" applyAlignment="1" applyProtection="1">
      <alignment horizontal="center" shrinkToFit="1"/>
      <protection hidden="1"/>
    </xf>
    <xf numFmtId="0" fontId="2" fillId="13" borderId="341" xfId="0" applyFont="1" applyFill="1" applyBorder="1" applyAlignment="1" applyProtection="1">
      <alignment horizontal="center" wrapText="1"/>
      <protection hidden="1"/>
    </xf>
    <xf numFmtId="0" fontId="2" fillId="13" borderId="342" xfId="0" applyFont="1" applyFill="1" applyBorder="1" applyAlignment="1" applyProtection="1">
      <alignment horizontal="center" wrapText="1"/>
      <protection hidden="1"/>
    </xf>
    <xf numFmtId="0" fontId="6" fillId="17" borderId="134" xfId="0" applyFont="1" applyFill="1" applyBorder="1" applyAlignment="1" applyProtection="1">
      <alignment horizontal="center" vertical="center" textRotation="255"/>
      <protection hidden="1"/>
    </xf>
    <xf numFmtId="0" fontId="6" fillId="17" borderId="87" xfId="0" applyFont="1" applyFill="1" applyBorder="1" applyAlignment="1" applyProtection="1">
      <alignment horizontal="center" vertical="center" textRotation="255"/>
      <protection hidden="1"/>
    </xf>
    <xf numFmtId="0" fontId="6" fillId="17" borderId="340" xfId="0" applyFont="1" applyFill="1" applyBorder="1" applyAlignment="1" applyProtection="1">
      <alignment horizontal="center" vertical="center" textRotation="255"/>
      <protection hidden="1"/>
    </xf>
    <xf numFmtId="0" fontId="9" fillId="17" borderId="17" xfId="0" applyFont="1" applyFill="1" applyBorder="1" applyAlignment="1" applyProtection="1">
      <alignment horizontal="center" vertical="center"/>
      <protection hidden="1"/>
    </xf>
    <xf numFmtId="0" fontId="9" fillId="17" borderId="18" xfId="0" applyFont="1" applyFill="1" applyBorder="1" applyAlignment="1" applyProtection="1">
      <alignment horizontal="center" vertical="center"/>
      <protection hidden="1"/>
    </xf>
    <xf numFmtId="0" fontId="9" fillId="17" borderId="19" xfId="0" applyFont="1" applyFill="1" applyBorder="1" applyAlignment="1" applyProtection="1">
      <alignment horizontal="center" vertical="center"/>
      <protection hidden="1"/>
    </xf>
    <xf numFmtId="0" fontId="2" fillId="13" borderId="346" xfId="0" applyFont="1" applyFill="1" applyBorder="1" applyAlignment="1" applyProtection="1">
      <alignment horizontal="center" wrapText="1"/>
      <protection hidden="1"/>
    </xf>
    <xf numFmtId="0" fontId="2" fillId="13" borderId="347" xfId="0" applyFont="1" applyFill="1" applyBorder="1" applyAlignment="1" applyProtection="1">
      <alignment horizontal="center" wrapText="1"/>
      <protection hidden="1"/>
    </xf>
    <xf numFmtId="0" fontId="2" fillId="13" borderId="348" xfId="0" applyFont="1" applyFill="1" applyBorder="1" applyAlignment="1" applyProtection="1">
      <alignment horizontal="center" wrapText="1"/>
      <protection hidden="1"/>
    </xf>
    <xf numFmtId="0" fontId="2" fillId="13" borderId="343" xfId="0" applyFont="1" applyFill="1" applyBorder="1" applyAlignment="1" applyProtection="1">
      <alignment horizontal="center" wrapText="1"/>
      <protection hidden="1"/>
    </xf>
    <xf numFmtId="0" fontId="2" fillId="13" borderId="344" xfId="0" applyFont="1" applyFill="1" applyBorder="1" applyAlignment="1" applyProtection="1">
      <alignment horizontal="center" wrapText="1"/>
      <protection hidden="1"/>
    </xf>
    <xf numFmtId="0" fontId="5" fillId="13" borderId="345" xfId="0" applyFont="1" applyFill="1" applyBorder="1" applyAlignment="1" applyProtection="1">
      <alignment horizontal="center" wrapText="1"/>
      <protection hidden="1"/>
    </xf>
    <xf numFmtId="0" fontId="5" fillId="13" borderId="344" xfId="0" applyFont="1" applyFill="1" applyBorder="1" applyAlignment="1" applyProtection="1">
      <alignment horizontal="center" wrapText="1"/>
      <protection hidden="1"/>
    </xf>
    <xf numFmtId="0" fontId="2" fillId="13" borderId="345" xfId="0" applyFont="1" applyFill="1" applyBorder="1" applyAlignment="1" applyProtection="1">
      <alignment horizontal="center" wrapText="1"/>
      <protection hidden="1"/>
    </xf>
    <xf numFmtId="0" fontId="2" fillId="13" borderId="349" xfId="0" applyFont="1" applyFill="1" applyBorder="1" applyAlignment="1" applyProtection="1">
      <alignment horizontal="center" wrapText="1"/>
      <protection hidden="1"/>
    </xf>
    <xf numFmtId="0" fontId="2" fillId="13" borderId="350" xfId="0" applyFont="1" applyFill="1" applyBorder="1" applyAlignment="1" applyProtection="1">
      <alignment horizontal="center" wrapText="1"/>
      <protection hidden="1"/>
    </xf>
    <xf numFmtId="0" fontId="2" fillId="13" borderId="351" xfId="0" applyFont="1" applyFill="1" applyBorder="1" applyAlignment="1" applyProtection="1">
      <alignment horizontal="center" wrapText="1"/>
      <protection hidden="1"/>
    </xf>
    <xf numFmtId="0" fontId="5" fillId="0" borderId="250" xfId="0" applyFont="1" applyBorder="1" applyAlignment="1" applyProtection="1">
      <alignment horizontal="center" shrinkToFit="1"/>
      <protection hidden="1"/>
    </xf>
    <xf numFmtId="0" fontId="5" fillId="0" borderId="188" xfId="0" applyFont="1" applyBorder="1" applyAlignment="1" applyProtection="1">
      <alignment horizontal="center" shrinkToFit="1"/>
      <protection hidden="1"/>
    </xf>
    <xf numFmtId="178" fontId="10" fillId="9" borderId="15" xfId="1" applyNumberFormat="1" applyFont="1" applyFill="1" applyBorder="1" applyAlignment="1" applyProtection="1">
      <alignment horizontal="center" vertical="top" shrinkToFit="1"/>
      <protection hidden="1"/>
    </xf>
    <xf numFmtId="178" fontId="10" fillId="9" borderId="0" xfId="1" applyNumberFormat="1" applyFont="1" applyFill="1" applyBorder="1" applyAlignment="1" applyProtection="1">
      <alignment horizontal="center" vertical="top" shrinkToFit="1"/>
      <protection hidden="1"/>
    </xf>
    <xf numFmtId="178" fontId="10" fillId="9" borderId="97" xfId="1" applyNumberFormat="1" applyFont="1" applyFill="1" applyBorder="1" applyAlignment="1" applyProtection="1">
      <alignment horizontal="center" vertical="top" shrinkToFit="1"/>
      <protection hidden="1"/>
    </xf>
    <xf numFmtId="0" fontId="9" fillId="4" borderId="15" xfId="1" applyNumberFormat="1" applyFont="1" applyFill="1" applyBorder="1" applyAlignment="1" applyProtection="1">
      <alignment horizontal="center" shrinkToFit="1"/>
      <protection hidden="1"/>
    </xf>
    <xf numFmtId="0" fontId="9" fillId="4" borderId="0" xfId="1" applyNumberFormat="1" applyFont="1" applyFill="1" applyBorder="1" applyAlignment="1" applyProtection="1">
      <alignment horizontal="center" shrinkToFit="1"/>
      <protection hidden="1"/>
    </xf>
    <xf numFmtId="0" fontId="9" fillId="4" borderId="7" xfId="1" applyNumberFormat="1" applyFont="1" applyFill="1" applyBorder="1" applyAlignment="1" applyProtection="1">
      <alignment horizontal="center" shrinkToFit="1"/>
      <protection hidden="1"/>
    </xf>
    <xf numFmtId="0" fontId="9" fillId="4" borderId="17" xfId="1" applyNumberFormat="1" applyFont="1" applyFill="1" applyBorder="1" applyAlignment="1" applyProtection="1">
      <alignment horizontal="center" shrinkToFit="1"/>
      <protection hidden="1"/>
    </xf>
    <xf numFmtId="0" fontId="9" fillId="4" borderId="18" xfId="1" applyNumberFormat="1" applyFont="1" applyFill="1" applyBorder="1" applyAlignment="1" applyProtection="1">
      <alignment horizontal="center" shrinkToFit="1"/>
      <protection hidden="1"/>
    </xf>
    <xf numFmtId="0" fontId="9" fillId="4" borderId="151" xfId="1" applyNumberFormat="1" applyFont="1" applyFill="1" applyBorder="1" applyAlignment="1" applyProtection="1">
      <alignment horizontal="center" shrinkToFit="1"/>
      <protection hidden="1"/>
    </xf>
    <xf numFmtId="0" fontId="7" fillId="17" borderId="67" xfId="0" applyFont="1" applyFill="1" applyBorder="1" applyAlignment="1" applyProtection="1">
      <alignment horizontal="distributed" vertical="center" wrapText="1" shrinkToFit="1"/>
      <protection hidden="1"/>
    </xf>
    <xf numFmtId="0" fontId="7" fillId="17" borderId="0" xfId="0" applyFont="1" applyFill="1" applyAlignment="1" applyProtection="1">
      <alignment horizontal="distributed" vertical="center" shrinkToFit="1"/>
      <protection hidden="1"/>
    </xf>
    <xf numFmtId="0" fontId="7" fillId="17" borderId="16" xfId="0" applyFont="1" applyFill="1" applyBorder="1" applyAlignment="1" applyProtection="1">
      <alignment horizontal="distributed" vertical="center" shrinkToFit="1"/>
      <protection hidden="1"/>
    </xf>
    <xf numFmtId="0" fontId="7" fillId="17" borderId="163" xfId="0" applyFont="1" applyFill="1" applyBorder="1" applyAlignment="1" applyProtection="1">
      <alignment horizontal="distributed" vertical="center" shrinkToFit="1"/>
      <protection hidden="1"/>
    </xf>
    <xf numFmtId="0" fontId="7" fillId="17" borderId="18" xfId="0" applyFont="1" applyFill="1" applyBorder="1" applyAlignment="1" applyProtection="1">
      <alignment horizontal="distributed" vertical="center" shrinkToFit="1"/>
      <protection hidden="1"/>
    </xf>
    <xf numFmtId="0" fontId="7" fillId="17" borderId="19" xfId="0" applyFont="1" applyFill="1" applyBorder="1" applyAlignment="1" applyProtection="1">
      <alignment horizontal="distributed" vertical="center" shrinkToFit="1"/>
      <protection hidden="1"/>
    </xf>
    <xf numFmtId="0" fontId="2" fillId="13" borderId="176" xfId="0" applyFont="1" applyFill="1" applyBorder="1" applyAlignment="1" applyProtection="1">
      <alignment horizontal="center" wrapText="1"/>
      <protection hidden="1"/>
    </xf>
    <xf numFmtId="0" fontId="2" fillId="13" borderId="357" xfId="0" applyFont="1" applyFill="1" applyBorder="1" applyAlignment="1" applyProtection="1">
      <alignment horizontal="center" wrapText="1"/>
      <protection hidden="1"/>
    </xf>
    <xf numFmtId="0" fontId="2" fillId="13" borderId="358" xfId="0" applyFont="1" applyFill="1" applyBorder="1" applyAlignment="1" applyProtection="1">
      <alignment horizontal="center" wrapText="1"/>
      <protection hidden="1"/>
    </xf>
    <xf numFmtId="0" fontId="2" fillId="13" borderId="356" xfId="0" applyFont="1" applyFill="1" applyBorder="1" applyAlignment="1" applyProtection="1">
      <alignment horizontal="center" wrapText="1"/>
      <protection hidden="1"/>
    </xf>
    <xf numFmtId="0" fontId="2" fillId="13" borderId="355" xfId="0" applyFont="1" applyFill="1" applyBorder="1" applyAlignment="1" applyProtection="1">
      <alignment horizontal="center" wrapText="1"/>
      <protection hidden="1"/>
    </xf>
    <xf numFmtId="0" fontId="2" fillId="13" borderId="264" xfId="0" applyFont="1" applyFill="1" applyBorder="1" applyAlignment="1" applyProtection="1">
      <alignment horizontal="center" wrapText="1"/>
      <protection hidden="1"/>
    </xf>
    <xf numFmtId="0" fontId="5" fillId="13" borderId="263" xfId="0" applyFont="1" applyFill="1" applyBorder="1" applyAlignment="1" applyProtection="1">
      <alignment horizontal="center" wrapText="1"/>
      <protection hidden="1"/>
    </xf>
    <xf numFmtId="0" fontId="5" fillId="13" borderId="28" xfId="0" applyFont="1" applyFill="1" applyBorder="1" applyAlignment="1" applyProtection="1">
      <alignment horizontal="center" wrapText="1"/>
      <protection hidden="1"/>
    </xf>
    <xf numFmtId="0" fontId="5" fillId="13" borderId="264" xfId="0" applyFont="1" applyFill="1" applyBorder="1" applyAlignment="1" applyProtection="1">
      <alignment horizontal="center" wrapText="1"/>
      <protection hidden="1"/>
    </xf>
    <xf numFmtId="0" fontId="2" fillId="13" borderId="263" xfId="0" applyFont="1" applyFill="1" applyBorder="1" applyAlignment="1" applyProtection="1">
      <alignment horizontal="center" wrapText="1"/>
      <protection hidden="1"/>
    </xf>
    <xf numFmtId="3" fontId="9" fillId="0" borderId="276" xfId="1" applyNumberFormat="1" applyFont="1" applyFill="1" applyBorder="1" applyAlignment="1" applyProtection="1">
      <alignment horizontal="right" shrinkToFit="1"/>
      <protection hidden="1"/>
    </xf>
    <xf numFmtId="0" fontId="9" fillId="4" borderId="250" xfId="1" applyNumberFormat="1" applyFont="1" applyFill="1" applyBorder="1" applyAlignment="1" applyProtection="1">
      <alignment horizontal="center" shrinkToFit="1"/>
      <protection hidden="1"/>
    </xf>
    <xf numFmtId="0" fontId="9" fillId="4" borderId="249" xfId="1" applyNumberFormat="1" applyFont="1" applyFill="1" applyBorder="1" applyAlignment="1" applyProtection="1">
      <alignment horizontal="center" shrinkToFit="1"/>
      <protection hidden="1"/>
    </xf>
    <xf numFmtId="0" fontId="9" fillId="4" borderId="253" xfId="1" applyNumberFormat="1" applyFont="1" applyFill="1" applyBorder="1" applyAlignment="1" applyProtection="1">
      <alignment horizontal="center" shrinkToFit="1"/>
      <protection hidden="1"/>
    </xf>
    <xf numFmtId="0" fontId="2" fillId="13" borderId="352" xfId="0" applyFont="1" applyFill="1" applyBorder="1" applyAlignment="1" applyProtection="1">
      <alignment horizontal="center" wrapText="1"/>
      <protection hidden="1"/>
    </xf>
    <xf numFmtId="0" fontId="2" fillId="13" borderId="353" xfId="0" applyFont="1" applyFill="1" applyBorder="1" applyAlignment="1" applyProtection="1">
      <alignment horizontal="center" wrapText="1"/>
      <protection hidden="1"/>
    </xf>
    <xf numFmtId="0" fontId="2" fillId="13" borderId="354" xfId="0" applyFont="1" applyFill="1" applyBorder="1" applyAlignment="1" applyProtection="1">
      <alignment horizontal="center" wrapText="1"/>
      <protection hidden="1"/>
    </xf>
    <xf numFmtId="0" fontId="2" fillId="9" borderId="150" xfId="0" applyFont="1" applyFill="1" applyBorder="1" applyAlignment="1" applyProtection="1">
      <alignment horizontal="left" vertical="center"/>
      <protection hidden="1"/>
    </xf>
    <xf numFmtId="0" fontId="2" fillId="9" borderId="13" xfId="0" applyFont="1" applyFill="1" applyBorder="1" applyAlignment="1" applyProtection="1">
      <alignment horizontal="left" vertical="center"/>
      <protection hidden="1"/>
    </xf>
    <xf numFmtId="0" fontId="2" fillId="9" borderId="14" xfId="0" applyFont="1" applyFill="1" applyBorder="1" applyAlignment="1" applyProtection="1">
      <alignment horizontal="left" vertical="center"/>
      <protection hidden="1"/>
    </xf>
    <xf numFmtId="0" fontId="2" fillId="9" borderId="215" xfId="0" applyFont="1" applyFill="1" applyBorder="1" applyAlignment="1" applyProtection="1">
      <alignment horizontal="left" vertical="center"/>
      <protection hidden="1"/>
    </xf>
    <xf numFmtId="0" fontId="2" fillId="9" borderId="211" xfId="0" applyFont="1" applyFill="1" applyBorder="1" applyAlignment="1" applyProtection="1">
      <alignment horizontal="left" vertical="center"/>
      <protection hidden="1"/>
    </xf>
    <xf numFmtId="0" fontId="2" fillId="9" borderId="212" xfId="0" applyFont="1" applyFill="1" applyBorder="1" applyAlignment="1" applyProtection="1">
      <alignment horizontal="left" vertical="center"/>
      <protection hidden="1"/>
    </xf>
    <xf numFmtId="3" fontId="9" fillId="0" borderId="15" xfId="1" applyNumberFormat="1" applyFont="1" applyFill="1" applyBorder="1" applyAlignment="1" applyProtection="1">
      <alignment horizontal="right" shrinkToFit="1"/>
      <protection hidden="1"/>
    </xf>
    <xf numFmtId="0" fontId="5" fillId="9" borderId="27" xfId="0" applyFont="1" applyFill="1" applyBorder="1" applyAlignment="1" applyProtection="1">
      <alignment horizontal="center" vertical="center" wrapText="1"/>
      <protection hidden="1"/>
    </xf>
    <xf numFmtId="0" fontId="5" fillId="9" borderId="9" xfId="0" applyFont="1" applyFill="1" applyBorder="1" applyAlignment="1" applyProtection="1">
      <alignment horizontal="center" vertical="center" wrapText="1"/>
      <protection hidden="1"/>
    </xf>
    <xf numFmtId="0" fontId="5" fillId="9" borderId="161" xfId="0" applyFont="1" applyFill="1" applyBorder="1" applyAlignment="1" applyProtection="1">
      <alignment horizontal="center" vertical="center" wrapText="1"/>
      <protection hidden="1"/>
    </xf>
    <xf numFmtId="0" fontId="5" fillId="17" borderId="137" xfId="0" applyFont="1" applyFill="1" applyBorder="1" applyAlignment="1" applyProtection="1">
      <alignment horizontal="center" vertical="center" shrinkToFit="1"/>
      <protection hidden="1"/>
    </xf>
    <xf numFmtId="0" fontId="5" fillId="17" borderId="70" xfId="0" applyFont="1" applyFill="1" applyBorder="1" applyAlignment="1" applyProtection="1">
      <alignment horizontal="center" vertical="center" shrinkToFit="1"/>
      <protection hidden="1"/>
    </xf>
    <xf numFmtId="0" fontId="5" fillId="17" borderId="146" xfId="0" applyFont="1" applyFill="1" applyBorder="1" applyAlignment="1" applyProtection="1">
      <alignment horizontal="center" vertical="center" shrinkToFit="1"/>
      <protection hidden="1"/>
    </xf>
    <xf numFmtId="0" fontId="9" fillId="4" borderId="12" xfId="1" applyNumberFormat="1" applyFont="1" applyFill="1" applyBorder="1" applyAlignment="1" applyProtection="1">
      <alignment horizontal="center" shrinkToFit="1"/>
      <protection hidden="1"/>
    </xf>
    <xf numFmtId="0" fontId="9" fillId="4" borderId="13" xfId="1" applyNumberFormat="1" applyFont="1" applyFill="1" applyBorder="1" applyAlignment="1" applyProtection="1">
      <alignment horizontal="center" shrinkToFit="1"/>
      <protection hidden="1"/>
    </xf>
    <xf numFmtId="0" fontId="9" fillId="4" borderId="24" xfId="1" applyNumberFormat="1" applyFont="1" applyFill="1" applyBorder="1" applyAlignment="1" applyProtection="1">
      <alignment horizontal="center" shrinkToFit="1"/>
      <protection hidden="1"/>
    </xf>
    <xf numFmtId="0" fontId="9" fillId="4" borderId="218" xfId="1" applyNumberFormat="1" applyFont="1" applyFill="1" applyBorder="1" applyAlignment="1" applyProtection="1">
      <alignment horizontal="center" shrinkToFit="1"/>
      <protection hidden="1"/>
    </xf>
    <xf numFmtId="0" fontId="9" fillId="4" borderId="211" xfId="1" applyNumberFormat="1" applyFont="1" applyFill="1" applyBorder="1" applyAlignment="1" applyProtection="1">
      <alignment horizontal="center" shrinkToFit="1"/>
      <protection hidden="1"/>
    </xf>
    <xf numFmtId="0" fontId="9" fillId="4" borderId="236" xfId="1" applyNumberFormat="1" applyFont="1" applyFill="1" applyBorder="1" applyAlignment="1" applyProtection="1">
      <alignment horizontal="center" shrinkToFit="1"/>
      <protection hidden="1"/>
    </xf>
    <xf numFmtId="0" fontId="7" fillId="17" borderId="363" xfId="0" applyFont="1" applyFill="1" applyBorder="1" applyAlignment="1" applyProtection="1">
      <alignment horizontal="distributed" vertical="center" wrapText="1" shrinkToFit="1"/>
      <protection hidden="1"/>
    </xf>
    <xf numFmtId="0" fontId="7" fillId="17" borderId="13" xfId="0" applyFont="1" applyFill="1" applyBorder="1" applyAlignment="1" applyProtection="1">
      <alignment horizontal="distributed" vertical="center" shrinkToFit="1"/>
      <protection hidden="1"/>
    </xf>
    <xf numFmtId="0" fontId="7" fillId="17" borderId="14" xfId="0" applyFont="1" applyFill="1" applyBorder="1" applyAlignment="1" applyProtection="1">
      <alignment horizontal="distributed" vertical="center" shrinkToFit="1"/>
      <protection hidden="1"/>
    </xf>
    <xf numFmtId="0" fontId="7" fillId="17" borderId="365" xfId="0" applyFont="1" applyFill="1" applyBorder="1" applyAlignment="1" applyProtection="1">
      <alignment horizontal="distributed" vertical="center" shrinkToFit="1"/>
      <protection hidden="1"/>
    </xf>
    <xf numFmtId="0" fontId="7" fillId="17" borderId="211" xfId="0" applyFont="1" applyFill="1" applyBorder="1" applyAlignment="1" applyProtection="1">
      <alignment horizontal="distributed" vertical="center" shrinkToFit="1"/>
      <protection hidden="1"/>
    </xf>
    <xf numFmtId="0" fontId="7" fillId="17" borderId="212" xfId="0" applyFont="1" applyFill="1" applyBorder="1" applyAlignment="1" applyProtection="1">
      <alignment horizontal="distributed" vertical="center" shrinkToFit="1"/>
      <protection hidden="1"/>
    </xf>
    <xf numFmtId="0" fontId="2" fillId="13" borderId="359" xfId="0" applyFont="1" applyFill="1" applyBorder="1" applyAlignment="1" applyProtection="1">
      <alignment horizontal="center" wrapText="1"/>
      <protection hidden="1"/>
    </xf>
    <xf numFmtId="0" fontId="2" fillId="13" borderId="339" xfId="0" applyFont="1" applyFill="1" applyBorder="1" applyAlignment="1" applyProtection="1">
      <alignment horizontal="center" wrapText="1"/>
      <protection hidden="1"/>
    </xf>
    <xf numFmtId="0" fontId="2" fillId="13" borderId="361" xfId="0" applyFont="1" applyFill="1" applyBorder="1" applyAlignment="1" applyProtection="1">
      <alignment horizontal="center" wrapText="1"/>
      <protection hidden="1"/>
    </xf>
    <xf numFmtId="0" fontId="2" fillId="13" borderId="121" xfId="0" applyFont="1" applyFill="1" applyBorder="1" applyAlignment="1" applyProtection="1">
      <alignment horizontal="center" wrapText="1"/>
      <protection hidden="1"/>
    </xf>
    <xf numFmtId="0" fontId="5" fillId="9" borderId="17" xfId="0" applyFont="1" applyFill="1" applyBorder="1" applyAlignment="1" applyProtection="1">
      <alignment horizontal="center" vertical="center" wrapText="1"/>
      <protection hidden="1"/>
    </xf>
    <xf numFmtId="0" fontId="5" fillId="9" borderId="18" xfId="0" applyFont="1" applyFill="1" applyBorder="1" applyAlignment="1" applyProtection="1">
      <alignment horizontal="center" vertical="center" wrapText="1"/>
      <protection hidden="1"/>
    </xf>
    <xf numFmtId="0" fontId="5" fillId="9" borderId="164" xfId="0" applyFont="1" applyFill="1" applyBorder="1" applyAlignment="1" applyProtection="1">
      <alignment horizontal="center" vertical="center" wrapText="1"/>
      <protection hidden="1"/>
    </xf>
    <xf numFmtId="0" fontId="5" fillId="17" borderId="17" xfId="0" applyFont="1" applyFill="1" applyBorder="1" applyAlignment="1" applyProtection="1">
      <alignment horizontal="center" vertical="center" shrinkToFit="1"/>
      <protection hidden="1"/>
    </xf>
    <xf numFmtId="0" fontId="5" fillId="17" borderId="18" xfId="0" applyFont="1" applyFill="1" applyBorder="1" applyAlignment="1" applyProtection="1">
      <alignment horizontal="center" vertical="center" shrinkToFit="1"/>
      <protection hidden="1"/>
    </xf>
    <xf numFmtId="0" fontId="5" fillId="17" borderId="19" xfId="0" applyFont="1" applyFill="1" applyBorder="1" applyAlignment="1" applyProtection="1">
      <alignment horizontal="center" vertical="center" shrinkToFit="1"/>
      <protection hidden="1"/>
    </xf>
    <xf numFmtId="0" fontId="2" fillId="13" borderId="20" xfId="0" applyFont="1" applyFill="1" applyBorder="1" applyAlignment="1" applyProtection="1">
      <alignment horizontal="center" wrapText="1"/>
      <protection hidden="1"/>
    </xf>
    <xf numFmtId="0" fontId="10" fillId="17" borderId="25" xfId="0" applyFont="1" applyFill="1" applyBorder="1" applyAlignment="1" applyProtection="1">
      <alignment horizontal="center" vertical="top" shrinkToFit="1"/>
      <protection hidden="1"/>
    </xf>
    <xf numFmtId="0" fontId="10" fillId="17" borderId="4" xfId="0" applyFont="1" applyFill="1" applyBorder="1" applyAlignment="1" applyProtection="1">
      <alignment horizontal="center" vertical="top" shrinkToFit="1"/>
      <protection hidden="1"/>
    </xf>
    <xf numFmtId="0" fontId="10" fillId="17" borderId="20" xfId="0" applyFont="1" applyFill="1" applyBorder="1" applyAlignment="1" applyProtection="1">
      <alignment horizontal="center" vertical="top" shrinkToFit="1"/>
      <protection hidden="1"/>
    </xf>
    <xf numFmtId="0" fontId="2" fillId="13" borderId="360" xfId="0" applyFont="1" applyFill="1" applyBorder="1" applyAlignment="1" applyProtection="1">
      <alignment horizontal="center" wrapText="1"/>
      <protection hidden="1"/>
    </xf>
    <xf numFmtId="0" fontId="2" fillId="13" borderId="362" xfId="0" applyFont="1" applyFill="1" applyBorder="1" applyAlignment="1" applyProtection="1">
      <alignment horizontal="center" wrapText="1"/>
      <protection hidden="1"/>
    </xf>
    <xf numFmtId="0" fontId="2" fillId="13" borderId="68" xfId="0" applyFont="1" applyFill="1" applyBorder="1" applyAlignment="1" applyProtection="1">
      <alignment horizontal="center" wrapText="1"/>
      <protection hidden="1"/>
    </xf>
    <xf numFmtId="0" fontId="2" fillId="13" borderId="367" xfId="0" applyFont="1" applyFill="1" applyBorder="1" applyAlignment="1" applyProtection="1">
      <alignment horizontal="center" wrapText="1"/>
      <protection hidden="1"/>
    </xf>
    <xf numFmtId="0" fontId="2" fillId="13" borderId="371" xfId="0" applyFont="1" applyFill="1" applyBorder="1" applyAlignment="1" applyProtection="1">
      <alignment horizontal="center" wrapText="1"/>
      <protection hidden="1"/>
    </xf>
    <xf numFmtId="0" fontId="5" fillId="9" borderId="218" xfId="0" applyFont="1" applyFill="1" applyBorder="1" applyAlignment="1" applyProtection="1">
      <alignment horizontal="center" vertical="center" wrapText="1"/>
      <protection hidden="1"/>
    </xf>
    <xf numFmtId="0" fontId="5" fillId="9" borderId="211" xfId="0" applyFont="1" applyFill="1" applyBorder="1" applyAlignment="1" applyProtection="1">
      <alignment horizontal="center" vertical="center" wrapText="1"/>
      <protection hidden="1"/>
    </xf>
    <xf numFmtId="0" fontId="5" fillId="9" borderId="213" xfId="0" applyFont="1" applyFill="1" applyBorder="1" applyAlignment="1" applyProtection="1">
      <alignment horizontal="center" vertical="center" wrapText="1"/>
      <protection hidden="1"/>
    </xf>
    <xf numFmtId="0" fontId="5" fillId="17" borderId="218" xfId="0" applyFont="1" applyFill="1" applyBorder="1" applyAlignment="1" applyProtection="1">
      <alignment horizontal="center" vertical="center" shrinkToFit="1"/>
      <protection hidden="1"/>
    </xf>
    <xf numFmtId="0" fontId="5" fillId="17" borderId="211" xfId="0" applyFont="1" applyFill="1" applyBorder="1" applyAlignment="1" applyProtection="1">
      <alignment horizontal="center" vertical="center" shrinkToFit="1"/>
      <protection hidden="1"/>
    </xf>
    <xf numFmtId="0" fontId="5" fillId="17" borderId="212" xfId="0" applyFont="1" applyFill="1" applyBorder="1" applyAlignment="1" applyProtection="1">
      <alignment horizontal="center" vertical="center" shrinkToFit="1"/>
      <protection hidden="1"/>
    </xf>
    <xf numFmtId="0" fontId="2" fillId="9" borderId="6" xfId="0" applyFont="1" applyFill="1" applyBorder="1" applyAlignment="1" applyProtection="1">
      <alignment horizontal="left" vertical="center"/>
      <protection hidden="1"/>
    </xf>
    <xf numFmtId="0" fontId="2" fillId="9" borderId="0" xfId="0" applyFont="1" applyFill="1" applyAlignment="1" applyProtection="1">
      <alignment horizontal="left" vertical="center"/>
      <protection hidden="1"/>
    </xf>
    <xf numFmtId="0" fontId="2" fillId="9" borderId="16" xfId="0" applyFont="1" applyFill="1" applyBorder="1" applyAlignment="1" applyProtection="1">
      <alignment horizontal="left" vertical="center"/>
      <protection hidden="1"/>
    </xf>
    <xf numFmtId="0" fontId="2" fillId="9" borderId="22" xfId="0" applyFont="1" applyFill="1" applyBorder="1" applyAlignment="1" applyProtection="1">
      <alignment horizontal="left" vertical="center"/>
      <protection hidden="1"/>
    </xf>
    <xf numFmtId="0" fontId="2" fillId="9" borderId="18" xfId="0" applyFont="1" applyFill="1" applyBorder="1" applyAlignment="1" applyProtection="1">
      <alignment horizontal="left" vertical="center"/>
      <protection hidden="1"/>
    </xf>
    <xf numFmtId="0" fontId="2" fillId="9" borderId="19" xfId="0" applyFont="1" applyFill="1" applyBorder="1" applyAlignment="1" applyProtection="1">
      <alignment horizontal="left" vertical="center"/>
      <protection hidden="1"/>
    </xf>
    <xf numFmtId="0" fontId="2" fillId="13" borderId="338" xfId="0" applyFont="1" applyFill="1" applyBorder="1" applyAlignment="1" applyProtection="1">
      <alignment horizontal="center" wrapText="1"/>
      <protection hidden="1"/>
    </xf>
    <xf numFmtId="0" fontId="2" fillId="13" borderId="368" xfId="0" applyFont="1" applyFill="1" applyBorder="1" applyAlignment="1" applyProtection="1">
      <alignment horizontal="center" wrapText="1"/>
      <protection hidden="1"/>
    </xf>
    <xf numFmtId="0" fontId="2" fillId="13" borderId="364" xfId="0" applyFont="1" applyFill="1" applyBorder="1" applyAlignment="1" applyProtection="1">
      <alignment horizontal="center" wrapText="1"/>
      <protection hidden="1"/>
    </xf>
    <xf numFmtId="0" fontId="2" fillId="13" borderId="107" xfId="0" applyFont="1" applyFill="1" applyBorder="1" applyAlignment="1" applyProtection="1">
      <alignment horizontal="center" wrapText="1"/>
      <protection hidden="1"/>
    </xf>
    <xf numFmtId="0" fontId="2" fillId="13" borderId="369" xfId="0" applyFont="1" applyFill="1" applyBorder="1" applyAlignment="1" applyProtection="1">
      <alignment horizontal="center" wrapText="1"/>
      <protection hidden="1"/>
    </xf>
    <xf numFmtId="0" fontId="2" fillId="13" borderId="92" xfId="0" applyFont="1" applyFill="1" applyBorder="1" applyAlignment="1" applyProtection="1">
      <alignment horizontal="center" wrapText="1"/>
      <protection hidden="1"/>
    </xf>
    <xf numFmtId="0" fontId="2" fillId="13" borderId="370" xfId="0" applyFont="1" applyFill="1" applyBorder="1" applyAlignment="1" applyProtection="1">
      <alignment horizontal="center" wrapText="1"/>
      <protection hidden="1"/>
    </xf>
    <xf numFmtId="0" fontId="10" fillId="17" borderId="12" xfId="0" applyFont="1" applyFill="1" applyBorder="1" applyAlignment="1" applyProtection="1">
      <alignment horizontal="center" vertical="top" shrinkToFit="1"/>
      <protection hidden="1"/>
    </xf>
    <xf numFmtId="0" fontId="10" fillId="17" borderId="13" xfId="0" applyFont="1" applyFill="1" applyBorder="1" applyAlignment="1" applyProtection="1">
      <alignment horizontal="center" vertical="top" shrinkToFit="1"/>
      <protection hidden="1"/>
    </xf>
    <xf numFmtId="0" fontId="10" fillId="17" borderId="14" xfId="0" applyFont="1" applyFill="1" applyBorder="1" applyAlignment="1" applyProtection="1">
      <alignment horizontal="center" vertical="top" shrinkToFit="1"/>
      <protection hidden="1"/>
    </xf>
    <xf numFmtId="0" fontId="2" fillId="13" borderId="366" xfId="0" applyFont="1" applyFill="1" applyBorder="1" applyAlignment="1" applyProtection="1">
      <alignment horizontal="center" wrapText="1"/>
      <protection hidden="1"/>
    </xf>
    <xf numFmtId="0" fontId="2" fillId="13" borderId="91" xfId="0" applyFont="1" applyFill="1" applyBorder="1" applyAlignment="1" applyProtection="1">
      <alignment horizontal="center" wrapText="1"/>
      <protection hidden="1"/>
    </xf>
    <xf numFmtId="0" fontId="2" fillId="13" borderId="337" xfId="0" applyFont="1" applyFill="1" applyBorder="1" applyAlignment="1" applyProtection="1">
      <alignment horizontal="center" wrapText="1"/>
      <protection hidden="1"/>
    </xf>
    <xf numFmtId="0" fontId="2" fillId="13" borderId="70" xfId="0" applyFont="1" applyFill="1" applyBorder="1" applyAlignment="1" applyProtection="1">
      <alignment horizontal="center" wrapText="1"/>
      <protection hidden="1"/>
    </xf>
    <xf numFmtId="0" fontId="2" fillId="13" borderId="373" xfId="0" applyFont="1" applyFill="1" applyBorder="1" applyAlignment="1" applyProtection="1">
      <alignment horizontal="center" wrapText="1"/>
      <protection hidden="1"/>
    </xf>
    <xf numFmtId="0" fontId="2" fillId="13" borderId="71" xfId="0" applyFont="1" applyFill="1" applyBorder="1" applyAlignment="1" applyProtection="1">
      <alignment horizontal="center" wrapText="1"/>
      <protection hidden="1"/>
    </xf>
    <xf numFmtId="0" fontId="2" fillId="13" borderId="146" xfId="0" applyFont="1" applyFill="1" applyBorder="1" applyAlignment="1" applyProtection="1">
      <alignment horizontal="center" wrapText="1"/>
      <protection hidden="1"/>
    </xf>
    <xf numFmtId="0" fontId="10" fillId="17" borderId="223" xfId="0" applyFont="1" applyFill="1" applyBorder="1" applyAlignment="1" applyProtection="1">
      <alignment horizontal="center" vertical="top" shrinkToFit="1"/>
      <protection hidden="1"/>
    </xf>
    <xf numFmtId="0" fontId="10" fillId="17" borderId="224" xfId="0" applyFont="1" applyFill="1" applyBorder="1" applyAlignment="1" applyProtection="1">
      <alignment horizontal="center" vertical="top" shrinkToFit="1"/>
      <protection hidden="1"/>
    </xf>
    <xf numFmtId="0" fontId="10" fillId="17" borderId="225" xfId="0" applyFont="1" applyFill="1" applyBorder="1" applyAlignment="1" applyProtection="1">
      <alignment horizontal="center" vertical="top" shrinkToFit="1"/>
      <protection hidden="1"/>
    </xf>
    <xf numFmtId="0" fontId="2" fillId="13" borderId="372" xfId="0" applyFont="1" applyFill="1" applyBorder="1" applyAlignment="1" applyProtection="1">
      <alignment horizontal="center" wrapText="1"/>
      <protection hidden="1"/>
    </xf>
    <xf numFmtId="0" fontId="2" fillId="13" borderId="374" xfId="0" applyFont="1" applyFill="1" applyBorder="1" applyAlignment="1" applyProtection="1">
      <alignment horizontal="center" wrapText="1"/>
      <protection hidden="1"/>
    </xf>
    <xf numFmtId="0" fontId="2" fillId="9" borderId="8" xfId="0" applyFont="1" applyFill="1" applyBorder="1" applyAlignment="1" applyProtection="1">
      <alignment horizontal="left" vertical="center"/>
      <protection hidden="1"/>
    </xf>
    <xf numFmtId="0" fontId="2" fillId="9" borderId="9" xfId="0" applyFont="1" applyFill="1" applyBorder="1" applyAlignment="1" applyProtection="1">
      <alignment horizontal="left" vertical="center"/>
      <protection hidden="1"/>
    </xf>
    <xf numFmtId="0" fontId="2" fillId="9" borderId="21" xfId="0" applyFont="1" applyFill="1" applyBorder="1" applyAlignment="1" applyProtection="1">
      <alignment horizontal="left" vertical="center"/>
      <protection hidden="1"/>
    </xf>
    <xf numFmtId="0" fontId="9" fillId="4" borderId="223" xfId="1" applyNumberFormat="1" applyFont="1" applyFill="1" applyBorder="1" applyAlignment="1" applyProtection="1">
      <alignment horizontal="center" shrinkToFit="1"/>
      <protection hidden="1"/>
    </xf>
    <xf numFmtId="0" fontId="9" fillId="4" borderId="224" xfId="1" applyNumberFormat="1" applyFont="1" applyFill="1" applyBorder="1" applyAlignment="1" applyProtection="1">
      <alignment horizontal="center" shrinkToFit="1"/>
      <protection hidden="1"/>
    </xf>
    <xf numFmtId="0" fontId="9" fillId="4" borderId="275" xfId="1" applyNumberFormat="1" applyFont="1" applyFill="1" applyBorder="1" applyAlignment="1" applyProtection="1">
      <alignment horizontal="center" shrinkToFit="1"/>
      <protection hidden="1"/>
    </xf>
    <xf numFmtId="0" fontId="9" fillId="4" borderId="27" xfId="1" applyNumberFormat="1" applyFont="1" applyFill="1" applyBorder="1" applyAlignment="1" applyProtection="1">
      <alignment horizontal="center" shrinkToFit="1"/>
      <protection hidden="1"/>
    </xf>
    <xf numFmtId="0" fontId="9" fillId="4" borderId="9" xfId="1" applyNumberFormat="1" applyFont="1" applyFill="1" applyBorder="1" applyAlignment="1" applyProtection="1">
      <alignment horizontal="center" shrinkToFit="1"/>
      <protection hidden="1"/>
    </xf>
    <xf numFmtId="0" fontId="9" fillId="4" borderId="10" xfId="1" applyNumberFormat="1" applyFont="1" applyFill="1" applyBorder="1" applyAlignment="1" applyProtection="1">
      <alignment horizontal="center" shrinkToFit="1"/>
      <protection hidden="1"/>
    </xf>
    <xf numFmtId="0" fontId="7" fillId="17" borderId="69" xfId="0" applyFont="1" applyFill="1" applyBorder="1" applyAlignment="1" applyProtection="1">
      <alignment horizontal="distributed" vertical="center" shrinkToFit="1"/>
      <protection hidden="1"/>
    </xf>
    <xf numFmtId="0" fontId="7" fillId="17" borderId="70" xfId="0" applyFont="1" applyFill="1" applyBorder="1" applyAlignment="1" applyProtection="1">
      <alignment horizontal="distributed" vertical="center" shrinkToFit="1"/>
      <protection hidden="1"/>
    </xf>
    <xf numFmtId="0" fontId="7" fillId="17" borderId="146" xfId="0" applyFont="1" applyFill="1" applyBorder="1" applyAlignment="1" applyProtection="1">
      <alignment horizontal="distributed" vertical="center" shrinkToFit="1"/>
      <protection hidden="1"/>
    </xf>
    <xf numFmtId="0" fontId="2" fillId="13" borderId="137" xfId="0" applyFont="1" applyFill="1" applyBorder="1" applyAlignment="1" applyProtection="1">
      <alignment horizontal="center" wrapText="1"/>
      <protection hidden="1"/>
    </xf>
    <xf numFmtId="0" fontId="20" fillId="23" borderId="0" xfId="0" applyFont="1" applyFill="1" applyAlignment="1" applyProtection="1">
      <alignment horizontal="center" vertical="center"/>
      <protection locked="0"/>
    </xf>
    <xf numFmtId="0" fontId="5" fillId="0" borderId="13"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0" borderId="19" xfId="0" applyFont="1" applyBorder="1" applyAlignment="1" applyProtection="1">
      <alignment horizontal="center"/>
      <protection hidden="1"/>
    </xf>
    <xf numFmtId="0" fontId="5" fillId="9" borderId="163" xfId="0" applyFont="1" applyFill="1" applyBorder="1" applyAlignment="1" applyProtection="1">
      <alignment horizontal="center" vertical="center"/>
      <protection hidden="1"/>
    </xf>
    <xf numFmtId="0" fontId="5" fillId="9" borderId="18" xfId="0" applyFont="1" applyFill="1" applyBorder="1" applyAlignment="1" applyProtection="1">
      <alignment horizontal="center" vertical="center"/>
      <protection hidden="1"/>
    </xf>
    <xf numFmtId="0" fontId="5" fillId="9" borderId="19" xfId="0" applyFont="1" applyFill="1" applyBorder="1" applyAlignment="1" applyProtection="1">
      <alignment horizontal="center" vertical="center"/>
      <protection hidden="1"/>
    </xf>
    <xf numFmtId="0" fontId="5" fillId="9" borderId="17" xfId="0" applyFont="1" applyFill="1" applyBorder="1" applyAlignment="1" applyProtection="1">
      <alignment horizontal="center" vertical="center"/>
      <protection hidden="1"/>
    </xf>
    <xf numFmtId="0" fontId="5" fillId="9" borderId="47" xfId="0" applyFont="1" applyFill="1" applyBorder="1" applyAlignment="1" applyProtection="1">
      <alignment horizontal="center" vertical="center"/>
      <protection hidden="1"/>
    </xf>
    <xf numFmtId="0" fontId="5" fillId="9" borderId="87" xfId="0" applyFont="1" applyFill="1" applyBorder="1" applyAlignment="1" applyProtection="1">
      <alignment horizontal="center" vertical="center"/>
      <protection hidden="1"/>
    </xf>
    <xf numFmtId="0" fontId="5" fillId="9" borderId="340" xfId="0" applyFont="1" applyFill="1" applyBorder="1" applyAlignment="1" applyProtection="1">
      <alignment horizontal="center" vertical="center"/>
      <protection hidden="1"/>
    </xf>
    <xf numFmtId="0" fontId="5" fillId="9" borderId="166" xfId="0" applyFont="1" applyFill="1" applyBorder="1" applyAlignment="1" applyProtection="1">
      <alignment horizontal="center" vertical="center"/>
      <protection hidden="1"/>
    </xf>
    <xf numFmtId="0" fontId="7" fillId="0" borderId="157" xfId="0" applyFont="1" applyBorder="1" applyAlignment="1" applyProtection="1">
      <alignment horizontal="center" vertical="center" shrinkToFit="1"/>
      <protection hidden="1"/>
    </xf>
    <xf numFmtId="0" fontId="7" fillId="0" borderId="187" xfId="0" applyFont="1" applyBorder="1" applyAlignment="1" applyProtection="1">
      <alignment horizontal="center" vertical="center" shrinkToFit="1"/>
      <protection hidden="1"/>
    </xf>
    <xf numFmtId="0" fontId="7" fillId="0" borderId="235" xfId="0" applyFont="1" applyBorder="1" applyAlignment="1" applyProtection="1">
      <alignment horizontal="center" vertical="center" shrinkToFit="1"/>
      <protection hidden="1"/>
    </xf>
    <xf numFmtId="0" fontId="7" fillId="0" borderId="133" xfId="0" applyFont="1" applyBorder="1" applyAlignment="1" applyProtection="1">
      <alignment horizontal="center" vertical="center" shrinkToFit="1"/>
      <protection hidden="1"/>
    </xf>
    <xf numFmtId="0" fontId="7" fillId="0" borderId="152" xfId="0" applyFont="1" applyBorder="1" applyAlignment="1" applyProtection="1">
      <alignment horizontal="center" vertical="center" shrinkToFit="1"/>
      <protection hidden="1"/>
    </xf>
    <xf numFmtId="0" fontId="7" fillId="0" borderId="131" xfId="0" applyFont="1" applyBorder="1" applyAlignment="1" applyProtection="1">
      <alignment horizontal="center" vertical="center" shrinkToFit="1"/>
      <protection hidden="1"/>
    </xf>
    <xf numFmtId="0" fontId="5" fillId="0" borderId="101" xfId="0" applyFont="1" applyBorder="1" applyAlignment="1" applyProtection="1">
      <alignment horizontal="center" wrapText="1"/>
      <protection hidden="1"/>
    </xf>
    <xf numFmtId="0" fontId="5" fillId="0" borderId="93" xfId="0" applyFont="1" applyBorder="1" applyAlignment="1" applyProtection="1">
      <alignment horizontal="center" wrapText="1"/>
      <protection hidden="1"/>
    </xf>
    <xf numFmtId="0" fontId="5" fillId="0" borderId="203" xfId="0" applyFont="1" applyBorder="1" applyAlignment="1" applyProtection="1">
      <alignment horizontal="center" wrapText="1"/>
      <protection hidden="1"/>
    </xf>
    <xf numFmtId="0" fontId="5" fillId="0" borderId="172" xfId="0" applyFont="1" applyBorder="1" applyAlignment="1" applyProtection="1">
      <alignment horizontal="center" wrapText="1"/>
      <protection hidden="1"/>
    </xf>
    <xf numFmtId="0" fontId="5" fillId="0" borderId="152" xfId="0" applyFont="1" applyBorder="1" applyAlignment="1" applyProtection="1">
      <alignment horizontal="center" wrapText="1"/>
      <protection hidden="1"/>
    </xf>
    <xf numFmtId="0" fontId="5" fillId="0" borderId="227" xfId="0" applyFont="1" applyBorder="1" applyAlignment="1" applyProtection="1">
      <alignment horizontal="center" wrapText="1"/>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5" fillId="0" borderId="184" xfId="0" applyFont="1" applyBorder="1" applyAlignment="1" applyProtection="1">
      <alignment horizontal="center"/>
      <protection hidden="1"/>
    </xf>
    <xf numFmtId="0" fontId="5" fillId="0" borderId="201" xfId="0" applyFont="1" applyBorder="1" applyAlignment="1" applyProtection="1">
      <alignment horizontal="center"/>
      <protection hidden="1"/>
    </xf>
    <xf numFmtId="0" fontId="12" fillId="4" borderId="11" xfId="0" applyFont="1" applyFill="1" applyBorder="1" applyAlignment="1" applyProtection="1">
      <alignment horizontal="distributed" vertical="center" shrinkToFit="1"/>
      <protection hidden="1"/>
    </xf>
    <xf numFmtId="0" fontId="12" fillId="4" borderId="47" xfId="0" applyFont="1" applyFill="1" applyBorder="1" applyAlignment="1" applyProtection="1">
      <alignment horizontal="distributed" vertical="center" shrinkToFit="1"/>
      <protection hidden="1"/>
    </xf>
    <xf numFmtId="0" fontId="2" fillId="4" borderId="94" xfId="0" applyFont="1" applyFill="1" applyBorder="1" applyAlignment="1" applyProtection="1">
      <alignment horizontal="center"/>
      <protection hidden="1"/>
    </xf>
    <xf numFmtId="0" fontId="2" fillId="4" borderId="107" xfId="0" applyFont="1" applyFill="1" applyBorder="1" applyAlignment="1" applyProtection="1">
      <alignment horizontal="center"/>
      <protection hidden="1"/>
    </xf>
    <xf numFmtId="0" fontId="2" fillId="4" borderId="96" xfId="0" applyFont="1" applyFill="1" applyBorder="1" applyAlignment="1" applyProtection="1">
      <alignment horizontal="center"/>
      <protection hidden="1"/>
    </xf>
    <xf numFmtId="0" fontId="2" fillId="4" borderId="0" xfId="0" applyFont="1" applyFill="1" applyAlignment="1" applyProtection="1">
      <alignment horizontal="center"/>
      <protection hidden="1"/>
    </xf>
    <xf numFmtId="0" fontId="2" fillId="4" borderId="98" xfId="0" applyFont="1" applyFill="1" applyBorder="1" applyAlignment="1" applyProtection="1">
      <alignment horizontal="center"/>
      <protection hidden="1"/>
    </xf>
    <xf numFmtId="0" fontId="2" fillId="4" borderId="108" xfId="0" applyFont="1" applyFill="1" applyBorder="1" applyAlignment="1" applyProtection="1">
      <alignment horizontal="center"/>
      <protection hidden="1"/>
    </xf>
    <xf numFmtId="0" fontId="2" fillId="4" borderId="337" xfId="0" applyFont="1" applyFill="1" applyBorder="1" applyAlignment="1" applyProtection="1">
      <alignment horizontal="center"/>
      <protection hidden="1"/>
    </xf>
    <xf numFmtId="0" fontId="2" fillId="4" borderId="338" xfId="0" applyFont="1" applyFill="1" applyBorder="1" applyAlignment="1" applyProtection="1">
      <alignment horizontal="center"/>
      <protection hidden="1"/>
    </xf>
    <xf numFmtId="0" fontId="2" fillId="4" borderId="339" xfId="0" applyFont="1" applyFill="1" applyBorder="1" applyAlignment="1" applyProtection="1">
      <alignment horizontal="center"/>
      <protection hidden="1"/>
    </xf>
    <xf numFmtId="0" fontId="2" fillId="0" borderId="97" xfId="0" applyFont="1" applyBorder="1" applyAlignment="1" applyProtection="1">
      <alignment horizontal="center"/>
      <protection hidden="1"/>
    </xf>
    <xf numFmtId="0" fontId="10" fillId="0" borderId="11" xfId="0" applyFont="1" applyBorder="1" applyAlignment="1" applyProtection="1">
      <alignment horizontal="distributed" vertical="center" shrinkToFit="1"/>
      <protection hidden="1"/>
    </xf>
    <xf numFmtId="0" fontId="10" fillId="0" borderId="47" xfId="0" applyFont="1" applyBorder="1" applyAlignment="1" applyProtection="1">
      <alignment horizontal="distributed" vertical="center" shrinkToFit="1"/>
      <protection hidden="1"/>
    </xf>
    <xf numFmtId="0" fontId="2" fillId="0" borderId="96" xfId="0" applyFont="1" applyBorder="1" applyAlignment="1" applyProtection="1">
      <alignment horizontal="center"/>
      <protection hidden="1"/>
    </xf>
    <xf numFmtId="0" fontId="2" fillId="0" borderId="338" xfId="0" applyFont="1" applyBorder="1" applyAlignment="1" applyProtection="1">
      <alignment horizontal="center"/>
      <protection hidden="1"/>
    </xf>
    <xf numFmtId="0" fontId="2" fillId="4" borderId="95" xfId="0" applyFont="1" applyFill="1" applyBorder="1" applyAlignment="1" applyProtection="1">
      <alignment horizontal="center"/>
      <protection hidden="1"/>
    </xf>
    <xf numFmtId="0" fontId="2" fillId="4" borderId="97" xfId="0" applyFont="1" applyFill="1" applyBorder="1" applyAlignment="1" applyProtection="1">
      <alignment horizontal="center"/>
      <protection hidden="1"/>
    </xf>
    <xf numFmtId="0" fontId="2" fillId="4" borderId="99" xfId="0" applyFont="1" applyFill="1" applyBorder="1" applyAlignment="1" applyProtection="1">
      <alignment horizontal="center"/>
      <protection hidden="1"/>
    </xf>
    <xf numFmtId="0" fontId="12" fillId="0" borderId="11" xfId="0" applyFont="1" applyBorder="1" applyAlignment="1" applyProtection="1">
      <alignment horizontal="distributed" vertical="center" shrinkToFit="1"/>
      <protection hidden="1"/>
    </xf>
    <xf numFmtId="0" fontId="12" fillId="0" borderId="47" xfId="0" applyFont="1" applyBorder="1" applyAlignment="1" applyProtection="1">
      <alignment horizontal="distributed" vertical="center" shrinkToFit="1"/>
      <protection hidden="1"/>
    </xf>
    <xf numFmtId="0" fontId="2" fillId="0" borderId="339" xfId="0" applyFont="1" applyBorder="1" applyAlignment="1" applyProtection="1">
      <alignment horizontal="center"/>
      <protection hidden="1"/>
    </xf>
    <xf numFmtId="0" fontId="7" fillId="0" borderId="11" xfId="0" applyFont="1" applyBorder="1" applyAlignment="1" applyProtection="1">
      <alignment horizontal="center" vertical="center" shrinkToFit="1"/>
      <protection hidden="1"/>
    </xf>
    <xf numFmtId="0" fontId="7" fillId="0" borderId="47" xfId="0" applyFont="1" applyBorder="1" applyAlignment="1" applyProtection="1">
      <alignment horizontal="center" vertical="center" shrinkToFit="1"/>
      <protection hidden="1"/>
    </xf>
    <xf numFmtId="0" fontId="12" fillId="0" borderId="0" xfId="0" applyFont="1" applyAlignment="1" applyProtection="1">
      <alignment horizontal="center" vertical="top"/>
      <protection hidden="1"/>
    </xf>
    <xf numFmtId="0" fontId="12" fillId="0" borderId="18" xfId="0" applyFont="1" applyBorder="1" applyAlignment="1" applyProtection="1">
      <alignment horizontal="center" vertical="top"/>
      <protection hidden="1"/>
    </xf>
    <xf numFmtId="0" fontId="2" fillId="0" borderId="337" xfId="0" applyFont="1" applyBorder="1" applyAlignment="1" applyProtection="1">
      <alignment horizontal="center"/>
      <protection hidden="1"/>
    </xf>
    <xf numFmtId="0" fontId="2" fillId="0" borderId="329" xfId="0" applyFont="1" applyBorder="1" applyAlignment="1" applyProtection="1">
      <alignment horizontal="center" wrapText="1"/>
      <protection hidden="1"/>
    </xf>
    <xf numFmtId="0" fontId="2" fillId="0" borderId="13" xfId="0" applyFont="1" applyBorder="1" applyAlignment="1" applyProtection="1">
      <alignment horizontal="center" wrapText="1"/>
      <protection hidden="1"/>
    </xf>
    <xf numFmtId="0" fontId="2" fillId="0" borderId="328" xfId="0" applyFont="1" applyBorder="1" applyAlignment="1" applyProtection="1">
      <alignment horizontal="center" wrapText="1"/>
      <protection hidden="1"/>
    </xf>
    <xf numFmtId="0" fontId="2" fillId="0" borderId="334" xfId="0" applyFont="1" applyBorder="1" applyAlignment="1" applyProtection="1">
      <alignment horizontal="center" wrapText="1"/>
      <protection hidden="1"/>
    </xf>
    <xf numFmtId="0" fontId="2" fillId="0" borderId="0" xfId="0" applyFont="1" applyAlignment="1" applyProtection="1">
      <alignment horizontal="center" wrapText="1"/>
      <protection hidden="1"/>
    </xf>
    <xf numFmtId="0" fontId="2" fillId="0" borderId="333" xfId="0" applyFont="1" applyBorder="1" applyAlignment="1" applyProtection="1">
      <alignment horizontal="center" wrapText="1"/>
      <protection hidden="1"/>
    </xf>
    <xf numFmtId="0" fontId="2" fillId="0" borderId="335" xfId="0" applyFont="1" applyBorder="1" applyAlignment="1" applyProtection="1">
      <alignment horizontal="center" wrapText="1"/>
      <protection hidden="1"/>
    </xf>
    <xf numFmtId="0" fontId="2" fillId="0" borderId="108" xfId="0" applyFont="1" applyBorder="1" applyAlignment="1" applyProtection="1">
      <alignment horizontal="center" wrapText="1"/>
      <protection hidden="1"/>
    </xf>
    <xf numFmtId="0" fontId="2" fillId="0" borderId="336"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0" fontId="2" fillId="0" borderId="16" xfId="0" applyFont="1" applyBorder="1" applyAlignment="1" applyProtection="1">
      <alignment horizontal="center" wrapText="1"/>
      <protection hidden="1"/>
    </xf>
    <xf numFmtId="0" fontId="2" fillId="0" borderId="156" xfId="0" applyFont="1" applyBorder="1" applyAlignment="1" applyProtection="1">
      <alignment horizontal="center" wrapText="1"/>
      <protection hidden="1"/>
    </xf>
    <xf numFmtId="0" fontId="7" fillId="0" borderId="132" xfId="0" applyFont="1" applyBorder="1" applyAlignment="1" applyProtection="1">
      <alignment horizontal="center" vertical="center" shrinkToFit="1"/>
      <protection hidden="1"/>
    </xf>
    <xf numFmtId="0" fontId="7" fillId="0" borderId="109" xfId="0" applyFont="1" applyBorder="1" applyAlignment="1" applyProtection="1">
      <alignment horizontal="center" vertical="center" shrinkToFit="1"/>
      <protection hidden="1"/>
    </xf>
    <xf numFmtId="0" fontId="5" fillId="0" borderId="322" xfId="0" applyFont="1" applyBorder="1" applyAlignment="1" applyProtection="1">
      <alignment horizontal="center" wrapText="1"/>
      <protection hidden="1"/>
    </xf>
    <xf numFmtId="0" fontId="5" fillId="0" borderId="324" xfId="0" applyFont="1" applyBorder="1" applyAlignment="1" applyProtection="1">
      <alignment horizontal="center" wrapText="1"/>
      <protection hidden="1"/>
    </xf>
    <xf numFmtId="0" fontId="5" fillId="0" borderId="323" xfId="0" applyFont="1" applyBorder="1" applyAlignment="1" applyProtection="1">
      <alignment horizontal="center" wrapText="1"/>
      <protection hidden="1"/>
    </xf>
    <xf numFmtId="0" fontId="5" fillId="0" borderId="100" xfId="0" applyFont="1" applyBorder="1" applyAlignment="1" applyProtection="1">
      <alignment horizontal="center" wrapText="1"/>
      <protection hidden="1"/>
    </xf>
    <xf numFmtId="0" fontId="7" fillId="0" borderId="12"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 fillId="0" borderId="17" xfId="0" applyFont="1" applyBorder="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5" fillId="0" borderId="325" xfId="0" applyFont="1" applyBorder="1" applyAlignment="1" applyProtection="1">
      <alignment horizontal="center" wrapText="1"/>
      <protection hidden="1"/>
    </xf>
    <xf numFmtId="0" fontId="5" fillId="0" borderId="326" xfId="0" applyFont="1" applyBorder="1" applyAlignment="1" applyProtection="1">
      <alignment horizontal="center" wrapText="1"/>
      <protection hidden="1"/>
    </xf>
    <xf numFmtId="0" fontId="5" fillId="0" borderId="330" xfId="0" applyFont="1" applyBorder="1" applyAlignment="1" applyProtection="1">
      <alignment horizontal="center" wrapText="1"/>
      <protection hidden="1"/>
    </xf>
    <xf numFmtId="0" fontId="5" fillId="0" borderId="331" xfId="0" applyFont="1" applyBorder="1" applyAlignment="1" applyProtection="1">
      <alignment horizontal="center" wrapText="1"/>
      <protection hidden="1"/>
    </xf>
    <xf numFmtId="0" fontId="5" fillId="0" borderId="327" xfId="0" applyFont="1" applyBorder="1" applyAlignment="1" applyProtection="1">
      <alignment horizontal="center" wrapText="1"/>
      <protection hidden="1"/>
    </xf>
    <xf numFmtId="0" fontId="5" fillId="0" borderId="332" xfId="0" applyFont="1" applyBorder="1" applyAlignment="1" applyProtection="1">
      <alignment horizontal="center" wrapText="1"/>
      <protection hidden="1"/>
    </xf>
    <xf numFmtId="0" fontId="2" fillId="0" borderId="12" xfId="0" applyFont="1" applyBorder="1" applyAlignment="1" applyProtection="1">
      <alignment horizontal="left" shrinkToFit="1"/>
      <protection hidden="1"/>
    </xf>
    <xf numFmtId="0" fontId="2" fillId="0" borderId="13" xfId="0" applyFont="1" applyBorder="1" applyAlignment="1" applyProtection="1">
      <alignment horizontal="left" shrinkToFit="1"/>
      <protection hidden="1"/>
    </xf>
    <xf numFmtId="0" fontId="2" fillId="0" borderId="14" xfId="0" applyFont="1" applyBorder="1" applyAlignment="1" applyProtection="1">
      <alignment horizontal="left" shrinkToFit="1"/>
      <protection hidden="1"/>
    </xf>
    <xf numFmtId="0" fontId="2" fillId="0" borderId="15" xfId="0" applyFont="1" applyBorder="1" applyAlignment="1" applyProtection="1">
      <alignment horizontal="left" shrinkToFit="1"/>
      <protection hidden="1"/>
    </xf>
    <xf numFmtId="0" fontId="2" fillId="0" borderId="0" xfId="0" applyFont="1" applyAlignment="1" applyProtection="1">
      <alignment horizontal="left" shrinkToFit="1"/>
      <protection hidden="1"/>
    </xf>
    <xf numFmtId="0" fontId="2" fillId="0" borderId="16" xfId="0" applyFont="1" applyBorder="1" applyAlignment="1" applyProtection="1">
      <alignment horizontal="left" shrinkToFit="1"/>
      <protection hidden="1"/>
    </xf>
    <xf numFmtId="0" fontId="2" fillId="0" borderId="17" xfId="0" applyFont="1" applyBorder="1" applyAlignment="1" applyProtection="1">
      <alignment horizontal="left" shrinkToFit="1"/>
      <protection hidden="1"/>
    </xf>
    <xf numFmtId="0" fontId="2" fillId="0" borderId="18" xfId="0" applyFont="1" applyBorder="1" applyAlignment="1" applyProtection="1">
      <alignment horizontal="left" shrinkToFit="1"/>
      <protection hidden="1"/>
    </xf>
    <xf numFmtId="0" fontId="2" fillId="0" borderId="19" xfId="0" applyFont="1" applyBorder="1" applyAlignment="1" applyProtection="1">
      <alignment horizontal="left" shrinkToFi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2" fillId="0" borderId="93" xfId="0" applyFont="1" applyBorder="1" applyAlignment="1" applyProtection="1">
      <alignment horizontal="center" wrapText="1"/>
      <protection hidden="1"/>
    </xf>
    <xf numFmtId="0" fontId="2" fillId="0" borderId="100" xfId="0" applyFont="1" applyBorder="1" applyAlignment="1" applyProtection="1">
      <alignment horizontal="center" wrapText="1"/>
      <protection hidden="1"/>
    </xf>
    <xf numFmtId="0" fontId="2" fillId="0" borderId="323" xfId="0" applyFont="1" applyBorder="1" applyAlignment="1" applyProtection="1">
      <alignment horizontal="center" wrapText="1"/>
      <protection hidden="1"/>
    </xf>
    <xf numFmtId="0" fontId="2" fillId="0" borderId="324" xfId="0" applyFont="1" applyBorder="1" applyAlignment="1" applyProtection="1">
      <alignment horizontal="center" wrapText="1"/>
      <protection hidden="1"/>
    </xf>
    <xf numFmtId="0" fontId="2" fillId="0" borderId="101" xfId="0" applyFont="1" applyBorder="1" applyAlignment="1" applyProtection="1">
      <alignment horizontal="center" wrapText="1"/>
      <protection hidden="1"/>
    </xf>
    <xf numFmtId="0" fontId="2" fillId="0" borderId="13" xfId="0" applyFont="1" applyBorder="1" applyAlignment="1" applyProtection="1">
      <alignment horizontal="center" shrinkToFit="1"/>
      <protection hidden="1"/>
    </xf>
    <xf numFmtId="0" fontId="2" fillId="0" borderId="14" xfId="0" applyFont="1" applyBorder="1" applyAlignment="1" applyProtection="1">
      <alignment horizontal="center" shrinkToFit="1"/>
      <protection hidden="1"/>
    </xf>
    <xf numFmtId="0" fontId="2" fillId="0" borderId="0" xfId="0" applyFont="1" applyAlignment="1" applyProtection="1">
      <alignment horizontal="center" shrinkToFit="1"/>
      <protection hidden="1"/>
    </xf>
    <xf numFmtId="0" fontId="2" fillId="0" borderId="16" xfId="0" applyFont="1" applyBorder="1" applyAlignment="1" applyProtection="1">
      <alignment horizontal="center" shrinkToFit="1"/>
      <protection hidden="1"/>
    </xf>
    <xf numFmtId="0" fontId="2" fillId="0" borderId="18" xfId="0" applyFont="1" applyBorder="1" applyAlignment="1" applyProtection="1">
      <alignment horizontal="center" shrinkToFit="1"/>
      <protection hidden="1"/>
    </xf>
    <xf numFmtId="0" fontId="2" fillId="0" borderId="19" xfId="0" applyFont="1" applyBorder="1" applyAlignment="1" applyProtection="1">
      <alignment horizontal="center" shrinkToFit="1"/>
      <protection hidden="1"/>
    </xf>
    <xf numFmtId="0" fontId="12" fillId="9" borderId="111" xfId="0" applyFont="1" applyFill="1" applyBorder="1" applyAlignment="1" applyProtection="1">
      <alignment horizontal="center" vertical="top"/>
      <protection hidden="1"/>
    </xf>
    <xf numFmtId="0" fontId="12" fillId="9" borderId="112" xfId="0" applyFont="1" applyFill="1" applyBorder="1" applyAlignment="1" applyProtection="1">
      <alignment horizontal="center" vertical="top"/>
      <protection hidden="1"/>
    </xf>
    <xf numFmtId="0" fontId="12" fillId="9" borderId="113" xfId="0" applyFont="1" applyFill="1" applyBorder="1" applyAlignment="1" applyProtection="1">
      <alignment horizontal="center" vertical="top"/>
      <protection hidden="1"/>
    </xf>
    <xf numFmtId="0" fontId="7" fillId="0" borderId="14"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7" fillId="0" borderId="16" xfId="0" applyFont="1" applyBorder="1" applyAlignment="1" applyProtection="1">
      <alignment horizontal="center" vertical="center" shrinkToFit="1"/>
      <protection hidden="1"/>
    </xf>
    <xf numFmtId="0" fontId="7" fillId="0" borderId="19" xfId="0" applyFont="1" applyBorder="1" applyAlignment="1" applyProtection="1">
      <alignment horizontal="center" vertical="center" shrinkToFit="1"/>
      <protection hidden="1"/>
    </xf>
    <xf numFmtId="0" fontId="2" fillId="0" borderId="12" xfId="0" applyFont="1" applyBorder="1" applyAlignment="1" applyProtection="1">
      <alignment horizontal="center" wrapText="1"/>
      <protection hidden="1"/>
    </xf>
    <xf numFmtId="0" fontId="2" fillId="0" borderId="15" xfId="0" applyFont="1" applyBorder="1" applyAlignment="1" applyProtection="1">
      <alignment horizontal="center" wrapText="1"/>
      <protection hidden="1"/>
    </xf>
    <xf numFmtId="0" fontId="2" fillId="0" borderId="17" xfId="0" applyFont="1" applyBorder="1" applyAlignment="1" applyProtection="1">
      <alignment horizontal="center" wrapText="1"/>
      <protection hidden="1"/>
    </xf>
    <xf numFmtId="0" fontId="7" fillId="8" borderId="6" xfId="0" applyFont="1" applyFill="1" applyBorder="1" applyAlignment="1" applyProtection="1">
      <alignment horizontal="distributed" vertical="center" wrapText="1" shrinkToFit="1"/>
      <protection hidden="1"/>
    </xf>
    <xf numFmtId="0" fontId="7" fillId="8" borderId="0" xfId="0" applyFont="1" applyFill="1" applyAlignment="1" applyProtection="1">
      <alignment horizontal="distributed" vertical="center" shrinkToFit="1"/>
      <protection hidden="1"/>
    </xf>
    <xf numFmtId="0" fontId="7" fillId="8" borderId="16" xfId="0" applyFont="1" applyFill="1" applyBorder="1" applyAlignment="1" applyProtection="1">
      <alignment horizontal="distributed" vertical="center" shrinkToFit="1"/>
      <protection hidden="1"/>
    </xf>
    <xf numFmtId="0" fontId="7" fillId="8" borderId="8" xfId="0" applyFont="1" applyFill="1" applyBorder="1" applyAlignment="1" applyProtection="1">
      <alignment horizontal="distributed" vertical="center" shrinkToFit="1"/>
      <protection hidden="1"/>
    </xf>
    <xf numFmtId="0" fontId="7" fillId="8" borderId="9" xfId="0" applyFont="1" applyFill="1" applyBorder="1" applyAlignment="1" applyProtection="1">
      <alignment horizontal="distributed" vertical="center" shrinkToFit="1"/>
      <protection hidden="1"/>
    </xf>
    <xf numFmtId="0" fontId="7" fillId="8" borderId="21" xfId="0" applyFont="1" applyFill="1" applyBorder="1" applyAlignment="1" applyProtection="1">
      <alignment horizontal="distributed" vertical="center" shrinkToFit="1"/>
      <protection hidden="1"/>
    </xf>
    <xf numFmtId="0" fontId="2" fillId="0" borderId="223" xfId="0" applyFont="1" applyBorder="1" applyAlignment="1" applyProtection="1">
      <alignment horizontal="center" wrapText="1"/>
      <protection locked="0" hidden="1"/>
    </xf>
    <xf numFmtId="0" fontId="2" fillId="0" borderId="224" xfId="0" applyFont="1" applyBorder="1" applyAlignment="1" applyProtection="1">
      <alignment horizontal="center" wrapText="1"/>
      <protection locked="0" hidden="1"/>
    </xf>
    <xf numFmtId="0" fontId="2" fillId="0" borderId="27" xfId="0" applyFont="1" applyBorder="1" applyAlignment="1" applyProtection="1">
      <alignment horizontal="center" wrapText="1"/>
      <protection locked="0" hidden="1"/>
    </xf>
    <xf numFmtId="0" fontId="2" fillId="0" borderId="9" xfId="0" applyFont="1" applyBorder="1" applyAlignment="1" applyProtection="1">
      <alignment horizontal="center" wrapText="1"/>
      <protection locked="0" hidden="1"/>
    </xf>
    <xf numFmtId="0" fontId="2" fillId="0" borderId="406" xfId="0" applyFont="1" applyBorder="1" applyAlignment="1" applyProtection="1">
      <alignment horizontal="center" wrapText="1"/>
      <protection locked="0" hidden="1"/>
    </xf>
    <xf numFmtId="0" fontId="2" fillId="0" borderId="38" xfId="0" applyFont="1" applyBorder="1" applyAlignment="1" applyProtection="1">
      <alignment horizontal="center" wrapText="1"/>
      <protection locked="0" hidden="1"/>
    </xf>
    <xf numFmtId="0" fontId="2" fillId="0" borderId="407" xfId="0" applyFont="1" applyBorder="1" applyAlignment="1" applyProtection="1">
      <alignment horizontal="center" wrapText="1"/>
      <protection locked="0" hidden="1"/>
    </xf>
    <xf numFmtId="0" fontId="2" fillId="0" borderId="40" xfId="0" applyFont="1" applyBorder="1" applyAlignment="1" applyProtection="1">
      <alignment horizontal="center" wrapText="1"/>
      <protection locked="0" hidden="1"/>
    </xf>
    <xf numFmtId="0" fontId="2" fillId="0" borderId="190" xfId="0" applyFont="1" applyBorder="1" applyAlignment="1" applyProtection="1">
      <alignment horizontal="center" wrapText="1"/>
      <protection locked="0" hidden="1"/>
    </xf>
    <xf numFmtId="0" fontId="2" fillId="0" borderId="0" xfId="0" applyFont="1" applyAlignment="1" applyProtection="1">
      <alignment horizontal="center" wrapText="1"/>
      <protection locked="0" hidden="1"/>
    </xf>
    <xf numFmtId="0" fontId="12" fillId="0" borderId="18"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0" fontId="7" fillId="0" borderId="47" xfId="0" applyFont="1" applyBorder="1" applyAlignment="1" applyProtection="1">
      <alignment horizontal="center" vertical="center" wrapText="1"/>
      <protection hidden="1"/>
    </xf>
    <xf numFmtId="0" fontId="5" fillId="0" borderId="13" xfId="0" applyFont="1" applyBorder="1" applyAlignment="1" applyProtection="1">
      <alignment horizontal="center"/>
      <protection locked="0" hidden="1"/>
    </xf>
    <xf numFmtId="0" fontId="5" fillId="0" borderId="14" xfId="0" applyFont="1" applyBorder="1" applyAlignment="1" applyProtection="1">
      <alignment horizontal="center"/>
      <protection locked="0" hidden="1"/>
    </xf>
    <xf numFmtId="0" fontId="5" fillId="0" borderId="18" xfId="0" applyFont="1" applyBorder="1" applyAlignment="1" applyProtection="1">
      <alignment horizontal="center"/>
      <protection locked="0" hidden="1"/>
    </xf>
    <xf numFmtId="0" fontId="5" fillId="0" borderId="19" xfId="0" applyFont="1" applyBorder="1" applyAlignment="1" applyProtection="1">
      <alignment horizontal="center"/>
      <protection locked="0" hidden="1"/>
    </xf>
    <xf numFmtId="0" fontId="5" fillId="8" borderId="22"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0" fontId="5" fillId="8" borderId="17" xfId="0" applyFont="1" applyFill="1" applyBorder="1" applyAlignment="1" applyProtection="1">
      <alignment horizontal="center" vertical="center"/>
      <protection hidden="1"/>
    </xf>
    <xf numFmtId="0" fontId="5" fillId="8" borderId="151" xfId="0" applyFont="1" applyFill="1" applyBorder="1" applyAlignment="1" applyProtection="1">
      <alignment horizontal="center" vertical="center"/>
      <protection hidden="1"/>
    </xf>
    <xf numFmtId="0" fontId="2" fillId="0" borderId="29" xfId="0" applyFont="1" applyBorder="1" applyAlignment="1" applyProtection="1">
      <alignment horizontal="center" wrapText="1"/>
      <protection locked="0" hidden="1"/>
    </xf>
    <xf numFmtId="0" fontId="2" fillId="0" borderId="11" xfId="0" applyFont="1" applyBorder="1" applyAlignment="1" applyProtection="1">
      <alignment horizontal="center" wrapText="1"/>
      <protection locked="0" hidden="1"/>
    </xf>
    <xf numFmtId="0" fontId="2" fillId="0" borderId="180" xfId="0" applyFont="1" applyBorder="1" applyAlignment="1" applyProtection="1">
      <alignment horizontal="center" wrapText="1"/>
      <protection locked="0" hidden="1"/>
    </xf>
    <xf numFmtId="0" fontId="2" fillId="0" borderId="192" xfId="0" applyFont="1" applyBorder="1" applyAlignment="1" applyProtection="1">
      <alignment horizontal="center" wrapText="1"/>
      <protection locked="0" hidden="1"/>
    </xf>
    <xf numFmtId="0" fontId="2" fillId="0" borderId="14" xfId="0" applyFont="1" applyBorder="1" applyAlignment="1" applyProtection="1">
      <alignment horizontal="center" wrapText="1"/>
      <protection locked="0" hidden="1"/>
    </xf>
    <xf numFmtId="0" fontId="2" fillId="0" borderId="86" xfId="0" applyFont="1" applyBorder="1" applyAlignment="1" applyProtection="1">
      <alignment horizontal="center" wrapText="1"/>
      <protection locked="0" hidden="1"/>
    </xf>
    <xf numFmtId="0" fontId="2" fillId="0" borderId="12" xfId="0" applyFont="1" applyBorder="1" applyAlignment="1" applyProtection="1">
      <alignment horizontal="center" wrapText="1"/>
      <protection locked="0" hidden="1"/>
    </xf>
    <xf numFmtId="0" fontId="9" fillId="0" borderId="11" xfId="0" applyFont="1" applyBorder="1" applyAlignment="1" applyProtection="1">
      <alignment horizontal="center" vertical="center" wrapText="1"/>
      <protection locked="0" hidden="1"/>
    </xf>
    <xf numFmtId="0" fontId="2" fillId="0" borderId="13" xfId="0" applyFont="1" applyBorder="1" applyAlignment="1" applyProtection="1">
      <alignment horizontal="center" wrapText="1"/>
      <protection locked="0" hidden="1"/>
    </xf>
    <xf numFmtId="0" fontId="2" fillId="0" borderId="184" xfId="0" applyFont="1" applyBorder="1" applyAlignment="1" applyProtection="1">
      <alignment horizontal="center" wrapText="1"/>
      <protection locked="0" hidden="1"/>
    </xf>
    <xf numFmtId="0" fontId="2" fillId="0" borderId="183" xfId="0" applyFont="1" applyBorder="1" applyAlignment="1" applyProtection="1">
      <alignment horizontal="center" wrapText="1"/>
      <protection locked="0" hidden="1"/>
    </xf>
    <xf numFmtId="0" fontId="5" fillId="0" borderId="11" xfId="0" applyFont="1" applyBorder="1" applyAlignment="1" applyProtection="1">
      <alignment horizontal="center" wrapText="1"/>
      <protection locked="0" hidden="1"/>
    </xf>
    <xf numFmtId="0" fontId="2" fillId="0" borderId="47" xfId="0" applyFont="1" applyBorder="1" applyAlignment="1" applyProtection="1">
      <alignment horizontal="center" wrapText="1"/>
      <protection locked="0" hidden="1"/>
    </xf>
    <xf numFmtId="0" fontId="2" fillId="0" borderId="48" xfId="0" applyFont="1" applyBorder="1" applyAlignment="1" applyProtection="1">
      <alignment horizontal="center" wrapText="1"/>
      <protection locked="0" hidden="1"/>
    </xf>
    <xf numFmtId="0" fontId="2" fillId="0" borderId="149" xfId="0" applyFont="1" applyBorder="1" applyAlignment="1" applyProtection="1">
      <alignment horizontal="center" wrapText="1"/>
      <protection locked="0" hidden="1"/>
    </xf>
    <xf numFmtId="0" fontId="2" fillId="0" borderId="17" xfId="0" applyFont="1" applyBorder="1" applyAlignment="1" applyProtection="1">
      <alignment horizontal="center" wrapText="1"/>
      <protection locked="0" hidden="1"/>
    </xf>
    <xf numFmtId="0" fontId="2" fillId="0" borderId="18" xfId="0" applyFont="1" applyBorder="1" applyAlignment="1" applyProtection="1">
      <alignment horizontal="center" wrapText="1"/>
      <protection locked="0" hidden="1"/>
    </xf>
    <xf numFmtId="0" fontId="2" fillId="0" borderId="201" xfId="0" applyFont="1" applyBorder="1" applyAlignment="1" applyProtection="1">
      <alignment horizontal="center" wrapText="1"/>
      <protection locked="0" hidden="1"/>
    </xf>
    <xf numFmtId="0" fontId="2" fillId="0" borderId="222" xfId="0" applyFont="1" applyBorder="1" applyAlignment="1" applyProtection="1">
      <alignment horizontal="center" wrapText="1"/>
      <protection locked="0" hidden="1"/>
    </xf>
    <xf numFmtId="0" fontId="2" fillId="0" borderId="221" xfId="0" applyFont="1" applyBorder="1" applyAlignment="1" applyProtection="1">
      <alignment horizontal="center" wrapText="1"/>
      <protection locked="0" hidden="1"/>
    </xf>
    <xf numFmtId="0" fontId="2" fillId="0" borderId="19" xfId="0" applyFont="1" applyBorder="1" applyAlignment="1" applyProtection="1">
      <alignment horizontal="center" wrapText="1"/>
      <protection locked="0" hidden="1"/>
    </xf>
    <xf numFmtId="0" fontId="2" fillId="0" borderId="23" xfId="0" applyFont="1" applyBorder="1" applyAlignment="1" applyProtection="1">
      <alignment horizontal="center" wrapText="1"/>
      <protection locked="0" hidden="1"/>
    </xf>
    <xf numFmtId="0" fontId="2" fillId="0" borderId="314" xfId="0" applyFont="1" applyBorder="1" applyAlignment="1" applyProtection="1">
      <alignment horizontal="center" wrapText="1"/>
      <protection locked="0" hidden="1"/>
    </xf>
    <xf numFmtId="0" fontId="2" fillId="5" borderId="13" xfId="0" applyFont="1" applyFill="1" applyBorder="1" applyAlignment="1" applyProtection="1">
      <alignment horizontal="center"/>
      <protection locked="0" hidden="1"/>
    </xf>
    <xf numFmtId="0" fontId="2" fillId="5" borderId="175" xfId="0" applyFont="1" applyFill="1" applyBorder="1" applyAlignment="1" applyProtection="1">
      <alignment horizontal="center"/>
      <protection locked="0" hidden="1"/>
    </xf>
    <xf numFmtId="0" fontId="2" fillId="5" borderId="0" xfId="0" applyFont="1" applyFill="1" applyAlignment="1" applyProtection="1">
      <alignment horizontal="center"/>
      <protection locked="0" hidden="1"/>
    </xf>
    <xf numFmtId="0" fontId="2" fillId="5" borderId="181" xfId="0" applyFont="1" applyFill="1" applyBorder="1" applyAlignment="1" applyProtection="1">
      <alignment horizontal="center"/>
      <protection locked="0" hidden="1"/>
    </xf>
    <xf numFmtId="0" fontId="2" fillId="5" borderId="18" xfId="0" applyFont="1" applyFill="1" applyBorder="1" applyAlignment="1" applyProtection="1">
      <alignment horizontal="center"/>
      <protection locked="0" hidden="1"/>
    </xf>
    <xf numFmtId="0" fontId="2" fillId="5" borderId="182" xfId="0" applyFont="1" applyFill="1" applyBorder="1" applyAlignment="1" applyProtection="1">
      <alignment horizontal="center"/>
      <protection locked="0" hidden="1"/>
    </xf>
    <xf numFmtId="0" fontId="2" fillId="5" borderId="14" xfId="0" applyFont="1" applyFill="1" applyBorder="1" applyAlignment="1" applyProtection="1">
      <alignment horizontal="center"/>
      <protection locked="0" hidden="1"/>
    </xf>
    <xf numFmtId="0" fontId="2" fillId="5" borderId="16" xfId="0" applyFont="1" applyFill="1" applyBorder="1" applyAlignment="1" applyProtection="1">
      <alignment horizontal="center"/>
      <protection locked="0" hidden="1"/>
    </xf>
    <xf numFmtId="0" fontId="2" fillId="5" borderId="19" xfId="0" applyFont="1" applyFill="1" applyBorder="1" applyAlignment="1" applyProtection="1">
      <alignment horizontal="center"/>
      <protection locked="0" hidden="1"/>
    </xf>
    <xf numFmtId="0" fontId="2" fillId="0" borderId="0" xfId="0" applyFont="1" applyAlignment="1" applyProtection="1">
      <alignment horizontal="center"/>
      <protection locked="0" hidden="1"/>
    </xf>
    <xf numFmtId="0" fontId="2" fillId="0" borderId="18" xfId="0" applyFont="1" applyBorder="1" applyAlignment="1" applyProtection="1">
      <alignment horizontal="center"/>
      <protection locked="0" hidden="1"/>
    </xf>
    <xf numFmtId="0" fontId="2" fillId="0" borderId="181" xfId="0" applyFont="1" applyBorder="1" applyAlignment="1" applyProtection="1">
      <alignment horizontal="center"/>
      <protection locked="0" hidden="1"/>
    </xf>
    <xf numFmtId="0" fontId="2" fillId="0" borderId="182" xfId="0" applyFont="1" applyBorder="1" applyAlignment="1" applyProtection="1">
      <alignment horizontal="center"/>
      <protection locked="0" hidden="1"/>
    </xf>
    <xf numFmtId="0" fontId="2" fillId="0" borderId="16" xfId="0" applyFont="1" applyBorder="1" applyAlignment="1" applyProtection="1">
      <alignment horizontal="center"/>
      <protection locked="0" hidden="1"/>
    </xf>
    <xf numFmtId="0" fontId="2" fillId="0" borderId="19" xfId="0" applyFont="1" applyBorder="1" applyAlignment="1" applyProtection="1">
      <alignment horizontal="center"/>
      <protection locked="0" hidden="1"/>
    </xf>
    <xf numFmtId="0" fontId="5" fillId="0" borderId="187" xfId="0" applyFont="1" applyBorder="1" applyAlignment="1" applyProtection="1">
      <alignment horizontal="center" wrapText="1"/>
      <protection locked="0" hidden="1"/>
    </xf>
    <xf numFmtId="0" fontId="5" fillId="0" borderId="228" xfId="0" applyFont="1" applyBorder="1" applyAlignment="1" applyProtection="1">
      <alignment horizontal="center" wrapText="1"/>
      <protection locked="0" hidden="1"/>
    </xf>
    <xf numFmtId="0" fontId="5" fillId="0" borderId="152" xfId="0" applyFont="1" applyBorder="1" applyAlignment="1" applyProtection="1">
      <alignment horizontal="center" wrapText="1"/>
      <protection locked="0" hidden="1"/>
    </xf>
    <xf numFmtId="0" fontId="5" fillId="0" borderId="227" xfId="0" applyFont="1" applyBorder="1" applyAlignment="1" applyProtection="1">
      <alignment horizontal="center" wrapText="1"/>
      <protection locked="0" hidden="1"/>
    </xf>
    <xf numFmtId="0" fontId="5" fillId="0" borderId="234" xfId="0" applyFont="1" applyBorder="1" applyAlignment="1" applyProtection="1">
      <alignment horizontal="center" wrapText="1"/>
      <protection locked="0" hidden="1"/>
    </xf>
    <xf numFmtId="0" fontId="5" fillId="0" borderId="281" xfId="0" applyFont="1" applyBorder="1" applyAlignment="1" applyProtection="1">
      <alignment horizontal="center" wrapText="1"/>
      <protection locked="0" hidden="1"/>
    </xf>
    <xf numFmtId="0" fontId="5" fillId="0" borderId="173" xfId="0" applyFont="1" applyBorder="1" applyAlignment="1" applyProtection="1">
      <alignment horizontal="center" wrapText="1"/>
      <protection locked="0" hidden="1"/>
    </xf>
    <xf numFmtId="0" fontId="5" fillId="0" borderId="235" xfId="0" applyFont="1" applyBorder="1" applyAlignment="1" applyProtection="1">
      <alignment horizontal="center" wrapText="1"/>
      <protection locked="0" hidden="1"/>
    </xf>
    <xf numFmtId="0" fontId="5" fillId="0" borderId="172" xfId="0" applyFont="1" applyBorder="1" applyAlignment="1" applyProtection="1">
      <alignment horizontal="center" wrapText="1"/>
      <protection locked="0" hidden="1"/>
    </xf>
    <xf numFmtId="0" fontId="5" fillId="0" borderId="131" xfId="0" applyFont="1" applyBorder="1" applyAlignment="1" applyProtection="1">
      <alignment horizontal="center" wrapText="1"/>
      <protection locked="0" hidden="1"/>
    </xf>
    <xf numFmtId="0" fontId="2" fillId="0" borderId="15" xfId="0" applyFont="1" applyBorder="1" applyAlignment="1" applyProtection="1">
      <alignment horizontal="center" shrinkToFit="1"/>
      <protection locked="0" hidden="1"/>
    </xf>
    <xf numFmtId="0" fontId="2" fillId="0" borderId="0" xfId="0" applyFont="1" applyAlignment="1" applyProtection="1">
      <alignment horizontal="center" shrinkToFit="1"/>
      <protection locked="0" hidden="1"/>
    </xf>
    <xf numFmtId="0" fontId="2" fillId="0" borderId="16" xfId="0" applyFont="1" applyBorder="1" applyAlignment="1" applyProtection="1">
      <alignment horizontal="center" shrinkToFit="1"/>
      <protection locked="0" hidden="1"/>
    </xf>
    <xf numFmtId="0" fontId="2" fillId="0" borderId="17" xfId="0" applyFont="1" applyBorder="1" applyAlignment="1" applyProtection="1">
      <alignment horizontal="center" shrinkToFit="1"/>
      <protection locked="0" hidden="1"/>
    </xf>
    <xf numFmtId="0" fontId="2" fillId="0" borderId="18" xfId="0" applyFont="1" applyBorder="1" applyAlignment="1" applyProtection="1">
      <alignment horizontal="center" shrinkToFit="1"/>
      <protection locked="0" hidden="1"/>
    </xf>
    <xf numFmtId="0" fontId="2" fillId="0" borderId="19" xfId="0" applyFont="1" applyBorder="1" applyAlignment="1" applyProtection="1">
      <alignment horizontal="center" shrinkToFit="1"/>
      <protection locked="0" hidden="1"/>
    </xf>
    <xf numFmtId="0" fontId="12" fillId="5" borderId="11" xfId="0" applyFont="1" applyFill="1" applyBorder="1" applyAlignment="1" applyProtection="1">
      <alignment horizontal="distributed" vertical="center" shrinkToFit="1"/>
      <protection hidden="1"/>
    </xf>
    <xf numFmtId="0" fontId="2" fillId="5" borderId="12" xfId="0" applyFont="1" applyFill="1" applyBorder="1" applyAlignment="1" applyProtection="1">
      <alignment horizontal="center"/>
      <protection locked="0" hidden="1"/>
    </xf>
    <xf numFmtId="0" fontId="2" fillId="5" borderId="15" xfId="0" applyFont="1" applyFill="1" applyBorder="1" applyAlignment="1" applyProtection="1">
      <alignment horizontal="center"/>
      <protection locked="0" hidden="1"/>
    </xf>
    <xf numFmtId="0" fontId="2" fillId="5" borderId="17" xfId="0" applyFont="1" applyFill="1" applyBorder="1" applyAlignment="1" applyProtection="1">
      <alignment horizontal="center"/>
      <protection locked="0" hidden="1"/>
    </xf>
    <xf numFmtId="0" fontId="2" fillId="0" borderId="13" xfId="0" applyFont="1" applyBorder="1" applyAlignment="1" applyProtection="1">
      <alignment horizontal="center"/>
      <protection locked="0" hidden="1"/>
    </xf>
    <xf numFmtId="0" fontId="2" fillId="0" borderId="175" xfId="0" applyFont="1" applyBorder="1" applyAlignment="1" applyProtection="1">
      <alignment horizontal="center"/>
      <protection locked="0" hidden="1"/>
    </xf>
    <xf numFmtId="0" fontId="2" fillId="0" borderId="186" xfId="0" applyFont="1" applyBorder="1" applyAlignment="1" applyProtection="1">
      <alignment horizontal="center"/>
      <protection locked="0" hidden="1"/>
    </xf>
    <xf numFmtId="0" fontId="2" fillId="0" borderId="190" xfId="0" applyFont="1" applyBorder="1" applyAlignment="1" applyProtection="1">
      <alignment horizontal="center"/>
      <protection locked="0" hidden="1"/>
    </xf>
    <xf numFmtId="0" fontId="2" fillId="0" borderId="185" xfId="0" applyFont="1" applyBorder="1" applyAlignment="1" applyProtection="1">
      <alignment horizontal="center"/>
      <protection locked="0" hidden="1"/>
    </xf>
    <xf numFmtId="0" fontId="2" fillId="0" borderId="14" xfId="0" applyFont="1" applyBorder="1" applyAlignment="1" applyProtection="1">
      <alignment horizontal="center"/>
      <protection locked="0" hidden="1"/>
    </xf>
    <xf numFmtId="0" fontId="12" fillId="0" borderId="18" xfId="0" applyFont="1" applyBorder="1" applyAlignment="1" applyProtection="1">
      <alignment horizontal="center" vertical="top"/>
      <protection locked="0" hidden="1"/>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2" fillId="0" borderId="202" xfId="0" applyFont="1" applyBorder="1" applyAlignment="1" applyProtection="1">
      <alignment horizontal="center" wrapText="1"/>
      <protection locked="0" hidden="1"/>
    </xf>
    <xf numFmtId="0" fontId="2" fillId="0" borderId="12" xfId="0" applyFont="1" applyBorder="1" applyAlignment="1" applyProtection="1">
      <alignment horizontal="center" shrinkToFit="1"/>
      <protection locked="0" hidden="1"/>
    </xf>
    <xf numFmtId="0" fontId="2" fillId="0" borderId="13" xfId="0" applyFont="1" applyBorder="1" applyAlignment="1" applyProtection="1">
      <alignment horizontal="center" shrinkToFit="1"/>
      <protection locked="0" hidden="1"/>
    </xf>
    <xf numFmtId="0" fontId="2" fillId="0" borderId="14" xfId="0" applyFont="1" applyBorder="1" applyAlignment="1" applyProtection="1">
      <alignment horizontal="center" shrinkToFit="1"/>
      <protection locked="0" hidden="1"/>
    </xf>
    <xf numFmtId="0" fontId="2" fillId="0" borderId="12" xfId="0" applyFont="1" applyBorder="1" applyAlignment="1" applyProtection="1">
      <alignment horizontal="left" shrinkToFit="1"/>
      <protection locked="0" hidden="1"/>
    </xf>
    <xf numFmtId="0" fontId="2" fillId="0" borderId="13" xfId="0" applyFont="1" applyBorder="1" applyAlignment="1" applyProtection="1">
      <alignment horizontal="left" shrinkToFit="1"/>
      <protection locked="0" hidden="1"/>
    </xf>
    <xf numFmtId="0" fontId="2" fillId="0" borderId="14" xfId="0" applyFont="1" applyBorder="1" applyAlignment="1" applyProtection="1">
      <alignment horizontal="left" shrinkToFit="1"/>
      <protection locked="0" hidden="1"/>
    </xf>
    <xf numFmtId="0" fontId="2" fillId="0" borderId="15" xfId="0" applyFont="1" applyBorder="1" applyAlignment="1" applyProtection="1">
      <alignment horizontal="left" shrinkToFit="1"/>
      <protection locked="0" hidden="1"/>
    </xf>
    <xf numFmtId="0" fontId="2" fillId="0" borderId="0" xfId="0" applyFont="1" applyAlignment="1" applyProtection="1">
      <alignment horizontal="left" shrinkToFit="1"/>
      <protection locked="0" hidden="1"/>
    </xf>
    <xf numFmtId="0" fontId="2" fillId="0" borderId="16" xfId="0" applyFont="1" applyBorder="1" applyAlignment="1" applyProtection="1">
      <alignment horizontal="left" shrinkToFit="1"/>
      <protection locked="0" hidden="1"/>
    </xf>
    <xf numFmtId="0" fontId="2" fillId="0" borderId="17" xfId="0" applyFont="1" applyBorder="1" applyAlignment="1" applyProtection="1">
      <alignment horizontal="left" shrinkToFit="1"/>
      <protection locked="0" hidden="1"/>
    </xf>
    <xf numFmtId="0" fontId="2" fillId="0" borderId="18" xfId="0" applyFont="1" applyBorder="1" applyAlignment="1" applyProtection="1">
      <alignment horizontal="left" shrinkToFit="1"/>
      <protection locked="0" hidden="1"/>
    </xf>
    <xf numFmtId="0" fontId="2" fillId="0" borderId="19" xfId="0" applyFont="1" applyBorder="1" applyAlignment="1" applyProtection="1">
      <alignment horizontal="left" shrinkToFit="1"/>
      <protection locked="0" hidden="1"/>
    </xf>
    <xf numFmtId="0" fontId="2" fillId="0" borderId="12" xfId="0" applyFont="1" applyBorder="1" applyAlignment="1" applyProtection="1">
      <alignment horizontal="center"/>
      <protection locked="0" hidden="1"/>
    </xf>
    <xf numFmtId="0" fontId="2" fillId="0" borderId="15" xfId="0" applyFont="1" applyBorder="1" applyAlignment="1" applyProtection="1">
      <alignment horizontal="center"/>
      <protection locked="0" hidden="1"/>
    </xf>
    <xf numFmtId="0" fontId="2" fillId="0" borderId="17" xfId="0" applyFont="1" applyBorder="1" applyAlignment="1" applyProtection="1">
      <alignment horizontal="center"/>
      <protection locked="0" hidden="1"/>
    </xf>
    <xf numFmtId="0" fontId="7" fillId="0" borderId="167" xfId="0" applyFont="1" applyBorder="1" applyAlignment="1" applyProtection="1">
      <alignment horizontal="center" vertical="center" shrinkToFit="1"/>
      <protection hidden="1"/>
    </xf>
    <xf numFmtId="0" fontId="7" fillId="0" borderId="164" xfId="0" applyFont="1" applyBorder="1" applyAlignment="1" applyProtection="1">
      <alignment horizontal="center" vertical="center" shrinkToFit="1"/>
      <protection hidden="1"/>
    </xf>
    <xf numFmtId="0" fontId="5" fillId="0" borderId="279" xfId="0" applyFont="1" applyBorder="1" applyAlignment="1" applyProtection="1">
      <alignment horizontal="center" wrapText="1"/>
      <protection locked="0" hidden="1"/>
    </xf>
    <xf numFmtId="0" fontId="5" fillId="0" borderId="280" xfId="0" applyFont="1" applyBorder="1" applyAlignment="1" applyProtection="1">
      <alignment horizontal="center" wrapText="1"/>
      <protection locked="0" hidden="1"/>
    </xf>
    <xf numFmtId="0" fontId="2" fillId="0" borderId="15" xfId="0" applyFont="1" applyBorder="1" applyAlignment="1" applyProtection="1">
      <alignment horizontal="center" wrapText="1"/>
      <protection locked="0" hidden="1"/>
    </xf>
    <xf numFmtId="0" fontId="2" fillId="0" borderId="16" xfId="0" applyFont="1" applyBorder="1" applyAlignment="1" applyProtection="1">
      <alignment horizontal="center" wrapText="1"/>
      <protection locked="0" hidden="1"/>
    </xf>
    <xf numFmtId="3" fontId="9" fillId="0" borderId="165" xfId="1" applyNumberFormat="1" applyFont="1" applyFill="1" applyBorder="1" applyAlignment="1" applyProtection="1">
      <alignment horizontal="right" shrinkToFit="1"/>
      <protection locked="0" hidden="1"/>
    </xf>
    <xf numFmtId="3" fontId="9" fillId="0" borderId="18" xfId="1" applyNumberFormat="1" applyFont="1" applyFill="1" applyBorder="1" applyAlignment="1" applyProtection="1">
      <alignment horizontal="right" shrinkToFit="1"/>
      <protection locked="0" hidden="1"/>
    </xf>
    <xf numFmtId="3" fontId="9" fillId="0" borderId="151" xfId="1" applyNumberFormat="1" applyFont="1" applyFill="1" applyBorder="1" applyAlignment="1" applyProtection="1">
      <alignment horizontal="right" shrinkToFit="1"/>
      <protection locked="0" hidden="1"/>
    </xf>
    <xf numFmtId="0" fontId="2" fillId="0" borderId="4" xfId="0" applyFont="1" applyBorder="1" applyAlignment="1" applyProtection="1">
      <alignment horizontal="center"/>
      <protection hidden="1"/>
    </xf>
    <xf numFmtId="0" fontId="2" fillId="0" borderId="20"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9" borderId="25" xfId="0" applyFont="1" applyFill="1" applyBorder="1" applyAlignment="1" applyProtection="1">
      <alignment horizontal="center" vertical="center" shrinkToFit="1"/>
      <protection hidden="1"/>
    </xf>
    <xf numFmtId="0" fontId="2" fillId="9" borderId="4" xfId="0" applyFont="1" applyFill="1" applyBorder="1" applyAlignment="1" applyProtection="1">
      <alignment horizontal="center" vertical="center" shrinkToFit="1"/>
      <protection hidden="1"/>
    </xf>
    <xf numFmtId="0" fontId="2" fillId="9" borderId="5" xfId="0" applyFont="1" applyFill="1" applyBorder="1" applyAlignment="1" applyProtection="1">
      <alignment horizontal="center" vertical="center" shrinkToFit="1"/>
      <protection hidden="1"/>
    </xf>
    <xf numFmtId="0" fontId="2" fillId="9" borderId="17" xfId="0" applyFont="1" applyFill="1" applyBorder="1" applyAlignment="1" applyProtection="1">
      <alignment horizontal="center" vertical="center" shrinkToFit="1"/>
      <protection hidden="1"/>
    </xf>
    <xf numFmtId="0" fontId="2" fillId="9" borderId="18" xfId="0" applyFont="1" applyFill="1" applyBorder="1" applyAlignment="1" applyProtection="1">
      <alignment horizontal="center" vertical="center" shrinkToFit="1"/>
      <protection hidden="1"/>
    </xf>
    <xf numFmtId="0" fontId="2" fillId="9" borderId="151" xfId="0" applyFont="1" applyFill="1" applyBorder="1" applyAlignment="1" applyProtection="1">
      <alignment horizontal="center" vertical="center" shrinkToFit="1"/>
      <protection hidden="1"/>
    </xf>
    <xf numFmtId="0" fontId="2" fillId="0" borderId="189" xfId="1" applyNumberFormat="1" applyFont="1" applyBorder="1" applyAlignment="1" applyProtection="1">
      <alignment horizontal="center" shrinkToFit="1"/>
      <protection locked="0" hidden="1"/>
    </xf>
    <xf numFmtId="0" fontId="2" fillId="0" borderId="249" xfId="1" applyNumberFormat="1" applyFont="1" applyBorder="1" applyAlignment="1" applyProtection="1">
      <alignment horizontal="center" shrinkToFit="1"/>
      <protection locked="0" hidden="1"/>
    </xf>
    <xf numFmtId="0" fontId="2" fillId="0" borderId="188" xfId="1" applyNumberFormat="1" applyFont="1" applyBorder="1" applyAlignment="1" applyProtection="1">
      <alignment horizontal="center" shrinkToFit="1"/>
      <protection locked="0" hidden="1"/>
    </xf>
    <xf numFmtId="0" fontId="3" fillId="0" borderId="13" xfId="0" applyFont="1" applyBorder="1" applyAlignment="1" applyProtection="1">
      <alignment horizontal="center"/>
      <protection hidden="1"/>
    </xf>
    <xf numFmtId="0" fontId="3" fillId="0" borderId="175"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18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82"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51" xfId="0" applyFont="1" applyBorder="1" applyAlignment="1" applyProtection="1">
      <alignment horizontal="center"/>
      <protection hidden="1"/>
    </xf>
    <xf numFmtId="0" fontId="2" fillId="0" borderId="207" xfId="0" applyFont="1" applyBorder="1" applyAlignment="1" applyProtection="1">
      <alignment horizontal="center" shrinkToFit="1"/>
      <protection hidden="1"/>
    </xf>
    <xf numFmtId="0" fontId="2" fillId="0" borderId="208" xfId="0" applyFont="1" applyBorder="1" applyAlignment="1" applyProtection="1">
      <alignment horizontal="center" shrinkToFit="1"/>
      <protection hidden="1"/>
    </xf>
    <xf numFmtId="0" fontId="2" fillId="0" borderId="196" xfId="0" applyFont="1" applyBorder="1" applyAlignment="1" applyProtection="1">
      <alignment horizontal="center"/>
      <protection hidden="1"/>
    </xf>
    <xf numFmtId="0" fontId="2" fillId="0" borderId="197" xfId="0" applyFont="1" applyBorder="1" applyAlignment="1" applyProtection="1">
      <alignment horizontal="center"/>
      <protection hidden="1"/>
    </xf>
    <xf numFmtId="0" fontId="2" fillId="0" borderId="222" xfId="0" applyFont="1" applyBorder="1" applyAlignment="1" applyProtection="1">
      <alignment horizontal="center"/>
      <protection hidden="1"/>
    </xf>
    <xf numFmtId="0" fontId="2" fillId="0" borderId="221"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3" fillId="0" borderId="17" xfId="0" applyFont="1" applyBorder="1" applyAlignment="1" applyProtection="1">
      <alignment horizontal="center"/>
      <protection hidden="1"/>
    </xf>
    <xf numFmtId="0" fontId="3" fillId="0" borderId="27"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3" fillId="0" borderId="38"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0" xfId="0" applyFont="1" applyFill="1" applyAlignment="1" applyProtection="1">
      <alignment horizontal="center"/>
      <protection hidden="1"/>
    </xf>
    <xf numFmtId="0" fontId="3" fillId="4" borderId="7" xfId="0" applyFont="1" applyFill="1" applyBorder="1" applyAlignment="1" applyProtection="1">
      <alignment horizontal="center"/>
      <protection hidden="1"/>
    </xf>
    <xf numFmtId="0" fontId="3" fillId="4" borderId="9" xfId="0" applyFont="1" applyFill="1" applyBorder="1" applyAlignment="1" applyProtection="1">
      <alignment horizontal="center"/>
      <protection hidden="1"/>
    </xf>
    <xf numFmtId="0" fontId="3" fillId="4" borderId="10" xfId="0" applyFont="1" applyFill="1" applyBorder="1" applyAlignment="1" applyProtection="1">
      <alignment horizontal="center"/>
      <protection hidden="1"/>
    </xf>
    <xf numFmtId="0" fontId="3" fillId="4" borderId="25" xfId="0" applyFont="1" applyFill="1" applyBorder="1" applyAlignment="1" applyProtection="1">
      <alignment horizontal="center"/>
      <protection hidden="1"/>
    </xf>
    <xf numFmtId="0" fontId="3" fillId="4" borderId="15" xfId="0" applyFont="1" applyFill="1" applyBorder="1" applyAlignment="1" applyProtection="1">
      <alignment horizontal="center"/>
      <protection hidden="1"/>
    </xf>
    <xf numFmtId="0" fontId="3" fillId="4" borderId="27" xfId="0" applyFont="1" applyFill="1" applyBorder="1" applyAlignment="1" applyProtection="1">
      <alignment horizontal="center"/>
      <protection hidden="1"/>
    </xf>
    <xf numFmtId="0" fontId="3" fillId="4" borderId="37" xfId="0" applyFont="1" applyFill="1" applyBorder="1" applyAlignment="1" applyProtection="1">
      <alignment horizontal="center"/>
      <protection hidden="1"/>
    </xf>
    <xf numFmtId="0" fontId="3" fillId="4" borderId="181" xfId="0" applyFont="1" applyFill="1" applyBorder="1" applyAlignment="1" applyProtection="1">
      <alignment horizontal="center"/>
      <protection hidden="1"/>
    </xf>
    <xf numFmtId="0" fontId="3" fillId="4" borderId="38" xfId="0" applyFont="1" applyFill="1" applyBorder="1" applyAlignment="1" applyProtection="1">
      <alignment horizontal="center"/>
      <protection hidden="1"/>
    </xf>
    <xf numFmtId="0" fontId="2" fillId="0" borderId="126" xfId="1" applyNumberFormat="1" applyFont="1" applyBorder="1" applyAlignment="1" applyProtection="1">
      <alignment horizontal="center" shrinkToFit="1"/>
      <protection locked="0" hidden="1"/>
    </xf>
    <xf numFmtId="0" fontId="2" fillId="0" borderId="101" xfId="1" applyNumberFormat="1" applyFont="1" applyBorder="1" applyAlignment="1" applyProtection="1">
      <alignment horizontal="center" shrinkToFit="1"/>
      <protection locked="0" hidden="1"/>
    </xf>
    <xf numFmtId="0" fontId="2" fillId="0" borderId="148" xfId="0" applyFont="1" applyBorder="1" applyAlignment="1" applyProtection="1">
      <alignment horizontal="center" shrinkToFit="1"/>
      <protection hidden="1"/>
    </xf>
    <xf numFmtId="0" fontId="2" fillId="0" borderId="147" xfId="0" applyFont="1" applyBorder="1" applyAlignment="1" applyProtection="1">
      <alignment horizontal="center" shrinkToFit="1"/>
      <protection hidden="1"/>
    </xf>
    <xf numFmtId="3" fontId="9" fillId="0" borderId="178" xfId="1" applyNumberFormat="1" applyFont="1" applyFill="1" applyBorder="1" applyAlignment="1" applyProtection="1">
      <alignment horizontal="right" shrinkToFit="1"/>
      <protection locked="0" hidden="1"/>
    </xf>
    <xf numFmtId="3" fontId="9" fillId="0" borderId="159" xfId="1" applyNumberFormat="1" applyFont="1" applyFill="1" applyBorder="1" applyAlignment="1" applyProtection="1">
      <alignment horizontal="right" shrinkToFit="1"/>
      <protection locked="0" hidden="1"/>
    </xf>
    <xf numFmtId="3" fontId="9" fillId="0" borderId="265" xfId="1" applyNumberFormat="1" applyFont="1" applyFill="1" applyBorder="1" applyAlignment="1" applyProtection="1">
      <alignment horizontal="right" shrinkToFit="1"/>
      <protection locked="0" hidden="1"/>
    </xf>
    <xf numFmtId="3" fontId="9" fillId="0" borderId="238" xfId="1" applyNumberFormat="1" applyFont="1" applyFill="1" applyBorder="1" applyAlignment="1" applyProtection="1">
      <alignment horizontal="right" shrinkToFit="1"/>
      <protection locked="0" hidden="1"/>
    </xf>
    <xf numFmtId="3" fontId="9" fillId="0" borderId="4" xfId="1" applyNumberFormat="1" applyFont="1" applyFill="1" applyBorder="1" applyAlignment="1" applyProtection="1">
      <alignment horizontal="right" shrinkToFit="1"/>
      <protection locked="0" hidden="1"/>
    </xf>
    <xf numFmtId="3" fontId="9" fillId="0" borderId="5" xfId="1" applyNumberFormat="1" applyFont="1" applyFill="1" applyBorder="1" applyAlignment="1" applyProtection="1">
      <alignment horizontal="right" shrinkToFit="1"/>
      <protection locked="0" hidden="1"/>
    </xf>
    <xf numFmtId="3" fontId="9" fillId="0" borderId="168" xfId="1" applyNumberFormat="1" applyFont="1" applyFill="1" applyBorder="1" applyAlignment="1" applyProtection="1">
      <alignment horizontal="right" shrinkToFit="1"/>
      <protection locked="0" hidden="1"/>
    </xf>
    <xf numFmtId="3" fontId="9" fillId="0" borderId="13" xfId="1" applyNumberFormat="1" applyFont="1" applyFill="1" applyBorder="1" applyAlignment="1" applyProtection="1">
      <alignment horizontal="right" shrinkToFit="1"/>
      <protection locked="0" hidden="1"/>
    </xf>
    <xf numFmtId="3" fontId="9" fillId="0" borderId="24" xfId="1" applyNumberFormat="1" applyFont="1" applyFill="1" applyBorder="1" applyAlignment="1" applyProtection="1">
      <alignment horizontal="right" shrinkToFit="1"/>
      <protection locked="0" hidden="1"/>
    </xf>
    <xf numFmtId="3" fontId="9" fillId="0" borderId="214" xfId="1" applyNumberFormat="1" applyFont="1" applyFill="1" applyBorder="1" applyAlignment="1" applyProtection="1">
      <alignment horizontal="right" shrinkToFit="1"/>
      <protection locked="0" hidden="1"/>
    </xf>
    <xf numFmtId="3" fontId="9" fillId="0" borderId="211" xfId="1" applyNumberFormat="1" applyFont="1" applyFill="1" applyBorder="1" applyAlignment="1" applyProtection="1">
      <alignment horizontal="right" shrinkToFit="1"/>
      <protection locked="0" hidden="1"/>
    </xf>
    <xf numFmtId="3" fontId="9" fillId="0" borderId="236" xfId="1" applyNumberFormat="1" applyFont="1" applyFill="1" applyBorder="1" applyAlignment="1" applyProtection="1">
      <alignment horizontal="right" shrinkToFit="1"/>
      <protection locked="0" hidden="1"/>
    </xf>
    <xf numFmtId="3" fontId="9" fillId="0" borderId="96" xfId="1" applyNumberFormat="1" applyFont="1" applyFill="1" applyBorder="1" applyAlignment="1" applyProtection="1">
      <alignment horizontal="right" shrinkToFit="1"/>
      <protection locked="0" hidden="1"/>
    </xf>
    <xf numFmtId="3" fontId="9" fillId="0" borderId="0" xfId="1" applyNumberFormat="1" applyFont="1" applyFill="1" applyBorder="1" applyAlignment="1" applyProtection="1">
      <alignment horizontal="right" shrinkToFit="1"/>
      <protection locked="0" hidden="1"/>
    </xf>
    <xf numFmtId="3" fontId="9" fillId="0" borderId="7" xfId="1" applyNumberFormat="1" applyFont="1" applyFill="1" applyBorder="1" applyAlignment="1" applyProtection="1">
      <alignment horizontal="right" shrinkToFit="1"/>
      <protection locked="0" hidden="1"/>
    </xf>
    <xf numFmtId="3" fontId="9" fillId="0" borderId="162" xfId="1" applyNumberFormat="1" applyFont="1" applyFill="1" applyBorder="1" applyAlignment="1" applyProtection="1">
      <alignment horizontal="right" shrinkToFit="1"/>
      <protection locked="0" hidden="1"/>
    </xf>
    <xf numFmtId="3" fontId="9" fillId="0" borderId="9" xfId="1" applyNumberFormat="1" applyFont="1" applyFill="1" applyBorder="1" applyAlignment="1" applyProtection="1">
      <alignment horizontal="right" shrinkToFit="1"/>
      <protection locked="0" hidden="1"/>
    </xf>
    <xf numFmtId="3" fontId="9" fillId="0" borderId="10" xfId="1" applyNumberFormat="1" applyFont="1" applyFill="1" applyBorder="1" applyAlignment="1" applyProtection="1">
      <alignment horizontal="right" shrinkToFit="1"/>
      <protection locked="0" hidden="1"/>
    </xf>
    <xf numFmtId="0" fontId="2" fillId="0" borderId="196" xfId="0" applyFont="1" applyBorder="1" applyAlignment="1" applyProtection="1">
      <alignment horizontal="center"/>
      <protection locked="0" hidden="1"/>
    </xf>
    <xf numFmtId="0" fontId="2" fillId="0" borderId="4" xfId="0" applyFont="1" applyBorder="1" applyAlignment="1" applyProtection="1">
      <alignment horizontal="center"/>
      <protection locked="0" hidden="1"/>
    </xf>
    <xf numFmtId="0" fontId="2" fillId="0" borderId="20" xfId="0" applyFont="1" applyBorder="1" applyAlignment="1" applyProtection="1">
      <alignment horizontal="center"/>
      <protection locked="0" hidden="1"/>
    </xf>
    <xf numFmtId="0" fontId="2" fillId="0" borderId="206" xfId="0" applyFont="1" applyBorder="1" applyAlignment="1" applyProtection="1">
      <alignment horizontal="center"/>
      <protection locked="0" hidden="1"/>
    </xf>
    <xf numFmtId="0" fontId="2" fillId="0" borderId="108" xfId="0" applyFont="1" applyBorder="1" applyAlignment="1" applyProtection="1">
      <alignment horizontal="center"/>
      <protection locked="0" hidden="1"/>
    </xf>
    <xf numFmtId="0" fontId="2" fillId="0" borderId="156" xfId="0" applyFont="1" applyBorder="1" applyAlignment="1" applyProtection="1">
      <alignment horizontal="center"/>
      <protection locked="0" hidden="1"/>
    </xf>
    <xf numFmtId="0" fontId="2" fillId="8" borderId="25" xfId="0" applyFont="1" applyFill="1" applyBorder="1" applyAlignment="1" applyProtection="1">
      <alignment horizontal="center" vertical="center" shrinkToFit="1"/>
      <protection locked="0" hidden="1"/>
    </xf>
    <xf numFmtId="0" fontId="2" fillId="8" borderId="4" xfId="0" applyFont="1" applyFill="1" applyBorder="1" applyAlignment="1" applyProtection="1">
      <alignment horizontal="center" vertical="center" shrinkToFit="1"/>
      <protection locked="0" hidden="1"/>
    </xf>
    <xf numFmtId="0" fontId="2" fillId="8" borderId="5" xfId="0" applyFont="1" applyFill="1" applyBorder="1" applyAlignment="1" applyProtection="1">
      <alignment horizontal="center" vertical="center" shrinkToFit="1"/>
      <protection locked="0" hidden="1"/>
    </xf>
    <xf numFmtId="0" fontId="2" fillId="8" borderId="176" xfId="0" applyFont="1" applyFill="1" applyBorder="1" applyAlignment="1" applyProtection="1">
      <alignment horizontal="center" vertical="center" shrinkToFit="1"/>
      <protection locked="0" hidden="1"/>
    </xf>
    <xf numFmtId="0" fontId="2" fillId="8" borderId="108" xfId="0" applyFont="1" applyFill="1" applyBorder="1" applyAlignment="1" applyProtection="1">
      <alignment horizontal="center" vertical="center" shrinkToFit="1"/>
      <protection locked="0" hidden="1"/>
    </xf>
    <xf numFmtId="0" fontId="2" fillId="8" borderId="147" xfId="0" applyFont="1" applyFill="1" applyBorder="1" applyAlignment="1" applyProtection="1">
      <alignment horizontal="center" vertical="center" shrinkToFit="1"/>
      <protection locked="0" hidden="1"/>
    </xf>
    <xf numFmtId="176" fontId="3" fillId="0" borderId="107" xfId="1" applyNumberFormat="1" applyFont="1" applyFill="1" applyBorder="1" applyAlignment="1" applyProtection="1">
      <alignment horizontal="center"/>
      <protection locked="0" hidden="1"/>
    </xf>
    <xf numFmtId="176" fontId="3" fillId="0" borderId="0" xfId="1" applyNumberFormat="1" applyFont="1" applyFill="1" applyBorder="1" applyAlignment="1" applyProtection="1">
      <alignment horizontal="center"/>
      <protection locked="0" hidden="1"/>
    </xf>
    <xf numFmtId="176" fontId="3" fillId="0" borderId="108" xfId="1" applyNumberFormat="1" applyFont="1" applyFill="1" applyBorder="1" applyAlignment="1" applyProtection="1">
      <alignment horizontal="center"/>
      <protection locked="0" hidden="1"/>
    </xf>
    <xf numFmtId="176" fontId="3" fillId="0" borderId="170" xfId="1" applyNumberFormat="1" applyFont="1" applyFill="1" applyBorder="1" applyAlignment="1" applyProtection="1">
      <alignment horizontal="center"/>
      <protection locked="0" hidden="1"/>
    </xf>
    <xf numFmtId="176" fontId="3" fillId="0" borderId="181" xfId="1" applyNumberFormat="1" applyFont="1" applyFill="1" applyBorder="1" applyAlignment="1" applyProtection="1">
      <alignment horizontal="center"/>
      <protection locked="0" hidden="1"/>
    </xf>
    <xf numFmtId="176" fontId="3" fillId="0" borderId="171" xfId="1" applyNumberFormat="1" applyFont="1" applyFill="1" applyBorder="1" applyAlignment="1" applyProtection="1">
      <alignment horizontal="center"/>
      <protection locked="0" hidden="1"/>
    </xf>
    <xf numFmtId="0" fontId="2" fillId="0" borderId="25" xfId="0" applyFont="1" applyBorder="1" applyAlignment="1" applyProtection="1">
      <alignment horizontal="center"/>
      <protection locked="0" hidden="1"/>
    </xf>
    <xf numFmtId="0" fontId="2" fillId="0" borderId="197" xfId="0" applyFont="1" applyBorder="1" applyAlignment="1" applyProtection="1">
      <alignment horizontal="center"/>
      <protection locked="0" hidden="1"/>
    </xf>
    <xf numFmtId="0" fontId="2" fillId="0" borderId="201" xfId="0" applyFont="1" applyBorder="1" applyAlignment="1" applyProtection="1">
      <alignment horizontal="center"/>
      <protection locked="0" hidden="1"/>
    </xf>
    <xf numFmtId="0" fontId="2" fillId="0" borderId="202" xfId="0" applyFont="1" applyBorder="1" applyAlignment="1" applyProtection="1">
      <alignment horizontal="center"/>
      <protection locked="0" hidden="1"/>
    </xf>
    <xf numFmtId="0" fontId="2" fillId="0" borderId="144" xfId="1" applyNumberFormat="1" applyFont="1" applyBorder="1" applyAlignment="1" applyProtection="1">
      <alignment horizontal="center" shrinkToFit="1"/>
      <protection locked="0" hidden="1"/>
    </xf>
    <xf numFmtId="0" fontId="2" fillId="0" borderId="102" xfId="1" applyNumberFormat="1" applyFont="1" applyBorder="1" applyAlignment="1" applyProtection="1">
      <alignment horizontal="center" shrinkToFit="1"/>
      <protection locked="0" hidden="1"/>
    </xf>
    <xf numFmtId="0" fontId="2" fillId="0" borderId="103" xfId="1" applyNumberFormat="1" applyFont="1" applyBorder="1" applyAlignment="1" applyProtection="1">
      <alignment horizontal="center" shrinkToFit="1"/>
      <protection locked="0" hidden="1"/>
    </xf>
    <xf numFmtId="0" fontId="2" fillId="0" borderId="11" xfId="0" applyFont="1" applyBorder="1" applyAlignment="1" applyProtection="1">
      <alignment horizontal="center"/>
      <protection locked="0" hidden="1"/>
    </xf>
    <xf numFmtId="0" fontId="3" fillId="5" borderId="25" xfId="0" applyFont="1" applyFill="1" applyBorder="1" applyAlignment="1" applyProtection="1">
      <alignment horizontal="center"/>
      <protection hidden="1"/>
    </xf>
    <xf numFmtId="0" fontId="3" fillId="5" borderId="4" xfId="0" applyFont="1" applyFill="1" applyBorder="1" applyAlignment="1" applyProtection="1">
      <alignment horizontal="center"/>
      <protection hidden="1"/>
    </xf>
    <xf numFmtId="0" fontId="3" fillId="5" borderId="15" xfId="0" applyFont="1" applyFill="1" applyBorder="1" applyAlignment="1" applyProtection="1">
      <alignment horizontal="center"/>
      <protection hidden="1"/>
    </xf>
    <xf numFmtId="0" fontId="3" fillId="5" borderId="0" xfId="0" applyFont="1" applyFill="1" applyAlignment="1" applyProtection="1">
      <alignment horizontal="center"/>
      <protection hidden="1"/>
    </xf>
    <xf numFmtId="0" fontId="3" fillId="5" borderId="27" xfId="0" applyFont="1" applyFill="1" applyBorder="1" applyAlignment="1" applyProtection="1">
      <alignment horizontal="center"/>
      <protection hidden="1"/>
    </xf>
    <xf numFmtId="0" fontId="3" fillId="5" borderId="9" xfId="0" applyFont="1" applyFill="1" applyBorder="1" applyAlignment="1" applyProtection="1">
      <alignment horizontal="center"/>
      <protection hidden="1"/>
    </xf>
    <xf numFmtId="0" fontId="3" fillId="5" borderId="37" xfId="0" applyFont="1" applyFill="1" applyBorder="1" applyAlignment="1" applyProtection="1">
      <alignment horizontal="center"/>
      <protection hidden="1"/>
    </xf>
    <xf numFmtId="0" fontId="3" fillId="5" borderId="181" xfId="0" applyFont="1" applyFill="1" applyBorder="1" applyAlignment="1" applyProtection="1">
      <alignment horizontal="center"/>
      <protection hidden="1"/>
    </xf>
    <xf numFmtId="0" fontId="3" fillId="5" borderId="38" xfId="0" applyFont="1" applyFill="1" applyBorder="1" applyAlignment="1" applyProtection="1">
      <alignment horizontal="center"/>
      <protection hidden="1"/>
    </xf>
    <xf numFmtId="0" fontId="2" fillId="0" borderId="343" xfId="0" applyFont="1" applyBorder="1" applyAlignment="1" applyProtection="1">
      <alignment horizontal="center" wrapText="1"/>
      <protection hidden="1"/>
    </xf>
    <xf numFmtId="0" fontId="2" fillId="0" borderId="11" xfId="0" applyFont="1" applyBorder="1" applyAlignment="1" applyProtection="1">
      <alignment horizontal="center" wrapText="1"/>
      <protection hidden="1"/>
    </xf>
    <xf numFmtId="0" fontId="2" fillId="0" borderId="342" xfId="0" applyFont="1" applyBorder="1" applyAlignment="1" applyProtection="1">
      <alignment horizontal="center" wrapText="1"/>
      <protection hidden="1"/>
    </xf>
    <xf numFmtId="0" fontId="2" fillId="0" borderId="48" xfId="0" applyFont="1" applyBorder="1" applyAlignment="1" applyProtection="1">
      <alignment horizontal="center" wrapText="1"/>
      <protection hidden="1"/>
    </xf>
    <xf numFmtId="0" fontId="2" fillId="0" borderId="47" xfId="0" applyFont="1" applyBorder="1" applyAlignment="1" applyProtection="1">
      <alignment horizontal="center" wrapText="1"/>
      <protection hidden="1"/>
    </xf>
    <xf numFmtId="0" fontId="6" fillId="9" borderId="134" xfId="0" applyFont="1" applyFill="1" applyBorder="1" applyAlignment="1" applyProtection="1">
      <alignment horizontal="center" vertical="center" textRotation="255"/>
      <protection hidden="1"/>
    </xf>
    <xf numFmtId="0" fontId="6" fillId="9" borderId="87" xfId="0" applyFont="1" applyFill="1" applyBorder="1" applyAlignment="1" applyProtection="1">
      <alignment horizontal="center" vertical="center" textRotation="255"/>
      <protection hidden="1"/>
    </xf>
    <xf numFmtId="0" fontId="6" fillId="9" borderId="340" xfId="0" applyFont="1" applyFill="1" applyBorder="1" applyAlignment="1" applyProtection="1">
      <alignment horizontal="center" vertical="center" textRotation="255"/>
      <protection hidden="1"/>
    </xf>
    <xf numFmtId="3" fontId="9" fillId="0" borderId="134" xfId="1" applyNumberFormat="1" applyFont="1" applyFill="1" applyBorder="1" applyAlignment="1" applyProtection="1">
      <alignment horizontal="right" shrinkToFit="1"/>
      <protection locked="0" hidden="1"/>
    </xf>
    <xf numFmtId="3" fontId="9" fillId="0" borderId="87" xfId="1" applyNumberFormat="1" applyFont="1" applyFill="1" applyBorder="1" applyAlignment="1" applyProtection="1">
      <alignment horizontal="right" shrinkToFit="1"/>
      <protection locked="0" hidden="1"/>
    </xf>
    <xf numFmtId="3" fontId="9" fillId="0" borderId="89" xfId="1" applyNumberFormat="1" applyFont="1" applyFill="1" applyBorder="1" applyAlignment="1" applyProtection="1">
      <alignment horizontal="right" shrinkToFit="1"/>
      <protection locked="0" hidden="1"/>
    </xf>
    <xf numFmtId="0" fontId="9" fillId="7" borderId="11" xfId="0" applyFont="1" applyFill="1" applyBorder="1" applyAlignment="1" applyProtection="1">
      <alignment horizontal="center" shrinkToFit="1"/>
      <protection locked="0"/>
    </xf>
    <xf numFmtId="0" fontId="9" fillId="0" borderId="107" xfId="0" applyFont="1" applyBorder="1" applyAlignment="1" applyProtection="1">
      <alignment horizontal="center" vertical="center" shrinkToFit="1"/>
      <protection locked="0" hidden="1"/>
    </xf>
    <xf numFmtId="0" fontId="9" fillId="0" borderId="120" xfId="0" applyFont="1" applyBorder="1" applyAlignment="1" applyProtection="1">
      <alignment horizontal="center" vertical="center" shrinkToFit="1"/>
      <protection locked="0" hidden="1"/>
    </xf>
    <xf numFmtId="0" fontId="9" fillId="0" borderId="108" xfId="0" applyFont="1" applyBorder="1" applyAlignment="1" applyProtection="1">
      <alignment horizontal="center" vertical="center" shrinkToFit="1"/>
      <protection locked="0" hidden="1"/>
    </xf>
    <xf numFmtId="0" fontId="9" fillId="0" borderId="121" xfId="0" applyFont="1" applyBorder="1" applyAlignment="1" applyProtection="1">
      <alignment horizontal="center" vertical="center" shrinkToFit="1"/>
      <protection locked="0" hidden="1"/>
    </xf>
    <xf numFmtId="176" fontId="3" fillId="0" borderId="94" xfId="0" applyNumberFormat="1" applyFont="1" applyBorder="1" applyAlignment="1" applyProtection="1">
      <alignment horizontal="center"/>
      <protection locked="0" hidden="1"/>
    </xf>
    <xf numFmtId="176" fontId="3" fillId="0" borderId="107" xfId="0" applyNumberFormat="1" applyFont="1" applyBorder="1" applyAlignment="1" applyProtection="1">
      <alignment horizontal="center"/>
      <protection locked="0" hidden="1"/>
    </xf>
    <xf numFmtId="176" fontId="3" fillId="0" borderId="96" xfId="0" applyNumberFormat="1" applyFont="1" applyBorder="1" applyAlignment="1" applyProtection="1">
      <alignment horizontal="center"/>
      <protection locked="0" hidden="1"/>
    </xf>
    <xf numFmtId="176" fontId="3" fillId="0" borderId="0" xfId="0" applyNumberFormat="1" applyFont="1" applyAlignment="1" applyProtection="1">
      <alignment horizontal="center"/>
      <protection locked="0" hidden="1"/>
    </xf>
    <xf numFmtId="176" fontId="3" fillId="0" borderId="98" xfId="0" applyNumberFormat="1" applyFont="1" applyBorder="1" applyAlignment="1" applyProtection="1">
      <alignment horizontal="center"/>
      <protection locked="0" hidden="1"/>
    </xf>
    <xf numFmtId="176" fontId="3" fillId="0" borderId="108" xfId="0" applyNumberFormat="1" applyFont="1" applyBorder="1" applyAlignment="1" applyProtection="1">
      <alignment horizontal="center"/>
      <protection locked="0" hidden="1"/>
    </xf>
    <xf numFmtId="0" fontId="2" fillId="0" borderId="4" xfId="0" applyFont="1" applyBorder="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2" fillId="0" borderId="9" xfId="0" applyFont="1" applyBorder="1" applyAlignment="1" applyProtection="1">
      <alignment horizontal="center" vertical="center"/>
      <protection locked="0" hidden="1"/>
    </xf>
    <xf numFmtId="3" fontId="3" fillId="7" borderId="47" xfId="1" applyNumberFormat="1" applyFont="1" applyFill="1" applyBorder="1" applyAlignment="1" applyProtection="1">
      <alignment horizontal="right" shrinkToFit="1"/>
      <protection locked="0" hidden="1"/>
    </xf>
    <xf numFmtId="3" fontId="3" fillId="7" borderId="87" xfId="1" applyNumberFormat="1" applyFont="1" applyFill="1" applyBorder="1" applyAlignment="1" applyProtection="1">
      <alignment horizontal="right" shrinkToFit="1"/>
      <protection locked="0" hidden="1"/>
    </xf>
    <xf numFmtId="3" fontId="3" fillId="7" borderId="89" xfId="1" applyNumberFormat="1" applyFont="1" applyFill="1" applyBorder="1" applyAlignment="1" applyProtection="1">
      <alignment horizontal="right" shrinkToFit="1"/>
      <protection locked="0" hidden="1"/>
    </xf>
    <xf numFmtId="0" fontId="9" fillId="7" borderId="158" xfId="0" applyFont="1" applyFill="1" applyBorder="1" applyAlignment="1" applyProtection="1">
      <alignment horizontal="center" shrinkToFit="1"/>
      <protection locked="0"/>
    </xf>
    <xf numFmtId="0" fontId="9" fillId="7" borderId="159" xfId="0" applyFont="1" applyFill="1" applyBorder="1" applyAlignment="1" applyProtection="1">
      <alignment horizontal="center" shrinkToFit="1"/>
      <protection locked="0"/>
    </xf>
    <xf numFmtId="176" fontId="3" fillId="0" borderId="9" xfId="1" applyNumberFormat="1" applyFont="1" applyFill="1" applyBorder="1" applyAlignment="1" applyProtection="1">
      <alignment horizontal="center"/>
      <protection locked="0" hidden="1"/>
    </xf>
    <xf numFmtId="176" fontId="3" fillId="5" borderId="4" xfId="1" applyNumberFormat="1" applyFont="1" applyFill="1" applyBorder="1" applyAlignment="1" applyProtection="1">
      <alignment horizontal="center"/>
      <protection locked="0" hidden="1"/>
    </xf>
    <xf numFmtId="176" fontId="3" fillId="5" borderId="0" xfId="1" applyNumberFormat="1" applyFont="1" applyFill="1" applyBorder="1" applyAlignment="1" applyProtection="1">
      <alignment horizontal="center"/>
      <protection locked="0" hidden="1"/>
    </xf>
    <xf numFmtId="176" fontId="3" fillId="5" borderId="9" xfId="1" applyNumberFormat="1" applyFont="1" applyFill="1" applyBorder="1" applyAlignment="1" applyProtection="1">
      <alignment horizontal="center"/>
      <protection locked="0" hidden="1"/>
    </xf>
    <xf numFmtId="176" fontId="3" fillId="5" borderId="37" xfId="1" applyNumberFormat="1" applyFont="1" applyFill="1" applyBorder="1" applyAlignment="1" applyProtection="1">
      <alignment horizontal="center"/>
      <protection locked="0" hidden="1"/>
    </xf>
    <xf numFmtId="176" fontId="3" fillId="5" borderId="181" xfId="1" applyNumberFormat="1" applyFont="1" applyFill="1" applyBorder="1" applyAlignment="1" applyProtection="1">
      <alignment horizontal="center"/>
      <protection locked="0" hidden="1"/>
    </xf>
    <xf numFmtId="176" fontId="3" fillId="5" borderId="38" xfId="1" applyNumberFormat="1" applyFont="1" applyFill="1" applyBorder="1" applyAlignment="1" applyProtection="1">
      <alignment horizontal="center"/>
      <protection locked="0" hidden="1"/>
    </xf>
    <xf numFmtId="0" fontId="9" fillId="0" borderId="0" xfId="0" applyFont="1" applyAlignment="1" applyProtection="1">
      <alignment horizontal="left" vertical="center" shrinkToFit="1"/>
      <protection locked="0" hidden="1"/>
    </xf>
    <xf numFmtId="0" fontId="5" fillId="0" borderId="0" xfId="0" applyFont="1" applyAlignment="1" applyProtection="1">
      <alignment horizontal="left" vertical="center" shrinkToFit="1"/>
      <protection locked="0" hidden="1"/>
    </xf>
    <xf numFmtId="0" fontId="5" fillId="0" borderId="68" xfId="0" applyFont="1" applyBorder="1" applyAlignment="1" applyProtection="1">
      <alignment horizontal="left" vertical="center" shrinkToFit="1"/>
      <protection locked="0" hidden="1"/>
    </xf>
    <xf numFmtId="0" fontId="5" fillId="0" borderId="108" xfId="0" applyFont="1" applyBorder="1" applyAlignment="1" applyProtection="1">
      <alignment horizontal="left" vertical="center" shrinkToFit="1"/>
      <protection locked="0" hidden="1"/>
    </xf>
    <xf numFmtId="0" fontId="5" fillId="0" borderId="121" xfId="0" applyFont="1" applyBorder="1" applyAlignment="1" applyProtection="1">
      <alignment horizontal="left" vertical="center" shrinkToFit="1"/>
      <protection locked="0" hidden="1"/>
    </xf>
    <xf numFmtId="3" fontId="9" fillId="0" borderId="25" xfId="1" applyNumberFormat="1" applyFont="1" applyFill="1" applyBorder="1" applyAlignment="1" applyProtection="1">
      <alignment horizontal="right" shrinkToFit="1"/>
      <protection locked="0" hidden="1"/>
    </xf>
    <xf numFmtId="3" fontId="9" fillId="0" borderId="20" xfId="1" applyNumberFormat="1" applyFont="1" applyFill="1" applyBorder="1" applyAlignment="1" applyProtection="1">
      <alignment horizontal="right" shrinkToFit="1"/>
      <protection locked="0" hidden="1"/>
    </xf>
    <xf numFmtId="3" fontId="9" fillId="0" borderId="17" xfId="1" applyNumberFormat="1" applyFont="1" applyFill="1" applyBorder="1" applyAlignment="1" applyProtection="1">
      <alignment horizontal="right" shrinkToFit="1"/>
      <protection locked="0" hidden="1"/>
    </xf>
    <xf numFmtId="3" fontId="9" fillId="0" borderId="19" xfId="1" applyNumberFormat="1" applyFont="1" applyFill="1" applyBorder="1" applyAlignment="1" applyProtection="1">
      <alignment horizontal="right" shrinkToFit="1"/>
      <protection locked="0" hidden="1"/>
    </xf>
    <xf numFmtId="3" fontId="9" fillId="0" borderId="12" xfId="1" applyNumberFormat="1" applyFont="1" applyFill="1" applyBorder="1" applyAlignment="1" applyProtection="1">
      <alignment horizontal="right" shrinkToFit="1"/>
      <protection locked="0" hidden="1"/>
    </xf>
    <xf numFmtId="3" fontId="9" fillId="0" borderId="14" xfId="1" applyNumberFormat="1" applyFont="1" applyFill="1" applyBorder="1" applyAlignment="1" applyProtection="1">
      <alignment horizontal="right" shrinkToFit="1"/>
      <protection locked="0" hidden="1"/>
    </xf>
    <xf numFmtId="3" fontId="9" fillId="0" borderId="218" xfId="1" applyNumberFormat="1" applyFont="1" applyFill="1" applyBorder="1" applyAlignment="1" applyProtection="1">
      <alignment horizontal="right" shrinkToFit="1"/>
      <protection locked="0" hidden="1"/>
    </xf>
    <xf numFmtId="3" fontId="9" fillId="0" borderId="212" xfId="1" applyNumberFormat="1" applyFont="1" applyFill="1" applyBorder="1" applyAlignment="1" applyProtection="1">
      <alignment horizontal="right" shrinkToFit="1"/>
      <protection locked="0" hidden="1"/>
    </xf>
    <xf numFmtId="3" fontId="9" fillId="0" borderId="223" xfId="1" applyNumberFormat="1" applyFont="1" applyFill="1" applyBorder="1" applyAlignment="1" applyProtection="1">
      <alignment horizontal="right" shrinkToFit="1"/>
      <protection locked="0" hidden="1"/>
    </xf>
    <xf numFmtId="3" fontId="9" fillId="0" borderId="224" xfId="1" applyNumberFormat="1" applyFont="1" applyFill="1" applyBorder="1" applyAlignment="1" applyProtection="1">
      <alignment horizontal="right" shrinkToFit="1"/>
      <protection locked="0" hidden="1"/>
    </xf>
    <xf numFmtId="3" fontId="9" fillId="0" borderId="225" xfId="1" applyNumberFormat="1" applyFont="1" applyFill="1" applyBorder="1" applyAlignment="1" applyProtection="1">
      <alignment horizontal="right" shrinkToFit="1"/>
      <protection locked="0" hidden="1"/>
    </xf>
    <xf numFmtId="3" fontId="9" fillId="0" borderId="27" xfId="1" applyNumberFormat="1" applyFont="1" applyFill="1" applyBorder="1" applyAlignment="1" applyProtection="1">
      <alignment horizontal="right" shrinkToFit="1"/>
      <protection locked="0" hidden="1"/>
    </xf>
    <xf numFmtId="3" fontId="9" fillId="0" borderId="21" xfId="1" applyNumberFormat="1" applyFont="1" applyFill="1" applyBorder="1" applyAlignment="1" applyProtection="1">
      <alignment horizontal="right" shrinkToFit="1"/>
      <protection locked="0" hidden="1"/>
    </xf>
    <xf numFmtId="0" fontId="2" fillId="0" borderId="338" xfId="0" applyFont="1" applyBorder="1" applyAlignment="1" applyProtection="1">
      <alignment horizontal="center" wrapText="1"/>
      <protection hidden="1"/>
    </xf>
    <xf numFmtId="0" fontId="2" fillId="0" borderId="70" xfId="0" applyFont="1" applyBorder="1" applyAlignment="1" applyProtection="1">
      <alignment horizontal="center" wrapText="1"/>
      <protection hidden="1"/>
    </xf>
    <xf numFmtId="0" fontId="2" fillId="0" borderId="373" xfId="0" applyFont="1" applyBorder="1" applyAlignment="1" applyProtection="1">
      <alignment horizontal="center" wrapText="1"/>
      <protection hidden="1"/>
    </xf>
    <xf numFmtId="0" fontId="2" fillId="0" borderId="341" xfId="0" applyFont="1" applyBorder="1" applyAlignment="1" applyProtection="1">
      <alignment horizontal="center" wrapText="1"/>
      <protection hidden="1"/>
    </xf>
    <xf numFmtId="0" fontId="2" fillId="0" borderId="19" xfId="0" applyFont="1" applyBorder="1" applyAlignment="1" applyProtection="1">
      <alignment horizontal="center" wrapText="1"/>
      <protection hidden="1"/>
    </xf>
    <xf numFmtId="0" fontId="2" fillId="0" borderId="23" xfId="0" applyFont="1" applyBorder="1" applyAlignment="1" applyProtection="1">
      <alignment horizontal="center" wrapText="1"/>
      <protection hidden="1"/>
    </xf>
    <xf numFmtId="0" fontId="2" fillId="0" borderId="311" xfId="0" applyFont="1" applyBorder="1" applyAlignment="1" applyProtection="1">
      <alignment horizontal="center" wrapText="1"/>
      <protection hidden="1"/>
    </xf>
    <xf numFmtId="0" fontId="9" fillId="0" borderId="68" xfId="0" applyFont="1" applyBorder="1" applyAlignment="1" applyProtection="1">
      <alignment horizontal="left" vertical="center" shrinkToFit="1"/>
      <protection locked="0" hidden="1"/>
    </xf>
    <xf numFmtId="0" fontId="9" fillId="0" borderId="108" xfId="0" applyFont="1" applyBorder="1" applyAlignment="1" applyProtection="1">
      <alignment horizontal="left" vertical="center" shrinkToFit="1"/>
      <protection locked="0" hidden="1"/>
    </xf>
    <xf numFmtId="0" fontId="9" fillId="0" borderId="121" xfId="0" applyFont="1" applyBorder="1" applyAlignment="1" applyProtection="1">
      <alignment horizontal="left" vertical="center" shrinkToFit="1"/>
      <protection locked="0" hidden="1"/>
    </xf>
    <xf numFmtId="0" fontId="12" fillId="0" borderId="3" xfId="0" applyFont="1" applyBorder="1" applyAlignment="1" applyProtection="1">
      <alignment horizontal="distributed" vertical="center"/>
      <protection hidden="1"/>
    </xf>
    <xf numFmtId="0" fontId="12" fillId="0" borderId="4" xfId="0" applyFont="1" applyBorder="1" applyAlignment="1" applyProtection="1">
      <alignment horizontal="distributed" vertical="center"/>
      <protection hidden="1"/>
    </xf>
    <xf numFmtId="0" fontId="12" fillId="0" borderId="198" xfId="0" applyFont="1" applyBorder="1" applyAlignment="1" applyProtection="1">
      <alignment horizontal="distributed" vertical="center"/>
      <protection hidden="1"/>
    </xf>
    <xf numFmtId="0" fontId="12" fillId="0" borderId="6" xfId="0" applyFont="1" applyBorder="1" applyAlignment="1" applyProtection="1">
      <alignment horizontal="distributed" vertical="center"/>
      <protection hidden="1"/>
    </xf>
    <xf numFmtId="0" fontId="12" fillId="0" borderId="0" xfId="0" applyFont="1" applyAlignment="1" applyProtection="1">
      <alignment horizontal="distributed" vertical="center"/>
      <protection hidden="1"/>
    </xf>
    <xf numFmtId="0" fontId="12" fillId="0" borderId="97" xfId="0" applyFont="1" applyBorder="1" applyAlignment="1" applyProtection="1">
      <alignment horizontal="distributed" vertical="center"/>
      <protection hidden="1"/>
    </xf>
    <xf numFmtId="0" fontId="12" fillId="0" borderId="8" xfId="0" applyFont="1" applyBorder="1" applyAlignment="1" applyProtection="1">
      <alignment horizontal="distributed" vertical="center"/>
      <protection hidden="1"/>
    </xf>
    <xf numFmtId="0" fontId="12" fillId="0" borderId="9" xfId="0" applyFont="1" applyBorder="1" applyAlignment="1" applyProtection="1">
      <alignment horizontal="distributed" vertical="center"/>
      <protection hidden="1"/>
    </xf>
    <xf numFmtId="0" fontId="12" fillId="0" borderId="161" xfId="0" applyFont="1" applyBorder="1" applyAlignment="1" applyProtection="1">
      <alignment horizontal="distributed" vertical="center"/>
      <protection hidden="1"/>
    </xf>
    <xf numFmtId="0" fontId="7" fillId="0" borderId="150" xfId="0" applyFont="1" applyBorder="1" applyAlignment="1" applyProtection="1">
      <alignment horizontal="distributed" vertical="center"/>
      <protection hidden="1"/>
    </xf>
    <xf numFmtId="0" fontId="7" fillId="0" borderId="13" xfId="0" applyFont="1" applyBorder="1" applyAlignment="1" applyProtection="1">
      <alignment horizontal="distributed" vertical="center"/>
      <protection hidden="1"/>
    </xf>
    <xf numFmtId="0" fontId="7" fillId="0" borderId="167" xfId="0" applyFont="1" applyBorder="1" applyAlignment="1" applyProtection="1">
      <alignment horizontal="distributed" vertical="center"/>
      <protection hidden="1"/>
    </xf>
    <xf numFmtId="0" fontId="7" fillId="0" borderId="6" xfId="0" applyFont="1" applyBorder="1" applyAlignment="1" applyProtection="1">
      <alignment horizontal="distributed" vertical="center"/>
      <protection hidden="1"/>
    </xf>
    <xf numFmtId="0" fontId="7" fillId="0" borderId="0" xfId="0" applyFont="1" applyAlignment="1" applyProtection="1">
      <alignment horizontal="distributed" vertical="center"/>
      <protection hidden="1"/>
    </xf>
    <xf numFmtId="0" fontId="7" fillId="0" borderId="97" xfId="0" applyFont="1" applyBorder="1" applyAlignment="1" applyProtection="1">
      <alignment horizontal="distributed" vertical="center"/>
      <protection hidden="1"/>
    </xf>
    <xf numFmtId="0" fontId="7" fillId="0" borderId="8" xfId="0" applyFont="1" applyBorder="1" applyAlignment="1" applyProtection="1">
      <alignment horizontal="distributed" vertical="center"/>
      <protection hidden="1"/>
    </xf>
    <xf numFmtId="0" fontId="7" fillId="0" borderId="9" xfId="0" applyFont="1" applyBorder="1" applyAlignment="1" applyProtection="1">
      <alignment horizontal="distributed" vertical="center"/>
      <protection hidden="1"/>
    </xf>
    <xf numFmtId="0" fontId="7" fillId="0" borderId="161" xfId="0" applyFont="1" applyBorder="1" applyAlignment="1" applyProtection="1">
      <alignment horizontal="distributed" vertical="center"/>
      <protection hidden="1"/>
    </xf>
    <xf numFmtId="0" fontId="2" fillId="0" borderId="205" xfId="0" applyFont="1" applyBorder="1" applyAlignment="1" applyProtection="1">
      <alignment horizontal="center" shrinkToFit="1"/>
      <protection locked="0" hidden="1"/>
    </xf>
    <xf numFmtId="0" fontId="2" fillId="0" borderId="206" xfId="0" applyFont="1" applyBorder="1" applyAlignment="1" applyProtection="1">
      <alignment horizontal="center" shrinkToFit="1"/>
      <protection locked="0" hidden="1"/>
    </xf>
    <xf numFmtId="0" fontId="5" fillId="0" borderId="176" xfId="0" applyFont="1" applyBorder="1" applyAlignment="1" applyProtection="1">
      <alignment horizontal="center" shrinkToFit="1"/>
      <protection locked="0" hidden="1"/>
    </xf>
    <xf numFmtId="0" fontId="5" fillId="0" borderId="99" xfId="0" applyFont="1" applyBorder="1" applyAlignment="1" applyProtection="1">
      <alignment horizontal="center" shrinkToFit="1"/>
      <protection locked="0" hidden="1"/>
    </xf>
    <xf numFmtId="0" fontId="2" fillId="0" borderId="251" xfId="1" applyNumberFormat="1" applyFont="1" applyBorder="1" applyAlignment="1" applyProtection="1">
      <alignment horizontal="center" shrinkToFit="1"/>
      <protection locked="0" hidden="1"/>
    </xf>
    <xf numFmtId="0" fontId="2" fillId="0" borderId="90" xfId="1" applyNumberFormat="1" applyFont="1" applyBorder="1" applyAlignment="1" applyProtection="1">
      <alignment horizontal="center" shrinkToFit="1"/>
      <protection locked="0" hidden="1"/>
    </xf>
    <xf numFmtId="0" fontId="2" fillId="0" borderId="252" xfId="1" applyNumberFormat="1" applyFont="1" applyBorder="1" applyAlignment="1" applyProtection="1">
      <alignment horizontal="center" shrinkToFit="1"/>
      <protection locked="0" hidden="1"/>
    </xf>
    <xf numFmtId="0" fontId="2" fillId="0" borderId="100" xfId="0" applyFont="1" applyBorder="1" applyAlignment="1" applyProtection="1">
      <alignment horizontal="left" shrinkToFit="1"/>
      <protection locked="0" hidden="1"/>
    </xf>
    <xf numFmtId="0" fontId="2" fillId="0" borderId="126" xfId="0" applyFont="1" applyBorder="1" applyAlignment="1" applyProtection="1">
      <alignment horizontal="left" shrinkToFit="1"/>
      <protection locked="0" hidden="1"/>
    </xf>
    <xf numFmtId="0" fontId="2" fillId="0" borderId="68" xfId="0" applyFont="1" applyBorder="1" applyAlignment="1" applyProtection="1">
      <alignment horizontal="center" wrapText="1"/>
      <protection hidden="1"/>
    </xf>
    <xf numFmtId="0" fontId="2" fillId="0" borderId="71" xfId="0" applyFont="1" applyBorder="1" applyAlignment="1" applyProtection="1">
      <alignment horizontal="center" wrapText="1"/>
      <protection hidden="1"/>
    </xf>
    <xf numFmtId="0" fontId="2" fillId="0" borderId="4" xfId="0" applyFont="1" applyBorder="1" applyAlignment="1" applyProtection="1">
      <alignment horizontal="center" wrapText="1"/>
      <protection hidden="1"/>
    </xf>
    <xf numFmtId="0" fontId="2" fillId="0" borderId="361" xfId="0" applyFont="1" applyBorder="1" applyAlignment="1" applyProtection="1">
      <alignment horizontal="center" wrapText="1"/>
      <protection hidden="1"/>
    </xf>
    <xf numFmtId="0" fontId="2" fillId="0" borderId="121" xfId="0" applyFont="1" applyBorder="1" applyAlignment="1" applyProtection="1">
      <alignment horizontal="center" wrapText="1"/>
      <protection hidden="1"/>
    </xf>
    <xf numFmtId="0" fontId="7" fillId="9" borderId="363" xfId="0" applyFont="1" applyFill="1" applyBorder="1" applyAlignment="1" applyProtection="1">
      <alignment horizontal="distributed" vertical="center" wrapText="1" shrinkToFit="1"/>
      <protection hidden="1"/>
    </xf>
    <xf numFmtId="0" fontId="7" fillId="9" borderId="13" xfId="0" applyFont="1" applyFill="1" applyBorder="1" applyAlignment="1" applyProtection="1">
      <alignment horizontal="distributed" vertical="center" shrinkToFit="1"/>
      <protection hidden="1"/>
    </xf>
    <xf numFmtId="0" fontId="7" fillId="9" borderId="14" xfId="0" applyFont="1" applyFill="1" applyBorder="1" applyAlignment="1" applyProtection="1">
      <alignment horizontal="distributed" vertical="center" shrinkToFit="1"/>
      <protection hidden="1"/>
    </xf>
    <xf numFmtId="0" fontId="7" fillId="9" borderId="365" xfId="0" applyFont="1" applyFill="1" applyBorder="1" applyAlignment="1" applyProtection="1">
      <alignment horizontal="distributed" vertical="center" shrinkToFit="1"/>
      <protection hidden="1"/>
    </xf>
    <xf numFmtId="0" fontId="7" fillId="9" borderId="211" xfId="0" applyFont="1" applyFill="1" applyBorder="1" applyAlignment="1" applyProtection="1">
      <alignment horizontal="distributed" vertical="center" shrinkToFit="1"/>
      <protection hidden="1"/>
    </xf>
    <xf numFmtId="0" fontId="7" fillId="9" borderId="212" xfId="0" applyFont="1" applyFill="1" applyBorder="1" applyAlignment="1" applyProtection="1">
      <alignment horizontal="distributed" vertical="center" shrinkToFit="1"/>
      <protection hidden="1"/>
    </xf>
    <xf numFmtId="0" fontId="2" fillId="0" borderId="107" xfId="0" applyFont="1" applyBorder="1" applyAlignment="1" applyProtection="1">
      <alignment horizontal="center" wrapText="1"/>
      <protection hidden="1"/>
    </xf>
    <xf numFmtId="0" fontId="2" fillId="0" borderId="367" xfId="0" applyFont="1" applyBorder="1" applyAlignment="1" applyProtection="1">
      <alignment horizontal="center" wrapText="1"/>
      <protection hidden="1"/>
    </xf>
    <xf numFmtId="0" fontId="2" fillId="0" borderId="337" xfId="0" applyFont="1" applyBorder="1" applyAlignment="1" applyProtection="1">
      <alignment horizontal="center" wrapText="1"/>
      <protection hidden="1"/>
    </xf>
    <xf numFmtId="0" fontId="2" fillId="0" borderId="368" xfId="0" applyFont="1" applyBorder="1" applyAlignment="1" applyProtection="1">
      <alignment horizontal="center" wrapText="1"/>
      <protection hidden="1"/>
    </xf>
    <xf numFmtId="0" fontId="2" fillId="0" borderId="364" xfId="0" applyFont="1" applyBorder="1" applyAlignment="1" applyProtection="1">
      <alignment horizontal="center" wrapText="1"/>
      <protection hidden="1"/>
    </xf>
    <xf numFmtId="0" fontId="2" fillId="0" borderId="369" xfId="0" applyFont="1" applyBorder="1" applyAlignment="1" applyProtection="1">
      <alignment horizontal="center" wrapText="1"/>
      <protection hidden="1"/>
    </xf>
    <xf numFmtId="0" fontId="2" fillId="0" borderId="92" xfId="0" applyFont="1" applyBorder="1" applyAlignment="1" applyProtection="1">
      <alignment horizontal="center" wrapText="1"/>
      <protection hidden="1"/>
    </xf>
    <xf numFmtId="0" fontId="2" fillId="0" borderId="370" xfId="0" applyFont="1" applyBorder="1" applyAlignment="1" applyProtection="1">
      <alignment horizontal="center" wrapText="1"/>
      <protection hidden="1"/>
    </xf>
    <xf numFmtId="0" fontId="2" fillId="0" borderId="366" xfId="0" applyFont="1" applyBorder="1" applyAlignment="1" applyProtection="1">
      <alignment horizontal="center" wrapText="1"/>
      <protection hidden="1"/>
    </xf>
    <xf numFmtId="0" fontId="2" fillId="0" borderId="372" xfId="0" applyFont="1" applyBorder="1" applyAlignment="1" applyProtection="1">
      <alignment horizontal="center" wrapText="1"/>
      <protection hidden="1"/>
    </xf>
    <xf numFmtId="0" fontId="2" fillId="0" borderId="374" xfId="0" applyFont="1" applyBorder="1" applyAlignment="1" applyProtection="1">
      <alignment horizontal="center" wrapText="1"/>
      <protection hidden="1"/>
    </xf>
    <xf numFmtId="0" fontId="2" fillId="0" borderId="371" xfId="0" applyFont="1" applyBorder="1" applyAlignment="1" applyProtection="1">
      <alignment horizontal="center" wrapText="1"/>
      <protection hidden="1"/>
    </xf>
    <xf numFmtId="0" fontId="2" fillId="0" borderId="346" xfId="0" applyFont="1" applyBorder="1" applyAlignment="1" applyProtection="1">
      <alignment horizontal="center" wrapText="1"/>
      <protection hidden="1"/>
    </xf>
    <xf numFmtId="0" fontId="2" fillId="0" borderId="347" xfId="0" applyFont="1" applyBorder="1" applyAlignment="1" applyProtection="1">
      <alignment horizontal="center" wrapText="1"/>
      <protection hidden="1"/>
    </xf>
    <xf numFmtId="0" fontId="2" fillId="0" borderId="348" xfId="0" applyFont="1" applyBorder="1" applyAlignment="1" applyProtection="1">
      <alignment horizontal="center" wrapText="1"/>
      <protection hidden="1"/>
    </xf>
    <xf numFmtId="0" fontId="2" fillId="0" borderId="352" xfId="0" applyFont="1" applyBorder="1" applyAlignment="1" applyProtection="1">
      <alignment horizontal="center" wrapText="1"/>
      <protection hidden="1"/>
    </xf>
    <xf numFmtId="0" fontId="2" fillId="0" borderId="122" xfId="0" applyFont="1" applyBorder="1" applyAlignment="1" applyProtection="1">
      <alignment horizontal="center" wrapText="1"/>
      <protection hidden="1"/>
    </xf>
    <xf numFmtId="0" fontId="2" fillId="0" borderId="353" xfId="0" applyFont="1" applyBorder="1" applyAlignment="1" applyProtection="1">
      <alignment horizontal="center" wrapText="1"/>
      <protection hidden="1"/>
    </xf>
    <xf numFmtId="0" fontId="2" fillId="0" borderId="354" xfId="0" applyFont="1" applyBorder="1" applyAlignment="1" applyProtection="1">
      <alignment horizontal="center" wrapText="1"/>
      <protection hidden="1"/>
    </xf>
    <xf numFmtId="0" fontId="2" fillId="0" borderId="123" xfId="0" applyFont="1" applyBorder="1" applyAlignment="1" applyProtection="1">
      <alignment horizontal="center" wrapText="1"/>
      <protection hidden="1"/>
    </xf>
    <xf numFmtId="0" fontId="2" fillId="0" borderId="28" xfId="0" applyFont="1" applyBorder="1" applyAlignment="1" applyProtection="1">
      <alignment horizontal="center" wrapText="1"/>
      <protection hidden="1"/>
    </xf>
    <xf numFmtId="0" fontId="2" fillId="0" borderId="355" xfId="0" applyFont="1" applyBorder="1" applyAlignment="1" applyProtection="1">
      <alignment horizontal="center" wrapText="1"/>
      <protection hidden="1"/>
    </xf>
    <xf numFmtId="0" fontId="2" fillId="0" borderId="356" xfId="0" applyFont="1" applyBorder="1" applyAlignment="1" applyProtection="1">
      <alignment horizontal="center" wrapText="1"/>
      <protection hidden="1"/>
    </xf>
    <xf numFmtId="0" fontId="2" fillId="0" borderId="264" xfId="0" applyFont="1" applyBorder="1" applyAlignment="1" applyProtection="1">
      <alignment horizontal="center" wrapText="1"/>
      <protection hidden="1"/>
    </xf>
    <xf numFmtId="0" fontId="2" fillId="0" borderId="263" xfId="0" applyFont="1" applyBorder="1" applyAlignment="1" applyProtection="1">
      <alignment horizontal="center" wrapText="1"/>
      <protection hidden="1"/>
    </xf>
    <xf numFmtId="0" fontId="2" fillId="0" borderId="158" xfId="0" applyFont="1" applyBorder="1" applyAlignment="1" applyProtection="1">
      <alignment horizontal="center" wrapText="1"/>
      <protection hidden="1"/>
    </xf>
    <xf numFmtId="0" fontId="2" fillId="0" borderId="160" xfId="0" applyFont="1" applyBorder="1" applyAlignment="1" applyProtection="1">
      <alignment horizontal="center" wrapText="1"/>
      <protection hidden="1"/>
    </xf>
    <xf numFmtId="0" fontId="2" fillId="0" borderId="357" xfId="0" applyFont="1" applyBorder="1" applyAlignment="1" applyProtection="1">
      <alignment horizontal="center" wrapText="1"/>
      <protection hidden="1"/>
    </xf>
    <xf numFmtId="0" fontId="2" fillId="0" borderId="358" xfId="0" applyFont="1" applyBorder="1" applyAlignment="1" applyProtection="1">
      <alignment horizontal="center" wrapText="1"/>
      <protection hidden="1"/>
    </xf>
    <xf numFmtId="0" fontId="2" fillId="0" borderId="349" xfId="0" applyFont="1" applyBorder="1" applyAlignment="1" applyProtection="1">
      <alignment horizontal="center" wrapText="1"/>
      <protection hidden="1"/>
    </xf>
    <xf numFmtId="0" fontId="2" fillId="0" borderId="350" xfId="0" applyFont="1" applyBorder="1" applyAlignment="1" applyProtection="1">
      <alignment horizontal="center" wrapText="1"/>
      <protection hidden="1"/>
    </xf>
    <xf numFmtId="0" fontId="9" fillId="0" borderId="11" xfId="0" applyFont="1" applyBorder="1" applyAlignment="1" applyProtection="1">
      <alignment horizontal="center" vertical="center" wrapText="1"/>
      <protection hidden="1"/>
    </xf>
    <xf numFmtId="0" fontId="2" fillId="0" borderId="345" xfId="0" applyFont="1" applyBorder="1" applyAlignment="1" applyProtection="1">
      <alignment horizontal="center" wrapText="1"/>
      <protection hidden="1"/>
    </xf>
    <xf numFmtId="0" fontId="2" fillId="0" borderId="344" xfId="0" applyFont="1" applyBorder="1" applyAlignment="1" applyProtection="1">
      <alignment horizontal="center" wrapText="1"/>
      <protection hidden="1"/>
    </xf>
    <xf numFmtId="0" fontId="5" fillId="0" borderId="345" xfId="0" applyFont="1" applyBorder="1" applyAlignment="1" applyProtection="1">
      <alignment horizontal="center" wrapText="1"/>
      <protection hidden="1"/>
    </xf>
    <xf numFmtId="0" fontId="5" fillId="0" borderId="11" xfId="0" applyFont="1" applyBorder="1" applyAlignment="1" applyProtection="1">
      <alignment horizontal="center" wrapText="1"/>
      <protection hidden="1"/>
    </xf>
    <xf numFmtId="0" fontId="5" fillId="0" borderId="344" xfId="0" applyFont="1" applyBorder="1" applyAlignment="1" applyProtection="1">
      <alignment horizontal="center" wrapText="1"/>
      <protection hidden="1"/>
    </xf>
    <xf numFmtId="0" fontId="7" fillId="4" borderId="3" xfId="0" applyFont="1" applyFill="1" applyBorder="1" applyAlignment="1" applyProtection="1">
      <alignment horizontal="distributed" vertical="center"/>
      <protection hidden="1"/>
    </xf>
    <xf numFmtId="0" fontId="7" fillId="4" borderId="4" xfId="0" applyFont="1" applyFill="1" applyBorder="1" applyAlignment="1" applyProtection="1">
      <alignment horizontal="distributed" vertical="center"/>
      <protection hidden="1"/>
    </xf>
    <xf numFmtId="0" fontId="7" fillId="4" borderId="6" xfId="0" applyFont="1" applyFill="1" applyBorder="1" applyAlignment="1" applyProtection="1">
      <alignment horizontal="distributed" vertical="center"/>
      <protection hidden="1"/>
    </xf>
    <xf numFmtId="0" fontId="7" fillId="4" borderId="0" xfId="0" applyFont="1" applyFill="1" applyAlignment="1" applyProtection="1">
      <alignment horizontal="distributed" vertical="center"/>
      <protection hidden="1"/>
    </xf>
    <xf numFmtId="0" fontId="7" fillId="4" borderId="8" xfId="0" applyFont="1" applyFill="1" applyBorder="1" applyAlignment="1" applyProtection="1">
      <alignment horizontal="distributed" vertical="center"/>
      <protection hidden="1"/>
    </xf>
    <xf numFmtId="0" fontId="7" fillId="4" borderId="9" xfId="0" applyFont="1" applyFill="1" applyBorder="1" applyAlignment="1" applyProtection="1">
      <alignment horizontal="distributed" vertical="center"/>
      <protection hidden="1"/>
    </xf>
    <xf numFmtId="49" fontId="2" fillId="7" borderId="4" xfId="0" quotePrefix="1" applyNumberFormat="1" applyFont="1" applyFill="1" applyBorder="1" applyAlignment="1" applyProtection="1">
      <alignment horizontal="left" vertical="center" shrinkToFit="1"/>
      <protection locked="0"/>
    </xf>
    <xf numFmtId="49" fontId="2" fillId="7" borderId="4" xfId="0" applyNumberFormat="1" applyFont="1" applyFill="1" applyBorder="1" applyAlignment="1" applyProtection="1">
      <alignment horizontal="left" vertical="center" shrinkToFit="1"/>
      <protection locked="0"/>
    </xf>
    <xf numFmtId="49" fontId="2" fillId="7" borderId="5" xfId="0" applyNumberFormat="1" applyFont="1" applyFill="1" applyBorder="1" applyAlignment="1" applyProtection="1">
      <alignment horizontal="left" vertical="center" shrinkToFit="1"/>
      <protection locked="0"/>
    </xf>
    <xf numFmtId="49" fontId="2" fillId="7" borderId="9" xfId="0" applyNumberFormat="1" applyFont="1" applyFill="1" applyBorder="1" applyAlignment="1" applyProtection="1">
      <alignment horizontal="left" vertical="center" shrinkToFit="1"/>
      <protection locked="0"/>
    </xf>
    <xf numFmtId="49" fontId="2" fillId="7" borderId="10" xfId="0" applyNumberFormat="1" applyFont="1" applyFill="1" applyBorder="1" applyAlignment="1" applyProtection="1">
      <alignment horizontal="left" vertical="center" shrinkToFit="1"/>
      <protection locked="0"/>
    </xf>
    <xf numFmtId="0" fontId="2" fillId="7" borderId="4"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0" fontId="2" fillId="0" borderId="39"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7" borderId="39" xfId="0" applyFont="1" applyFill="1" applyBorder="1" applyAlignment="1" applyProtection="1">
      <alignment horizontal="center" vertical="center"/>
      <protection locked="0"/>
    </xf>
    <xf numFmtId="0" fontId="2" fillId="7" borderId="40" xfId="0" applyFont="1" applyFill="1" applyBorder="1" applyAlignment="1" applyProtection="1">
      <alignment horizontal="center" vertical="center"/>
      <protection locked="0"/>
    </xf>
    <xf numFmtId="0" fontId="2" fillId="7" borderId="25" xfId="0" applyFont="1" applyFill="1" applyBorder="1" applyAlignment="1" applyProtection="1">
      <alignment horizontal="left" vertical="center" shrinkToFit="1"/>
      <protection locked="0"/>
    </xf>
    <xf numFmtId="0" fontId="2" fillId="7" borderId="4" xfId="0" applyFont="1" applyFill="1" applyBorder="1" applyAlignment="1" applyProtection="1">
      <alignment horizontal="left" vertical="center" shrinkToFit="1"/>
      <protection locked="0"/>
    </xf>
    <xf numFmtId="0" fontId="2" fillId="7" borderId="5" xfId="0" applyFont="1" applyFill="1" applyBorder="1" applyAlignment="1" applyProtection="1">
      <alignment horizontal="left" vertical="center" shrinkToFit="1"/>
      <protection locked="0"/>
    </xf>
    <xf numFmtId="0" fontId="2" fillId="7" borderId="27" xfId="0" applyFont="1" applyFill="1" applyBorder="1" applyAlignment="1" applyProtection="1">
      <alignment horizontal="left" vertical="center" shrinkToFit="1"/>
      <protection locked="0"/>
    </xf>
    <xf numFmtId="0" fontId="2" fillId="7" borderId="9" xfId="0" applyFont="1" applyFill="1" applyBorder="1" applyAlignment="1" applyProtection="1">
      <alignment horizontal="left" vertical="center" shrinkToFit="1"/>
      <protection locked="0"/>
    </xf>
    <xf numFmtId="0" fontId="2" fillId="7" borderId="10" xfId="0" applyFont="1" applyFill="1" applyBorder="1" applyAlignment="1" applyProtection="1">
      <alignment horizontal="left" vertical="center" shrinkToFit="1"/>
      <protection locked="0"/>
    </xf>
    <xf numFmtId="176" fontId="3" fillId="0" borderId="7" xfId="1" applyNumberFormat="1" applyFont="1" applyFill="1" applyBorder="1" applyAlignment="1" applyProtection="1">
      <alignment horizontal="center"/>
      <protection locked="0" hidden="1"/>
    </xf>
    <xf numFmtId="176" fontId="3" fillId="0" borderId="10" xfId="1" applyNumberFormat="1" applyFont="1" applyFill="1" applyBorder="1" applyAlignment="1" applyProtection="1">
      <alignment horizontal="center"/>
      <protection locked="0" hidden="1"/>
    </xf>
    <xf numFmtId="176" fontId="3" fillId="0" borderId="168" xfId="0" applyNumberFormat="1" applyFont="1" applyBorder="1" applyAlignment="1" applyProtection="1">
      <alignment horizontal="center"/>
      <protection locked="0" hidden="1"/>
    </xf>
    <xf numFmtId="176" fontId="3" fillId="0" borderId="13" xfId="0" applyNumberFormat="1" applyFont="1" applyBorder="1" applyAlignment="1" applyProtection="1">
      <alignment horizontal="center"/>
      <protection locked="0" hidden="1"/>
    </xf>
    <xf numFmtId="176" fontId="3" fillId="0" borderId="13" xfId="1" applyNumberFormat="1" applyFont="1" applyFill="1" applyBorder="1" applyAlignment="1" applyProtection="1">
      <alignment horizontal="center"/>
      <protection locked="0" hidden="1"/>
    </xf>
    <xf numFmtId="176" fontId="3" fillId="0" borderId="148" xfId="1" applyNumberFormat="1" applyFont="1" applyFill="1" applyBorder="1" applyAlignment="1" applyProtection="1">
      <alignment horizontal="center"/>
      <protection locked="0" hidden="1"/>
    </xf>
    <xf numFmtId="176" fontId="3" fillId="0" borderId="147" xfId="1" applyNumberFormat="1" applyFont="1" applyFill="1" applyBorder="1" applyAlignment="1" applyProtection="1">
      <alignment horizontal="center"/>
      <protection locked="0" hidden="1"/>
    </xf>
    <xf numFmtId="0" fontId="9" fillId="7" borderId="47" xfId="0" applyFont="1" applyFill="1" applyBorder="1" applyAlignment="1" applyProtection="1">
      <alignment horizontal="center" shrinkToFit="1"/>
      <protection locked="0"/>
    </xf>
    <xf numFmtId="0" fontId="9" fillId="7" borderId="87" xfId="0" applyFont="1" applyFill="1" applyBorder="1" applyAlignment="1" applyProtection="1">
      <alignment horizontal="center" shrinkToFit="1"/>
      <protection locked="0"/>
    </xf>
    <xf numFmtId="0" fontId="2" fillId="7" borderId="0" xfId="0" applyFont="1" applyFill="1" applyAlignment="1" applyProtection="1">
      <alignment horizontal="left" vertical="center" shrinkToFit="1"/>
      <protection locked="0"/>
    </xf>
    <xf numFmtId="0" fontId="2" fillId="7" borderId="7" xfId="0" applyFont="1" applyFill="1" applyBorder="1" applyAlignment="1" applyProtection="1">
      <alignment horizontal="left" vertical="center" shrinkToFit="1"/>
      <protection locked="0"/>
    </xf>
    <xf numFmtId="0" fontId="2" fillId="7" borderId="4" xfId="0" applyFont="1" applyFill="1" applyBorder="1" applyAlignment="1" applyProtection="1">
      <alignment horizontal="center" vertical="center" shrinkToFit="1"/>
      <protection locked="0"/>
    </xf>
    <xf numFmtId="0" fontId="2" fillId="7" borderId="9" xfId="0" applyFont="1" applyFill="1" applyBorder="1" applyAlignment="1" applyProtection="1">
      <alignment horizontal="center" vertical="center" shrinkToFit="1"/>
      <protection locked="0"/>
    </xf>
    <xf numFmtId="0" fontId="2" fillId="0" borderId="25"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4" fillId="5" borderId="11" xfId="0" applyFont="1" applyFill="1" applyBorder="1" applyAlignment="1" applyProtection="1">
      <alignment horizontal="center"/>
      <protection locked="0"/>
    </xf>
    <xf numFmtId="0" fontId="4" fillId="5" borderId="13" xfId="0" applyFont="1" applyFill="1" applyBorder="1" applyAlignment="1" applyProtection="1">
      <alignment horizontal="center"/>
      <protection locked="0"/>
    </xf>
    <xf numFmtId="0" fontId="4" fillId="5" borderId="24" xfId="0" applyFont="1" applyFill="1" applyBorder="1" applyAlignment="1" applyProtection="1">
      <alignment horizontal="center"/>
      <protection locked="0"/>
    </xf>
    <xf numFmtId="0" fontId="4" fillId="5" borderId="17" xfId="0" applyFont="1" applyFill="1" applyBorder="1" applyAlignment="1" applyProtection="1">
      <alignment horizontal="center"/>
      <protection locked="0"/>
    </xf>
    <xf numFmtId="0" fontId="4" fillId="5" borderId="18" xfId="0" applyFont="1" applyFill="1" applyBorder="1" applyAlignment="1" applyProtection="1">
      <alignment horizontal="center"/>
      <protection locked="0"/>
    </xf>
    <xf numFmtId="0" fontId="4" fillId="5" borderId="151" xfId="0" applyFont="1" applyFill="1" applyBorder="1" applyAlignment="1" applyProtection="1">
      <alignment horizontal="center"/>
      <protection locked="0"/>
    </xf>
    <xf numFmtId="0" fontId="2" fillId="7" borderId="25" xfId="0" applyFont="1" applyFill="1" applyBorder="1" applyAlignment="1" applyProtection="1">
      <alignment horizontal="center" vertical="center" shrinkToFit="1"/>
      <protection locked="0"/>
    </xf>
    <xf numFmtId="0" fontId="2" fillId="7" borderId="5" xfId="0" applyFont="1" applyFill="1" applyBorder="1" applyAlignment="1" applyProtection="1">
      <alignment horizontal="center" vertical="center" shrinkToFit="1"/>
      <protection locked="0"/>
    </xf>
    <xf numFmtId="0" fontId="2" fillId="7" borderId="27" xfId="0" applyFont="1" applyFill="1" applyBorder="1" applyAlignment="1" applyProtection="1">
      <alignment horizontal="center" vertical="center" shrinkToFit="1"/>
      <protection locked="0"/>
    </xf>
    <xf numFmtId="0" fontId="2" fillId="7" borderId="10" xfId="0" applyFont="1" applyFill="1" applyBorder="1" applyAlignment="1" applyProtection="1">
      <alignment horizontal="center" vertical="center" shrinkToFit="1"/>
      <protection locked="0"/>
    </xf>
    <xf numFmtId="0" fontId="2" fillId="5" borderId="4" xfId="0" quotePrefix="1" applyFont="1" applyFill="1" applyBorder="1" applyAlignment="1" applyProtection="1">
      <alignment horizontal="left" vertical="center"/>
      <protection locked="0"/>
    </xf>
    <xf numFmtId="49" fontId="2" fillId="5" borderId="4" xfId="0" applyNumberFormat="1" applyFont="1" applyFill="1" applyBorder="1" applyAlignment="1" applyProtection="1">
      <alignment horizontal="left" vertical="center"/>
      <protection locked="0"/>
    </xf>
    <xf numFmtId="49" fontId="2" fillId="5" borderId="5" xfId="0" applyNumberFormat="1" applyFont="1" applyFill="1" applyBorder="1" applyAlignment="1" applyProtection="1">
      <alignment horizontal="left" vertical="center"/>
      <protection locked="0"/>
    </xf>
    <xf numFmtId="49" fontId="2" fillId="5" borderId="0" xfId="0" applyNumberFormat="1" applyFont="1" applyFill="1" applyAlignment="1" applyProtection="1">
      <alignment horizontal="left" vertical="center"/>
      <protection locked="0"/>
    </xf>
    <xf numFmtId="49" fontId="2" fillId="5" borderId="7" xfId="0" applyNumberFormat="1" applyFont="1" applyFill="1" applyBorder="1" applyAlignment="1" applyProtection="1">
      <alignment horizontal="left" vertical="center"/>
      <protection locked="0"/>
    </xf>
    <xf numFmtId="0" fontId="7" fillId="0" borderId="3" xfId="0" applyFont="1" applyBorder="1" applyAlignment="1" applyProtection="1">
      <alignment horizontal="distributed" vertical="center" wrapText="1"/>
      <protection hidden="1"/>
    </xf>
    <xf numFmtId="0" fontId="7" fillId="0" borderId="4" xfId="0" applyFont="1" applyBorder="1" applyAlignment="1" applyProtection="1">
      <alignment horizontal="distributed" vertical="center"/>
      <protection hidden="1"/>
    </xf>
    <xf numFmtId="49" fontId="2" fillId="5" borderId="3" xfId="0" applyNumberFormat="1" applyFont="1" applyFill="1" applyBorder="1" applyAlignment="1" applyProtection="1">
      <alignment horizontal="left" vertical="center"/>
      <protection locked="0"/>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49" fontId="2" fillId="5" borderId="10" xfId="0" applyNumberFormat="1" applyFont="1" applyFill="1" applyBorder="1" applyAlignment="1" applyProtection="1">
      <alignment horizontal="left" vertical="center"/>
      <protection locked="0"/>
    </xf>
    <xf numFmtId="0" fontId="2" fillId="0" borderId="35" xfId="0" applyFont="1" applyBorder="1" applyAlignment="1" applyProtection="1">
      <alignment horizontal="center" vertical="center"/>
      <protection hidden="1"/>
    </xf>
    <xf numFmtId="49" fontId="2" fillId="7" borderId="0" xfId="0" applyNumberFormat="1" applyFont="1" applyFill="1" applyAlignment="1" applyProtection="1">
      <alignment horizontal="left" vertical="center"/>
      <protection locked="0"/>
    </xf>
    <xf numFmtId="49" fontId="2" fillId="7" borderId="7" xfId="0" applyNumberFormat="1" applyFont="1" applyFill="1" applyBorder="1" applyAlignment="1" applyProtection="1">
      <alignment horizontal="left" vertical="center"/>
      <protection locked="0"/>
    </xf>
    <xf numFmtId="49" fontId="2" fillId="7" borderId="35" xfId="0" applyNumberFormat="1" applyFont="1" applyFill="1" applyBorder="1" applyAlignment="1" applyProtection="1">
      <alignment horizontal="left" vertical="center"/>
      <protection locked="0"/>
    </xf>
    <xf numFmtId="49" fontId="2" fillId="7" borderId="36" xfId="0" applyNumberFormat="1" applyFont="1" applyFill="1" applyBorder="1" applyAlignment="1" applyProtection="1">
      <alignment horizontal="left" vertical="center"/>
      <protection locked="0"/>
    </xf>
    <xf numFmtId="0" fontId="2" fillId="7" borderId="15" xfId="0" applyFont="1" applyFill="1" applyBorder="1" applyAlignment="1" applyProtection="1">
      <alignment horizontal="left" vertical="center" shrinkToFit="1"/>
      <protection locked="0"/>
    </xf>
    <xf numFmtId="176" fontId="2" fillId="7" borderId="25" xfId="1" applyNumberFormat="1" applyFont="1" applyFill="1" applyBorder="1" applyAlignment="1" applyProtection="1">
      <alignment horizontal="right" vertical="center"/>
      <protection locked="0"/>
    </xf>
    <xf numFmtId="176" fontId="2" fillId="7" borderId="4" xfId="1" applyNumberFormat="1" applyFont="1" applyFill="1" applyBorder="1" applyAlignment="1" applyProtection="1">
      <alignment horizontal="right" vertical="center"/>
      <protection locked="0"/>
    </xf>
    <xf numFmtId="176" fontId="2" fillId="7" borderId="5" xfId="1" applyNumberFormat="1" applyFont="1" applyFill="1" applyBorder="1" applyAlignment="1" applyProtection="1">
      <alignment horizontal="right" vertical="center"/>
      <protection locked="0"/>
    </xf>
    <xf numFmtId="176" fontId="2" fillId="7" borderId="27" xfId="1" applyNumberFormat="1" applyFont="1" applyFill="1" applyBorder="1" applyAlignment="1" applyProtection="1">
      <alignment horizontal="right" vertical="center"/>
      <protection locked="0"/>
    </xf>
    <xf numFmtId="176" fontId="2" fillId="7" borderId="9" xfId="1" applyNumberFormat="1" applyFont="1" applyFill="1" applyBorder="1" applyAlignment="1" applyProtection="1">
      <alignment horizontal="right" vertical="center"/>
      <protection locked="0"/>
    </xf>
    <xf numFmtId="176" fontId="2" fillId="7" borderId="10" xfId="1" applyNumberFormat="1" applyFont="1" applyFill="1" applyBorder="1" applyAlignment="1" applyProtection="1">
      <alignment horizontal="right" vertical="center"/>
      <protection locked="0"/>
    </xf>
    <xf numFmtId="49" fontId="2" fillId="7" borderId="4" xfId="0" quotePrefix="1" applyNumberFormat="1" applyFont="1" applyFill="1" applyBorder="1" applyAlignment="1" applyProtection="1">
      <alignment horizontal="center" vertical="center"/>
      <protection locked="0"/>
    </xf>
    <xf numFmtId="49" fontId="2" fillId="7" borderId="4" xfId="0" applyNumberFormat="1" applyFont="1" applyFill="1" applyBorder="1" applyAlignment="1" applyProtection="1">
      <alignment horizontal="center" vertical="center"/>
      <protection locked="0"/>
    </xf>
    <xf numFmtId="49" fontId="2" fillId="7" borderId="5" xfId="0" applyNumberFormat="1" applyFont="1" applyFill="1" applyBorder="1" applyAlignment="1" applyProtection="1">
      <alignment horizontal="center" vertical="center"/>
      <protection locked="0"/>
    </xf>
    <xf numFmtId="49" fontId="2" fillId="7" borderId="0" xfId="0" applyNumberFormat="1" applyFont="1" applyFill="1" applyAlignment="1" applyProtection="1">
      <alignment horizontal="center" vertical="center"/>
      <protection locked="0"/>
    </xf>
    <xf numFmtId="49" fontId="2" fillId="7" borderId="7" xfId="0" applyNumberFormat="1" applyFont="1" applyFill="1" applyBorder="1" applyAlignment="1" applyProtection="1">
      <alignment horizontal="center" vertical="center"/>
      <protection locked="0"/>
    </xf>
    <xf numFmtId="0" fontId="4" fillId="5" borderId="12" xfId="0" applyFont="1" applyFill="1" applyBorder="1" applyAlignment="1" applyProtection="1">
      <alignment horizontal="center"/>
      <protection locked="0"/>
    </xf>
    <xf numFmtId="0" fontId="4" fillId="5" borderId="14" xfId="0" applyFont="1" applyFill="1" applyBorder="1" applyAlignment="1" applyProtection="1">
      <alignment horizontal="center"/>
      <protection locked="0"/>
    </xf>
    <xf numFmtId="0" fontId="4" fillId="5" borderId="19" xfId="0" applyFont="1" applyFill="1" applyBorder="1" applyAlignment="1" applyProtection="1">
      <alignment horizontal="center"/>
      <protection locked="0"/>
    </xf>
    <xf numFmtId="0" fontId="2" fillId="0" borderId="3"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34" xfId="0" applyFont="1" applyBorder="1" applyAlignment="1" applyProtection="1">
      <alignment horizontal="distributed" vertical="center"/>
      <protection hidden="1"/>
    </xf>
    <xf numFmtId="0" fontId="2" fillId="0" borderId="35" xfId="0" applyFont="1" applyBorder="1" applyAlignment="1" applyProtection="1">
      <alignment horizontal="distributed" vertical="center"/>
      <protection hidden="1"/>
    </xf>
    <xf numFmtId="0" fontId="2" fillId="0" borderId="43" xfId="0" applyFont="1" applyBorder="1" applyAlignment="1" applyProtection="1">
      <alignment horizontal="distributed" vertical="center"/>
      <protection hidden="1"/>
    </xf>
    <xf numFmtId="0" fontId="17" fillId="3" borderId="0" xfId="0" applyFont="1" applyFill="1" applyAlignment="1" applyProtection="1">
      <alignment horizontal="center" vertical="center" shrinkToFit="1"/>
      <protection hidden="1"/>
    </xf>
    <xf numFmtId="0" fontId="4" fillId="7" borderId="25"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20" xfId="0" applyFont="1" applyFill="1" applyBorder="1" applyAlignment="1" applyProtection="1">
      <alignment horizontal="center"/>
      <protection locked="0"/>
    </xf>
    <xf numFmtId="0" fontId="4" fillId="7" borderId="17" xfId="0" applyFont="1" applyFill="1" applyBorder="1" applyAlignment="1" applyProtection="1">
      <alignment horizontal="center"/>
      <protection locked="0"/>
    </xf>
    <xf numFmtId="0" fontId="4" fillId="7" borderId="18" xfId="0" applyFont="1" applyFill="1" applyBorder="1" applyAlignment="1" applyProtection="1">
      <alignment horizontal="center"/>
      <protection locked="0"/>
    </xf>
    <xf numFmtId="0" fontId="4" fillId="7" borderId="19" xfId="0"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22" xfId="0" applyFont="1" applyFill="1" applyBorder="1" applyAlignment="1" applyProtection="1">
      <alignment horizontal="center"/>
      <protection locked="0"/>
    </xf>
    <xf numFmtId="0" fontId="4" fillId="7" borderId="150" xfId="0" applyFont="1" applyFill="1" applyBorder="1" applyAlignment="1" applyProtection="1">
      <alignment horizontal="center"/>
      <protection locked="0"/>
    </xf>
    <xf numFmtId="0" fontId="4" fillId="7" borderId="13" xfId="0" applyFont="1" applyFill="1" applyBorder="1" applyAlignment="1" applyProtection="1">
      <alignment horizontal="center"/>
      <protection locked="0"/>
    </xf>
    <xf numFmtId="0" fontId="4" fillId="7" borderId="14" xfId="0" applyFont="1" applyFill="1" applyBorder="1" applyAlignment="1" applyProtection="1">
      <alignment horizontal="center"/>
      <protection locked="0"/>
    </xf>
    <xf numFmtId="0" fontId="4" fillId="5" borderId="47" xfId="0" applyFont="1" applyFill="1" applyBorder="1" applyAlignment="1" applyProtection="1">
      <alignment horizontal="center"/>
      <protection locked="0"/>
    </xf>
    <xf numFmtId="0" fontId="4" fillId="5" borderId="26"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158" xfId="0" applyFont="1" applyFill="1" applyBorder="1" applyAlignment="1" applyProtection="1">
      <alignment horizontal="center"/>
      <protection locked="0"/>
    </xf>
    <xf numFmtId="0" fontId="4" fillId="5" borderId="54" xfId="0" applyFont="1" applyFill="1" applyBorder="1" applyAlignment="1" applyProtection="1">
      <alignment horizontal="center"/>
      <protection locked="0"/>
    </xf>
    <xf numFmtId="0" fontId="2" fillId="0" borderId="50"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52"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158" xfId="0" applyFont="1" applyBorder="1" applyAlignment="1" applyProtection="1">
      <alignment horizontal="center" vertical="center"/>
      <protection hidden="1"/>
    </xf>
    <xf numFmtId="0" fontId="2" fillId="0" borderId="54" xfId="0" applyFont="1" applyBorder="1" applyAlignment="1" applyProtection="1">
      <alignment horizontal="center" vertical="center"/>
      <protection hidden="1"/>
    </xf>
    <xf numFmtId="176" fontId="2" fillId="7" borderId="25" xfId="1" quotePrefix="1" applyNumberFormat="1" applyFont="1" applyFill="1" applyBorder="1" applyAlignment="1" applyProtection="1">
      <alignment horizontal="right" vertical="center"/>
      <protection locked="0"/>
    </xf>
    <xf numFmtId="0" fontId="4" fillId="7" borderId="23" xfId="0" applyFont="1" applyFill="1" applyBorder="1" applyAlignment="1" applyProtection="1">
      <alignment horizontal="center"/>
      <protection locked="0"/>
    </xf>
    <xf numFmtId="0" fontId="4" fillId="7" borderId="55" xfId="0" applyFont="1" applyFill="1" applyBorder="1" applyAlignment="1" applyProtection="1">
      <alignment horizontal="center"/>
      <protection locked="0"/>
    </xf>
    <xf numFmtId="0" fontId="4" fillId="7" borderId="11" xfId="0" applyFont="1" applyFill="1" applyBorder="1" applyAlignment="1" applyProtection="1">
      <alignment horizontal="center"/>
      <protection locked="0"/>
    </xf>
    <xf numFmtId="0" fontId="4" fillId="7" borderId="47" xfId="0" applyFont="1" applyFill="1" applyBorder="1" applyAlignment="1" applyProtection="1">
      <alignment horizontal="center"/>
      <protection locked="0"/>
    </xf>
    <xf numFmtId="0" fontId="4" fillId="7" borderId="26" xfId="0" applyFont="1" applyFill="1" applyBorder="1" applyAlignment="1" applyProtection="1">
      <alignment horizontal="center"/>
      <protection locked="0"/>
    </xf>
    <xf numFmtId="0" fontId="5" fillId="6" borderId="88" xfId="0" applyFont="1" applyFill="1" applyBorder="1" applyAlignment="1" applyProtection="1">
      <alignment horizontal="center" vertical="center"/>
      <protection hidden="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0" fillId="3" borderId="7" xfId="0" applyFill="1" applyBorder="1" applyAlignment="1" applyProtection="1">
      <alignment horizontal="center" vertical="center"/>
      <protection hidden="1"/>
    </xf>
    <xf numFmtId="0" fontId="4" fillId="5" borderId="150"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4" fillId="5" borderId="9" xfId="0" applyFont="1" applyFill="1" applyBorder="1" applyAlignment="1" applyProtection="1">
      <alignment horizontal="center"/>
      <protection locked="0"/>
    </xf>
    <xf numFmtId="0" fontId="4" fillId="5" borderId="21" xfId="0" applyFont="1" applyFill="1" applyBorder="1" applyAlignment="1" applyProtection="1">
      <alignment horizontal="center"/>
      <protection locked="0"/>
    </xf>
    <xf numFmtId="0" fontId="4" fillId="5" borderId="27" xfId="0" applyFont="1" applyFill="1" applyBorder="1" applyAlignment="1" applyProtection="1">
      <alignment horizontal="center"/>
      <protection locked="0"/>
    </xf>
    <xf numFmtId="0" fontId="5" fillId="6" borderId="45" xfId="0" applyFont="1" applyFill="1" applyBorder="1" applyAlignment="1" applyProtection="1">
      <alignment horizontal="center" vertical="center"/>
      <protection hidden="1"/>
    </xf>
    <xf numFmtId="0" fontId="5" fillId="6" borderId="44" xfId="0" applyFont="1" applyFill="1" applyBorder="1" applyAlignment="1" applyProtection="1">
      <alignment horizontal="center" vertical="center"/>
      <protection hidden="1"/>
    </xf>
    <xf numFmtId="0" fontId="5" fillId="6" borderId="52" xfId="0" applyFont="1" applyFill="1" applyBorder="1" applyAlignment="1" applyProtection="1">
      <alignment horizontal="center" vertical="center"/>
      <protection hidden="1"/>
    </xf>
    <xf numFmtId="0" fontId="5" fillId="6" borderId="262"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220" xfId="0" applyFont="1" applyFill="1" applyBorder="1" applyAlignment="1" applyProtection="1">
      <alignment horizontal="center" vertical="center"/>
      <protection hidden="1"/>
    </xf>
    <xf numFmtId="0" fontId="2" fillId="7" borderId="41" xfId="0" applyFont="1" applyFill="1" applyBorder="1" applyAlignment="1" applyProtection="1">
      <alignment horizontal="left" vertical="center" shrinkToFit="1"/>
      <protection locked="0"/>
    </xf>
    <xf numFmtId="0" fontId="2" fillId="7" borderId="42" xfId="0" applyFont="1" applyFill="1" applyBorder="1" applyAlignment="1" applyProtection="1">
      <alignment horizontal="left" vertical="center" shrinkToFit="1"/>
      <protection locked="0"/>
    </xf>
    <xf numFmtId="49" fontId="2" fillId="7" borderId="25" xfId="0" applyNumberFormat="1" applyFont="1" applyFill="1" applyBorder="1" applyAlignment="1" applyProtection="1">
      <alignment horizontal="left" vertical="center" shrinkToFit="1"/>
      <protection locked="0"/>
    </xf>
    <xf numFmtId="49" fontId="2" fillId="7" borderId="27" xfId="0" applyNumberFormat="1" applyFont="1" applyFill="1" applyBorder="1" applyAlignment="1" applyProtection="1">
      <alignment horizontal="left" vertical="center" shrinkToFit="1"/>
      <protection locked="0"/>
    </xf>
    <xf numFmtId="0" fontId="9" fillId="7" borderId="48" xfId="0" applyFont="1" applyFill="1" applyBorder="1" applyAlignment="1" applyProtection="1">
      <alignment horizontal="center" shrinkToFit="1"/>
      <protection locked="0"/>
    </xf>
    <xf numFmtId="0" fontId="9" fillId="7" borderId="49" xfId="0" applyFont="1" applyFill="1" applyBorder="1" applyAlignment="1" applyProtection="1">
      <alignment horizontal="center" shrinkToFit="1"/>
      <protection locked="0"/>
    </xf>
    <xf numFmtId="0" fontId="9" fillId="7" borderId="12" xfId="0" applyFont="1" applyFill="1" applyBorder="1" applyAlignment="1" applyProtection="1">
      <alignment horizontal="center" shrinkToFit="1"/>
      <protection locked="0"/>
    </xf>
    <xf numFmtId="0" fontId="9" fillId="7" borderId="14" xfId="0" applyFont="1" applyFill="1" applyBorder="1" applyAlignment="1" applyProtection="1">
      <alignment horizontal="center" shrinkToFit="1"/>
      <protection locked="0"/>
    </xf>
    <xf numFmtId="0" fontId="9" fillId="7" borderId="100" xfId="0" applyFont="1" applyFill="1" applyBorder="1" applyAlignment="1" applyProtection="1">
      <alignment horizontal="center" shrinkToFit="1"/>
      <protection locked="0"/>
    </xf>
    <xf numFmtId="0" fontId="9" fillId="7" borderId="101" xfId="0" applyFont="1" applyFill="1" applyBorder="1" applyAlignment="1" applyProtection="1">
      <alignment horizontal="center" shrinkToFit="1"/>
      <protection locked="0"/>
    </xf>
    <xf numFmtId="0" fontId="9" fillId="0" borderId="65" xfId="0" applyFont="1" applyBorder="1" applyAlignment="1" applyProtection="1">
      <alignment horizontal="left" vertical="center" wrapText="1"/>
      <protection locked="0" hidden="1"/>
    </xf>
    <xf numFmtId="0" fontId="9" fillId="0" borderId="66" xfId="0" applyFont="1" applyBorder="1" applyAlignment="1" applyProtection="1">
      <alignment horizontal="left" vertical="center" wrapText="1"/>
      <protection locked="0" hidden="1"/>
    </xf>
    <xf numFmtId="0" fontId="9" fillId="0" borderId="0" xfId="0" applyFont="1" applyAlignment="1" applyProtection="1">
      <alignment horizontal="left" vertical="center" wrapText="1"/>
      <protection locked="0" hidden="1"/>
    </xf>
    <xf numFmtId="0" fontId="9" fillId="0" borderId="68" xfId="0" applyFont="1" applyBorder="1" applyAlignment="1" applyProtection="1">
      <alignment horizontal="left" vertical="center" wrapText="1"/>
      <protection locked="0" hidden="1"/>
    </xf>
    <xf numFmtId="0" fontId="9" fillId="0" borderId="108" xfId="0" applyFont="1" applyBorder="1" applyAlignment="1" applyProtection="1">
      <alignment horizontal="left" vertical="center" wrapText="1"/>
      <protection locked="0" hidden="1"/>
    </xf>
    <xf numFmtId="0" fontId="9" fillId="0" borderId="121" xfId="0" applyFont="1" applyBorder="1" applyAlignment="1" applyProtection="1">
      <alignment horizontal="left" vertical="center" wrapText="1"/>
      <protection locked="0" hidden="1"/>
    </xf>
    <xf numFmtId="0" fontId="9" fillId="7" borderId="94" xfId="0" applyFont="1" applyFill="1" applyBorder="1" applyAlignment="1" applyProtection="1">
      <alignment horizontal="center" shrinkToFit="1"/>
      <protection locked="0"/>
    </xf>
    <xf numFmtId="0" fontId="9" fillId="7" borderId="95" xfId="0" applyFont="1" applyFill="1" applyBorder="1" applyAlignment="1" applyProtection="1">
      <alignment horizontal="center" shrinkToFit="1"/>
      <protection locked="0"/>
    </xf>
    <xf numFmtId="0" fontId="9" fillId="7" borderId="47" xfId="0" applyFont="1" applyFill="1" applyBorder="1" applyAlignment="1" applyProtection="1">
      <alignment horizontal="left" shrinkToFit="1"/>
      <protection locked="0"/>
    </xf>
    <xf numFmtId="0" fontId="9" fillId="7" borderId="87" xfId="0" applyFont="1" applyFill="1" applyBorder="1" applyAlignment="1" applyProtection="1">
      <alignment horizontal="left" shrinkToFit="1"/>
      <protection locked="0"/>
    </xf>
    <xf numFmtId="0" fontId="9" fillId="7" borderId="134" xfId="0" applyFont="1" applyFill="1" applyBorder="1" applyAlignment="1" applyProtection="1">
      <alignment horizontal="left" shrinkToFit="1"/>
      <protection locked="0"/>
    </xf>
    <xf numFmtId="0" fontId="9" fillId="7" borderId="158" xfId="0" applyFont="1" applyFill="1" applyBorder="1" applyAlignment="1" applyProtection="1">
      <alignment horizontal="left" shrinkToFit="1"/>
      <protection locked="0"/>
    </xf>
    <xf numFmtId="0" fontId="9" fillId="7" borderId="159" xfId="0" applyFont="1" applyFill="1" applyBorder="1" applyAlignment="1" applyProtection="1">
      <alignment horizontal="left" shrinkToFit="1"/>
      <protection locked="0"/>
    </xf>
    <xf numFmtId="0" fontId="9" fillId="7" borderId="98" xfId="0" applyFont="1" applyFill="1" applyBorder="1" applyAlignment="1" applyProtection="1">
      <alignment horizontal="center" shrinkToFit="1"/>
      <protection locked="0"/>
    </xf>
    <xf numFmtId="0" fontId="9" fillId="7" borderId="99" xfId="0" applyFont="1" applyFill="1" applyBorder="1" applyAlignment="1" applyProtection="1">
      <alignment horizontal="center" shrinkToFit="1"/>
      <protection locked="0"/>
    </xf>
    <xf numFmtId="0" fontId="5" fillId="6" borderId="46" xfId="0" applyFont="1" applyFill="1" applyBorder="1" applyAlignment="1" applyProtection="1">
      <alignment horizontal="center" vertical="center"/>
      <protection hidden="1"/>
    </xf>
    <xf numFmtId="9" fontId="5" fillId="6" borderId="45" xfId="0" applyNumberFormat="1" applyFont="1" applyFill="1" applyBorder="1" applyAlignment="1" applyProtection="1">
      <alignment horizontal="center" vertical="center"/>
      <protection hidden="1"/>
    </xf>
    <xf numFmtId="9" fontId="5" fillId="6" borderId="44" xfId="0" applyNumberFormat="1" applyFont="1" applyFill="1" applyBorder="1" applyAlignment="1" applyProtection="1">
      <alignment horizontal="center" vertical="center"/>
      <protection hidden="1"/>
    </xf>
    <xf numFmtId="0" fontId="9" fillId="7" borderId="47" xfId="1" applyNumberFormat="1" applyFont="1" applyFill="1" applyBorder="1" applyAlignment="1" applyProtection="1">
      <alignment horizontal="center" shrinkToFit="1"/>
      <protection locked="0"/>
    </xf>
    <xf numFmtId="0" fontId="9" fillId="7" borderId="87" xfId="1" applyNumberFormat="1" applyFont="1" applyFill="1" applyBorder="1" applyAlignment="1" applyProtection="1">
      <alignment horizontal="center" shrinkToFit="1"/>
      <protection locked="0"/>
    </xf>
    <xf numFmtId="0" fontId="9" fillId="7" borderId="91" xfId="0" applyFont="1" applyFill="1" applyBorder="1" applyAlignment="1" applyProtection="1">
      <alignment horizontal="center" shrinkToFit="1"/>
      <protection locked="0"/>
    </xf>
    <xf numFmtId="0" fontId="9" fillId="7" borderId="92" xfId="0" applyFont="1" applyFill="1" applyBorder="1" applyAlignment="1" applyProtection="1">
      <alignment horizontal="center" shrinkToFit="1"/>
      <protection locked="0"/>
    </xf>
    <xf numFmtId="0" fontId="6" fillId="0" borderId="107" xfId="0" applyFont="1" applyBorder="1" applyAlignment="1" applyProtection="1">
      <alignment horizontal="center" vertical="center"/>
      <protection locked="0" hidden="1"/>
    </xf>
    <xf numFmtId="0" fontId="6" fillId="0" borderId="108" xfId="0" applyFont="1" applyBorder="1" applyAlignment="1" applyProtection="1">
      <alignment horizontal="center" vertical="center"/>
      <protection locked="0" hidden="1"/>
    </xf>
    <xf numFmtId="0" fontId="2" fillId="0" borderId="229" xfId="0" applyFont="1" applyBorder="1" applyAlignment="1" applyProtection="1">
      <alignment horizontal="center"/>
      <protection locked="0" hidden="1"/>
    </xf>
    <xf numFmtId="0" fontId="2" fillId="0" borderId="230" xfId="0" applyFont="1" applyBorder="1" applyAlignment="1" applyProtection="1">
      <alignment horizontal="center"/>
      <protection locked="0" hidden="1"/>
    </xf>
    <xf numFmtId="0" fontId="9" fillId="0" borderId="0" xfId="0" applyFont="1" applyAlignment="1" applyProtection="1">
      <alignment horizontal="center" vertical="center" shrinkToFit="1"/>
      <protection locked="0" hidden="1"/>
    </xf>
    <xf numFmtId="0" fontId="9" fillId="0" borderId="107" xfId="0" applyFont="1" applyBorder="1" applyAlignment="1" applyProtection="1">
      <alignment horizontal="left" vertical="center" shrinkToFit="1"/>
      <protection locked="0" hidden="1"/>
    </xf>
    <xf numFmtId="0" fontId="9" fillId="0" borderId="120" xfId="0" applyFont="1" applyBorder="1" applyAlignment="1" applyProtection="1">
      <alignment horizontal="left" vertical="center" shrinkToFit="1"/>
      <protection locked="0" hidden="1"/>
    </xf>
    <xf numFmtId="3" fontId="3" fillId="7" borderId="27" xfId="1" applyNumberFormat="1" applyFont="1" applyFill="1" applyBorder="1" applyAlignment="1" applyProtection="1">
      <alignment horizontal="right" shrinkToFit="1"/>
      <protection locked="0" hidden="1"/>
    </xf>
    <xf numFmtId="3" fontId="3" fillId="7" borderId="9" xfId="1" applyNumberFormat="1" applyFont="1" applyFill="1" applyBorder="1" applyAlignment="1" applyProtection="1">
      <alignment horizontal="right" shrinkToFit="1"/>
      <protection locked="0" hidden="1"/>
    </xf>
    <xf numFmtId="3" fontId="3" fillId="7" borderId="10" xfId="1" applyNumberFormat="1" applyFont="1" applyFill="1" applyBorder="1" applyAlignment="1" applyProtection="1">
      <alignment horizontal="right" shrinkToFit="1"/>
      <protection locked="0" hidden="1"/>
    </xf>
    <xf numFmtId="3" fontId="3" fillId="7" borderId="255" xfId="1" applyNumberFormat="1" applyFont="1" applyFill="1" applyBorder="1" applyAlignment="1" applyProtection="1">
      <alignment horizontal="right" shrinkToFit="1"/>
      <protection locked="0" hidden="1"/>
    </xf>
    <xf numFmtId="3" fontId="3" fillId="7" borderId="254" xfId="1" applyNumberFormat="1" applyFont="1" applyFill="1" applyBorder="1" applyAlignment="1" applyProtection="1">
      <alignment horizontal="right" shrinkToFit="1"/>
      <protection locked="0" hidden="1"/>
    </xf>
    <xf numFmtId="3" fontId="3" fillId="7" borderId="257" xfId="1" applyNumberFormat="1" applyFont="1" applyFill="1" applyBorder="1" applyAlignment="1" applyProtection="1">
      <alignment horizontal="right" shrinkToFit="1"/>
      <protection locked="0" hidden="1"/>
    </xf>
    <xf numFmtId="3" fontId="3" fillId="7" borderId="45" xfId="1" applyNumberFormat="1" applyFont="1" applyFill="1" applyBorder="1" applyAlignment="1" applyProtection="1">
      <alignment horizontal="right" shrinkToFit="1"/>
      <protection locked="0" hidden="1"/>
    </xf>
    <xf numFmtId="3" fontId="3" fillId="7" borderId="88" xfId="1" applyNumberFormat="1" applyFont="1" applyFill="1" applyBorder="1" applyAlignment="1" applyProtection="1">
      <alignment horizontal="right" shrinkToFit="1"/>
      <protection locked="0" hidden="1"/>
    </xf>
    <xf numFmtId="3" fontId="3" fillId="7" borderId="220" xfId="1" applyNumberFormat="1" applyFont="1" applyFill="1" applyBorder="1" applyAlignment="1" applyProtection="1">
      <alignment horizontal="right" shrinkToFit="1"/>
      <protection locked="0" hidden="1"/>
    </xf>
    <xf numFmtId="0" fontId="2" fillId="0" borderId="207" xfId="0" applyFont="1" applyBorder="1" applyAlignment="1" applyProtection="1">
      <alignment horizontal="center" shrinkToFit="1"/>
      <protection locked="0" hidden="1"/>
    </xf>
    <xf numFmtId="0" fontId="2" fillId="0" borderId="208" xfId="0" applyFont="1" applyBorder="1" applyAlignment="1" applyProtection="1">
      <alignment horizontal="center" shrinkToFit="1"/>
      <protection locked="0" hidden="1"/>
    </xf>
    <xf numFmtId="0" fontId="2" fillId="0" borderId="222" xfId="0" applyFont="1" applyBorder="1" applyAlignment="1" applyProtection="1">
      <alignment horizontal="center"/>
      <protection locked="0" hidden="1"/>
    </xf>
    <xf numFmtId="0" fontId="2" fillId="0" borderId="226" xfId="0" applyFont="1" applyBorder="1" applyAlignment="1" applyProtection="1">
      <alignment horizontal="center"/>
      <protection locked="0" hidden="1"/>
    </xf>
    <xf numFmtId="0" fontId="2" fillId="0" borderId="233" xfId="0" applyFont="1" applyBorder="1" applyAlignment="1" applyProtection="1">
      <alignment horizontal="center"/>
      <protection locked="0" hidden="1"/>
    </xf>
    <xf numFmtId="0" fontId="9" fillId="7" borderId="150" xfId="0" applyFont="1" applyFill="1" applyBorder="1" applyAlignment="1" applyProtection="1">
      <alignment horizontal="center" shrinkToFit="1"/>
      <protection locked="0"/>
    </xf>
    <xf numFmtId="0" fontId="9" fillId="7" borderId="0" xfId="0" applyFont="1" applyFill="1" applyAlignment="1" applyProtection="1">
      <alignment horizontal="center" shrinkToFit="1"/>
      <protection locked="0"/>
    </xf>
    <xf numFmtId="0" fontId="9" fillId="7" borderId="16" xfId="0" applyFont="1" applyFill="1" applyBorder="1" applyAlignment="1" applyProtection="1">
      <alignment horizontal="center" shrinkToFit="1"/>
      <protection locked="0"/>
    </xf>
    <xf numFmtId="0" fontId="9" fillId="7" borderId="103" xfId="0" applyFont="1" applyFill="1" applyBorder="1" applyAlignment="1" applyProtection="1">
      <alignment horizontal="center" shrinkToFit="1"/>
      <protection locked="0"/>
    </xf>
    <xf numFmtId="0" fontId="9" fillId="7" borderId="104" xfId="0" applyFont="1" applyFill="1" applyBorder="1" applyAlignment="1" applyProtection="1">
      <alignment horizontal="center" shrinkToFit="1"/>
      <protection locked="0"/>
    </xf>
    <xf numFmtId="0" fontId="2" fillId="0" borderId="209" xfId="0" applyFont="1" applyBorder="1" applyAlignment="1" applyProtection="1">
      <alignment horizontal="center" shrinkToFit="1"/>
      <protection locked="0" hidden="1"/>
    </xf>
    <xf numFmtId="0" fontId="2" fillId="0" borderId="210" xfId="0" applyFont="1" applyBorder="1" applyAlignment="1" applyProtection="1">
      <alignment horizontal="center" shrinkToFit="1"/>
      <protection locked="0" hidden="1"/>
    </xf>
    <xf numFmtId="0" fontId="2" fillId="0" borderId="172" xfId="0" applyFont="1" applyBorder="1" applyAlignment="1" applyProtection="1">
      <alignment horizontal="center"/>
      <protection locked="0" hidden="1"/>
    </xf>
    <xf numFmtId="0" fontId="2" fillId="0" borderId="173" xfId="0" applyFont="1" applyBorder="1" applyAlignment="1" applyProtection="1">
      <alignment horizontal="center"/>
      <protection locked="0" hidden="1"/>
    </xf>
    <xf numFmtId="0" fontId="6" fillId="8" borderId="135" xfId="0" applyFont="1" applyFill="1" applyBorder="1" applyAlignment="1" applyProtection="1">
      <alignment horizontal="left" vertical="center"/>
      <protection locked="0" hidden="1"/>
    </xf>
    <xf numFmtId="0" fontId="6" fillId="8" borderId="132" xfId="0" applyFont="1" applyFill="1" applyBorder="1" applyAlignment="1" applyProtection="1">
      <alignment horizontal="left" vertical="center"/>
      <protection locked="0" hidden="1"/>
    </xf>
    <xf numFmtId="0" fontId="6" fillId="8" borderId="142" xfId="0" applyFont="1" applyFill="1" applyBorder="1" applyAlignment="1" applyProtection="1">
      <alignment horizontal="left" vertical="center"/>
      <protection locked="0" hidden="1"/>
    </xf>
    <xf numFmtId="0" fontId="6" fillId="8" borderId="110" xfId="0" applyFont="1" applyFill="1" applyBorder="1" applyAlignment="1" applyProtection="1">
      <alignment horizontal="left" vertical="center"/>
      <protection locked="0" hidden="1"/>
    </xf>
    <xf numFmtId="0" fontId="6" fillId="8" borderId="109" xfId="0" applyFont="1" applyFill="1" applyBorder="1" applyAlignment="1" applyProtection="1">
      <alignment horizontal="left" vertical="center"/>
      <protection locked="0" hidden="1"/>
    </xf>
    <xf numFmtId="0" fontId="6" fillId="8" borderId="143" xfId="0" applyFont="1" applyFill="1" applyBorder="1" applyAlignment="1" applyProtection="1">
      <alignment horizontal="left" vertical="center"/>
      <protection locked="0" hidden="1"/>
    </xf>
    <xf numFmtId="0" fontId="2" fillId="0" borderId="120" xfId="0" applyFont="1" applyBorder="1" applyAlignment="1" applyProtection="1">
      <alignment horizontal="center" shrinkToFit="1"/>
      <protection locked="0" hidden="1"/>
    </xf>
    <xf numFmtId="0" fontId="2" fillId="0" borderId="121" xfId="0" applyFont="1" applyBorder="1" applyAlignment="1" applyProtection="1">
      <alignment horizontal="center" shrinkToFit="1"/>
      <protection locked="0" hidden="1"/>
    </xf>
    <xf numFmtId="0" fontId="12" fillId="0" borderId="150" xfId="0" applyFont="1" applyBorder="1" applyAlignment="1" applyProtection="1">
      <alignment horizontal="distributed" vertical="center"/>
      <protection hidden="1"/>
    </xf>
    <xf numFmtId="0" fontId="12" fillId="0" borderId="13" xfId="0" applyFont="1" applyBorder="1" applyAlignment="1" applyProtection="1">
      <alignment horizontal="distributed" vertical="center"/>
      <protection hidden="1"/>
    </xf>
    <xf numFmtId="0" fontId="12" fillId="0" borderId="167" xfId="0" applyFont="1" applyBorder="1" applyAlignment="1" applyProtection="1">
      <alignment horizontal="distributed" vertical="center"/>
      <protection hidden="1"/>
    </xf>
    <xf numFmtId="0" fontId="12" fillId="0" borderId="22" xfId="0" applyFont="1" applyBorder="1" applyAlignment="1" applyProtection="1">
      <alignment horizontal="distributed" vertical="center"/>
      <protection hidden="1"/>
    </xf>
    <xf numFmtId="0" fontId="12" fillId="0" borderId="18" xfId="0" applyFont="1" applyBorder="1" applyAlignment="1" applyProtection="1">
      <alignment horizontal="distributed" vertical="center"/>
      <protection hidden="1"/>
    </xf>
    <xf numFmtId="0" fontId="12" fillId="0" borderId="164" xfId="0" applyFont="1" applyBorder="1" applyAlignment="1" applyProtection="1">
      <alignment horizontal="distributed" vertical="center"/>
      <protection hidden="1"/>
    </xf>
    <xf numFmtId="0" fontId="2" fillId="0" borderId="107" xfId="0" applyFont="1" applyBorder="1" applyAlignment="1" applyProtection="1">
      <alignment horizontal="center" shrinkToFit="1"/>
      <protection locked="0" hidden="1"/>
    </xf>
    <xf numFmtId="0" fontId="2" fillId="0" borderId="108" xfId="0" applyFont="1" applyBorder="1" applyAlignment="1" applyProtection="1">
      <alignment horizontal="center" shrinkToFit="1"/>
      <protection locked="0" hidden="1"/>
    </xf>
    <xf numFmtId="0" fontId="6" fillId="8" borderId="241" xfId="0" applyFont="1" applyFill="1" applyBorder="1" applyAlignment="1" applyProtection="1">
      <alignment horizontal="left" vertical="center"/>
      <protection locked="0" hidden="1"/>
    </xf>
    <xf numFmtId="0" fontId="6" fillId="8" borderId="138" xfId="0" applyFont="1" applyFill="1" applyBorder="1" applyAlignment="1" applyProtection="1">
      <alignment horizontal="left" vertical="center"/>
      <protection locked="0" hidden="1"/>
    </xf>
    <xf numFmtId="0" fontId="6" fillId="8" borderId="139" xfId="0" applyFont="1" applyFill="1" applyBorder="1" applyAlignment="1" applyProtection="1">
      <alignment horizontal="left" vertical="center"/>
      <protection locked="0" hidden="1"/>
    </xf>
    <xf numFmtId="0" fontId="6" fillId="8" borderId="242" xfId="0" applyFont="1" applyFill="1" applyBorder="1" applyAlignment="1" applyProtection="1">
      <alignment horizontal="left" vertical="center"/>
      <protection locked="0" hidden="1"/>
    </xf>
    <xf numFmtId="0" fontId="6" fillId="8" borderId="140" xfId="0" applyFont="1" applyFill="1" applyBorder="1" applyAlignment="1" applyProtection="1">
      <alignment horizontal="left" vertical="center"/>
      <protection locked="0" hidden="1"/>
    </xf>
    <xf numFmtId="0" fontId="6" fillId="8" borderId="141" xfId="0" applyFont="1" applyFill="1" applyBorder="1" applyAlignment="1" applyProtection="1">
      <alignment horizontal="left" vertical="center"/>
      <protection locked="0" hidden="1"/>
    </xf>
    <xf numFmtId="0" fontId="9" fillId="0" borderId="70" xfId="0" applyFont="1" applyBorder="1" applyAlignment="1" applyProtection="1">
      <alignment horizontal="left" vertical="center" shrinkToFit="1"/>
      <protection locked="0" hidden="1"/>
    </xf>
    <xf numFmtId="0" fontId="9" fillId="0" borderId="71" xfId="0" applyFont="1" applyBorder="1" applyAlignment="1" applyProtection="1">
      <alignment horizontal="left" vertical="center" shrinkToFit="1"/>
      <protection locked="0" hidden="1"/>
    </xf>
    <xf numFmtId="0" fontId="7" fillId="5" borderId="3" xfId="0" applyFont="1" applyFill="1" applyBorder="1" applyAlignment="1" applyProtection="1">
      <alignment horizontal="distributed" vertical="center"/>
      <protection hidden="1"/>
    </xf>
    <xf numFmtId="0" fontId="7" fillId="5" borderId="4" xfId="0" applyFont="1" applyFill="1" applyBorder="1" applyAlignment="1" applyProtection="1">
      <alignment horizontal="distributed" vertical="center"/>
      <protection hidden="1"/>
    </xf>
    <xf numFmtId="0" fontId="7" fillId="5" borderId="198" xfId="0" applyFont="1" applyFill="1" applyBorder="1" applyAlignment="1" applyProtection="1">
      <alignment horizontal="distributed" vertical="center"/>
      <protection hidden="1"/>
    </xf>
    <xf numFmtId="0" fontId="7" fillId="5" borderId="6" xfId="0" applyFont="1" applyFill="1" applyBorder="1" applyAlignment="1" applyProtection="1">
      <alignment horizontal="distributed" vertical="center"/>
      <protection hidden="1"/>
    </xf>
    <xf numFmtId="0" fontId="7" fillId="5" borderId="0" xfId="0" applyFont="1" applyFill="1" applyAlignment="1" applyProtection="1">
      <alignment horizontal="distributed" vertical="center"/>
      <protection hidden="1"/>
    </xf>
    <xf numFmtId="0" fontId="7" fillId="5" borderId="97" xfId="0" applyFont="1" applyFill="1" applyBorder="1" applyAlignment="1" applyProtection="1">
      <alignment horizontal="distributed" vertical="center"/>
      <protection hidden="1"/>
    </xf>
    <xf numFmtId="0" fontId="7" fillId="5" borderId="8" xfId="0" applyFont="1" applyFill="1" applyBorder="1" applyAlignment="1" applyProtection="1">
      <alignment horizontal="distributed" vertical="center"/>
      <protection hidden="1"/>
    </xf>
    <xf numFmtId="0" fontId="7" fillId="5" borderId="9" xfId="0" applyFont="1" applyFill="1" applyBorder="1" applyAlignment="1" applyProtection="1">
      <alignment horizontal="distributed" vertical="center"/>
      <protection hidden="1"/>
    </xf>
    <xf numFmtId="0" fontId="7" fillId="5" borderId="161" xfId="0" applyFont="1" applyFill="1" applyBorder="1" applyAlignment="1" applyProtection="1">
      <alignment horizontal="distributed" vertical="center"/>
      <protection hidden="1"/>
    </xf>
    <xf numFmtId="0" fontId="7" fillId="0" borderId="22" xfId="0" applyFont="1" applyBorder="1" applyAlignment="1" applyProtection="1">
      <alignment horizontal="distributed" vertical="center"/>
      <protection hidden="1"/>
    </xf>
    <xf numFmtId="0" fontId="7" fillId="0" borderId="18" xfId="0" applyFont="1" applyBorder="1" applyAlignment="1" applyProtection="1">
      <alignment horizontal="distributed" vertical="center"/>
      <protection hidden="1"/>
    </xf>
    <xf numFmtId="0" fontId="7" fillId="0" borderId="164" xfId="0" applyFont="1" applyBorder="1" applyAlignment="1" applyProtection="1">
      <alignment horizontal="distributed" vertical="center"/>
      <protection hidden="1"/>
    </xf>
    <xf numFmtId="0" fontId="2" fillId="0" borderId="5" xfId="0" applyFont="1" applyBorder="1" applyAlignment="1" applyProtection="1">
      <alignment horizontal="center" vertical="center"/>
      <protection locked="0" hidden="1"/>
    </xf>
    <xf numFmtId="0" fontId="2" fillId="0" borderId="7" xfId="0" applyFont="1" applyBorder="1" applyAlignment="1" applyProtection="1">
      <alignment horizontal="center" vertical="center"/>
      <protection locked="0" hidden="1"/>
    </xf>
    <xf numFmtId="0" fontId="2" fillId="0" borderId="10" xfId="0" applyFont="1" applyBorder="1" applyAlignment="1" applyProtection="1">
      <alignment horizontal="center" vertical="center"/>
      <protection locked="0" hidden="1"/>
    </xf>
    <xf numFmtId="0" fontId="12" fillId="0" borderId="4" xfId="0" applyFont="1" applyBorder="1" applyAlignment="1" applyProtection="1">
      <alignment horizontal="distributed" vertical="center" wrapText="1"/>
      <protection locked="0" hidden="1"/>
    </xf>
    <xf numFmtId="0" fontId="12" fillId="0" borderId="9" xfId="0" applyFont="1" applyBorder="1" applyAlignment="1" applyProtection="1">
      <alignment horizontal="distributed" vertical="center" wrapText="1"/>
      <protection locked="0" hidden="1"/>
    </xf>
    <xf numFmtId="0" fontId="7" fillId="0" borderId="3" xfId="0" applyFont="1" applyBorder="1" applyAlignment="1" applyProtection="1">
      <alignment horizontal="distributed" vertical="center"/>
      <protection hidden="1"/>
    </xf>
    <xf numFmtId="0" fontId="7" fillId="0" borderId="20" xfId="0" applyFont="1" applyBorder="1" applyAlignment="1" applyProtection="1">
      <alignment horizontal="distributed" vertical="center"/>
      <protection hidden="1"/>
    </xf>
    <xf numFmtId="0" fontId="7" fillId="0" borderId="19" xfId="0" applyFont="1" applyBorder="1" applyAlignment="1" applyProtection="1">
      <alignment horizontal="distributed" vertical="center"/>
      <protection hidden="1"/>
    </xf>
    <xf numFmtId="0" fontId="2" fillId="0" borderId="227" xfId="0" applyFont="1" applyBorder="1" applyAlignment="1" applyProtection="1">
      <alignment horizontal="center"/>
      <protection locked="0" hidden="1"/>
    </xf>
    <xf numFmtId="0" fontId="2" fillId="0" borderId="228" xfId="0" applyFont="1" applyBorder="1" applyAlignment="1" applyProtection="1">
      <alignment horizontal="center"/>
      <protection locked="0" hidden="1"/>
    </xf>
    <xf numFmtId="176" fontId="3" fillId="0" borderId="38" xfId="1" applyNumberFormat="1" applyFont="1" applyFill="1" applyBorder="1" applyAlignment="1" applyProtection="1">
      <alignment horizontal="center"/>
      <protection locked="0" hidden="1"/>
    </xf>
    <xf numFmtId="176" fontId="3" fillId="0" borderId="162" xfId="0" applyNumberFormat="1" applyFont="1" applyBorder="1" applyAlignment="1" applyProtection="1">
      <alignment horizontal="center"/>
      <protection locked="0" hidden="1"/>
    </xf>
    <xf numFmtId="176" fontId="3" fillId="0" borderId="9" xfId="0" applyNumberFormat="1" applyFont="1" applyBorder="1" applyAlignment="1" applyProtection="1">
      <alignment horizontal="center"/>
      <protection locked="0" hidden="1"/>
    </xf>
    <xf numFmtId="0" fontId="2" fillId="0" borderId="207" xfId="0" applyFont="1" applyBorder="1" applyAlignment="1" applyProtection="1">
      <alignment horizontal="center"/>
      <protection locked="0" hidden="1"/>
    </xf>
    <xf numFmtId="0" fontId="2" fillId="0" borderId="208" xfId="0" applyFont="1" applyBorder="1" applyAlignment="1" applyProtection="1">
      <alignment horizontal="center"/>
      <protection locked="0" hidden="1"/>
    </xf>
    <xf numFmtId="0" fontId="2" fillId="0" borderId="231" xfId="0" applyFont="1" applyBorder="1" applyAlignment="1" applyProtection="1">
      <alignment horizontal="center"/>
      <protection locked="0" hidden="1"/>
    </xf>
    <xf numFmtId="0" fontId="2" fillId="0" borderId="232" xfId="0" applyFont="1" applyBorder="1" applyAlignment="1" applyProtection="1">
      <alignment horizontal="center"/>
      <protection locked="0" hidden="1"/>
    </xf>
    <xf numFmtId="0" fontId="2" fillId="0" borderId="243" xfId="0" applyFont="1" applyBorder="1" applyAlignment="1" applyProtection="1">
      <alignment horizontal="center"/>
      <protection locked="0" hidden="1"/>
    </xf>
    <xf numFmtId="0" fontId="2" fillId="0" borderId="244" xfId="0" applyFont="1" applyBorder="1" applyAlignment="1" applyProtection="1">
      <alignment horizontal="center"/>
      <protection locked="0" hidden="1"/>
    </xf>
    <xf numFmtId="0" fontId="2" fillId="0" borderId="189" xfId="0" applyFont="1" applyBorder="1" applyAlignment="1" applyProtection="1">
      <alignment horizontal="left" shrinkToFit="1"/>
      <protection locked="0" hidden="1"/>
    </xf>
    <xf numFmtId="0" fontId="2" fillId="0" borderId="249" xfId="0" applyFont="1" applyBorder="1" applyAlignment="1" applyProtection="1">
      <alignment horizontal="left" shrinkToFit="1"/>
      <protection locked="0" hidden="1"/>
    </xf>
    <xf numFmtId="0" fontId="12" fillId="0" borderId="93" xfId="0" applyFont="1" applyBorder="1" applyAlignment="1" applyProtection="1">
      <alignment horizontal="center" vertical="center"/>
      <protection hidden="1"/>
    </xf>
    <xf numFmtId="0" fontId="2" fillId="0" borderId="93" xfId="0" applyFont="1" applyBorder="1" applyAlignment="1" applyProtection="1">
      <alignment horizontal="center" vertical="center"/>
      <protection hidden="1"/>
    </xf>
    <xf numFmtId="0" fontId="2" fillId="0" borderId="119" xfId="0" applyFont="1" applyBorder="1" applyAlignment="1" applyProtection="1">
      <alignment horizontal="center" vertical="center"/>
      <protection hidden="1"/>
    </xf>
    <xf numFmtId="0" fontId="10" fillId="0" borderId="93" xfId="0" applyFont="1" applyBorder="1" applyAlignment="1" applyProtection="1">
      <alignment horizontal="center"/>
      <protection hidden="1"/>
    </xf>
    <xf numFmtId="0" fontId="10" fillId="0" borderId="119" xfId="0" applyFont="1" applyBorder="1" applyAlignment="1" applyProtection="1">
      <alignment horizontal="center"/>
      <protection hidden="1"/>
    </xf>
    <xf numFmtId="176" fontId="3" fillId="5" borderId="5" xfId="1" applyNumberFormat="1" applyFont="1" applyFill="1" applyBorder="1" applyAlignment="1" applyProtection="1">
      <alignment horizontal="center"/>
      <protection locked="0" hidden="1"/>
    </xf>
    <xf numFmtId="176" fontId="3" fillId="5" borderId="7" xfId="1" applyNumberFormat="1" applyFont="1" applyFill="1" applyBorder="1" applyAlignment="1" applyProtection="1">
      <alignment horizontal="center"/>
      <protection locked="0" hidden="1"/>
    </xf>
    <xf numFmtId="176" fontId="3" fillId="5" borderId="10" xfId="1" applyNumberFormat="1" applyFont="1" applyFill="1" applyBorder="1" applyAlignment="1" applyProtection="1">
      <alignment horizontal="center"/>
      <protection locked="0" hidden="1"/>
    </xf>
    <xf numFmtId="0" fontId="2" fillId="0" borderId="263" xfId="0" applyFont="1" applyBorder="1" applyAlignment="1" applyProtection="1">
      <alignment horizontal="center"/>
      <protection locked="0" hidden="1"/>
    </xf>
    <xf numFmtId="0" fontId="2" fillId="0" borderId="28" xfId="0" applyFont="1" applyBorder="1" applyAlignment="1" applyProtection="1">
      <alignment horizontal="center"/>
      <protection locked="0" hidden="1"/>
    </xf>
    <xf numFmtId="0" fontId="2" fillId="0" borderId="264" xfId="0" applyFont="1" applyBorder="1" applyAlignment="1" applyProtection="1">
      <alignment horizontal="center"/>
      <protection locked="0" hidden="1"/>
    </xf>
    <xf numFmtId="0" fontId="14" fillId="0" borderId="18" xfId="0" applyFont="1" applyBorder="1" applyAlignment="1" applyProtection="1">
      <alignment horizontal="center" vertical="center"/>
      <protection hidden="1"/>
    </xf>
    <xf numFmtId="0" fontId="11" fillId="0" borderId="0" xfId="0" applyFont="1" applyAlignment="1" applyProtection="1">
      <alignment horizontal="left" shrinkToFit="1"/>
      <protection hidden="1"/>
    </xf>
    <xf numFmtId="0" fontId="12" fillId="8" borderId="111" xfId="0" applyFont="1" applyFill="1" applyBorder="1" applyAlignment="1" applyProtection="1">
      <alignment horizontal="center" vertical="top"/>
      <protection hidden="1"/>
    </xf>
    <xf numFmtId="0" fontId="12" fillId="8" borderId="112" xfId="0" applyFont="1" applyFill="1" applyBorder="1" applyAlignment="1" applyProtection="1">
      <alignment horizontal="center" vertical="top"/>
      <protection hidden="1"/>
    </xf>
    <xf numFmtId="0" fontId="12" fillId="8" borderId="113" xfId="0" applyFont="1" applyFill="1" applyBorder="1" applyAlignment="1" applyProtection="1">
      <alignment horizontal="center" vertical="top"/>
      <protection hidden="1"/>
    </xf>
    <xf numFmtId="0" fontId="5" fillId="0" borderId="157" xfId="0" applyFont="1" applyBorder="1" applyAlignment="1" applyProtection="1">
      <alignment horizontal="center" wrapText="1"/>
      <protection locked="0" hidden="1"/>
    </xf>
    <xf numFmtId="0" fontId="5" fillId="0" borderId="133" xfId="0" applyFont="1" applyBorder="1" applyAlignment="1" applyProtection="1">
      <alignment horizontal="center" wrapText="1"/>
      <protection locked="0" hidden="1"/>
    </xf>
    <xf numFmtId="0" fontId="2" fillId="8" borderId="12" xfId="0" applyFont="1" applyFill="1" applyBorder="1" applyAlignment="1" applyProtection="1">
      <alignment horizontal="center" vertical="center" shrinkToFit="1"/>
      <protection locked="0" hidden="1"/>
    </xf>
    <xf numFmtId="0" fontId="2" fillId="8" borderId="13" xfId="0" applyFont="1" applyFill="1" applyBorder="1" applyAlignment="1" applyProtection="1">
      <alignment horizontal="center" vertical="center" shrinkToFit="1"/>
      <protection locked="0" hidden="1"/>
    </xf>
    <xf numFmtId="0" fontId="2" fillId="8" borderId="14" xfId="0" applyFont="1" applyFill="1" applyBorder="1" applyAlignment="1" applyProtection="1">
      <alignment horizontal="center" vertical="center" shrinkToFit="1"/>
      <protection locked="0" hidden="1"/>
    </xf>
    <xf numFmtId="0" fontId="2" fillId="8" borderId="15" xfId="0" applyFont="1" applyFill="1" applyBorder="1" applyAlignment="1" applyProtection="1">
      <alignment horizontal="center" vertical="center" shrinkToFit="1"/>
      <protection locked="0" hidden="1"/>
    </xf>
    <xf numFmtId="0" fontId="2" fillId="8" borderId="0" xfId="0" applyFont="1" applyFill="1" applyAlignment="1" applyProtection="1">
      <alignment horizontal="center" vertical="center" shrinkToFit="1"/>
      <protection locked="0" hidden="1"/>
    </xf>
    <xf numFmtId="0" fontId="2" fillId="8" borderId="16" xfId="0" applyFont="1" applyFill="1" applyBorder="1" applyAlignment="1" applyProtection="1">
      <alignment horizontal="center" vertical="center" shrinkToFit="1"/>
      <protection locked="0" hidden="1"/>
    </xf>
    <xf numFmtId="0" fontId="2" fillId="8" borderId="17" xfId="0" applyFont="1" applyFill="1" applyBorder="1" applyAlignment="1" applyProtection="1">
      <alignment horizontal="center" vertical="center" shrinkToFit="1"/>
      <protection locked="0" hidden="1"/>
    </xf>
    <xf numFmtId="0" fontId="2" fillId="8" borderId="18" xfId="0" applyFont="1" applyFill="1" applyBorder="1" applyAlignment="1" applyProtection="1">
      <alignment horizontal="center" vertical="center" shrinkToFit="1"/>
      <protection locked="0" hidden="1"/>
    </xf>
    <xf numFmtId="0" fontId="2" fillId="8" borderId="19" xfId="0" applyFont="1" applyFill="1" applyBorder="1" applyAlignment="1" applyProtection="1">
      <alignment horizontal="center" vertical="center" shrinkToFit="1"/>
      <protection locked="0" hidden="1"/>
    </xf>
    <xf numFmtId="0" fontId="2" fillId="8" borderId="25" xfId="0" applyFont="1" applyFill="1" applyBorder="1" applyAlignment="1" applyProtection="1">
      <alignment horizontal="center" vertical="center" shrinkToFit="1"/>
      <protection hidden="1"/>
    </xf>
    <xf numFmtId="0" fontId="2" fillId="8" borderId="4" xfId="0" applyFont="1" applyFill="1" applyBorder="1" applyAlignment="1" applyProtection="1">
      <alignment horizontal="center" vertical="center" shrinkToFit="1"/>
      <protection hidden="1"/>
    </xf>
    <xf numFmtId="0" fontId="2" fillId="8" borderId="5" xfId="0" applyFont="1" applyFill="1" applyBorder="1" applyAlignment="1" applyProtection="1">
      <alignment horizontal="center" vertical="center" shrinkToFit="1"/>
      <protection hidden="1"/>
    </xf>
    <xf numFmtId="0" fontId="2" fillId="8" borderId="17" xfId="0" applyFont="1" applyFill="1" applyBorder="1" applyAlignment="1" applyProtection="1">
      <alignment horizontal="center" vertical="center" shrinkToFit="1"/>
      <protection hidden="1"/>
    </xf>
    <xf numFmtId="0" fontId="2" fillId="8" borderId="18" xfId="0" applyFont="1" applyFill="1" applyBorder="1" applyAlignment="1" applyProtection="1">
      <alignment horizontal="center" vertical="center" shrinkToFit="1"/>
      <protection hidden="1"/>
    </xf>
    <xf numFmtId="0" fontId="2" fillId="8" borderId="151" xfId="0" applyFont="1" applyFill="1" applyBorder="1" applyAlignment="1" applyProtection="1">
      <alignment horizontal="center" vertical="center" shrinkToFit="1"/>
      <protection hidden="1"/>
    </xf>
    <xf numFmtId="0" fontId="2" fillId="0" borderId="202" xfId="0" applyFont="1" applyBorder="1" applyAlignment="1" applyProtection="1">
      <alignment horizontal="center"/>
      <protection hidden="1"/>
    </xf>
    <xf numFmtId="0" fontId="2" fillId="0" borderId="201" xfId="0" applyFont="1" applyBorder="1" applyAlignment="1" applyProtection="1">
      <alignment horizontal="center"/>
      <protection hidden="1"/>
    </xf>
    <xf numFmtId="0" fontId="2" fillId="0" borderId="209" xfId="0" applyFont="1" applyBorder="1" applyAlignment="1" applyProtection="1">
      <alignment horizontal="center" shrinkToFit="1"/>
      <protection hidden="1"/>
    </xf>
    <xf numFmtId="0" fontId="2" fillId="0" borderId="210" xfId="0" applyFont="1" applyBorder="1" applyAlignment="1" applyProtection="1">
      <alignment horizontal="center" shrinkToFit="1"/>
      <protection hidden="1"/>
    </xf>
    <xf numFmtId="0" fontId="2" fillId="0" borderId="107" xfId="0" applyFont="1" applyBorder="1" applyAlignment="1" applyProtection="1">
      <alignment horizontal="center" shrinkToFit="1"/>
      <protection hidden="1"/>
    </xf>
    <xf numFmtId="0" fontId="2" fillId="0" borderId="108" xfId="0" applyFont="1" applyBorder="1" applyAlignment="1" applyProtection="1">
      <alignment horizontal="center" shrinkToFit="1"/>
      <protection hidden="1"/>
    </xf>
    <xf numFmtId="0" fontId="5" fillId="0" borderId="204" xfId="0" applyFont="1" applyBorder="1" applyAlignment="1" applyProtection="1">
      <alignment horizontal="center" wrapText="1"/>
      <protection locked="0" hidden="1"/>
    </xf>
    <xf numFmtId="0" fontId="5" fillId="0" borderId="93" xfId="0" applyFont="1" applyBorder="1" applyAlignment="1" applyProtection="1">
      <alignment horizontal="center" wrapText="1"/>
      <protection locked="0" hidden="1"/>
    </xf>
    <xf numFmtId="0" fontId="5" fillId="0" borderId="203" xfId="0" applyFont="1" applyBorder="1" applyAlignment="1" applyProtection="1">
      <alignment horizontal="center" wrapText="1"/>
      <protection locked="0" hidden="1"/>
    </xf>
    <xf numFmtId="0" fontId="5" fillId="0" borderId="101" xfId="0" applyFont="1" applyBorder="1" applyAlignment="1" applyProtection="1">
      <alignment horizontal="center" wrapText="1"/>
      <protection locked="0" hidden="1"/>
    </xf>
    <xf numFmtId="0" fontId="5" fillId="0" borderId="100" xfId="0" applyFont="1" applyBorder="1" applyAlignment="1" applyProtection="1">
      <alignment horizontal="center" wrapText="1"/>
      <protection locked="0" hidden="1"/>
    </xf>
    <xf numFmtId="0" fontId="2" fillId="0" borderId="310" xfId="0" applyFont="1" applyBorder="1" applyAlignment="1" applyProtection="1">
      <alignment horizontal="center" wrapText="1"/>
      <protection locked="0" hidden="1"/>
    </xf>
    <xf numFmtId="0" fontId="2" fillId="0" borderId="311" xfId="0" applyFont="1" applyBorder="1" applyAlignment="1" applyProtection="1">
      <alignment horizontal="center" wrapText="1"/>
      <protection locked="0" hidden="1"/>
    </xf>
    <xf numFmtId="0" fontId="6" fillId="8" borderId="17" xfId="0" applyFont="1" applyFill="1" applyBorder="1" applyAlignment="1" applyProtection="1">
      <alignment horizontal="center" vertical="center" textRotation="255"/>
      <protection hidden="1"/>
    </xf>
    <xf numFmtId="0" fontId="6" fillId="8" borderId="18" xfId="0" applyFont="1" applyFill="1" applyBorder="1" applyAlignment="1" applyProtection="1">
      <alignment horizontal="center" vertical="center" textRotation="255"/>
      <protection hidden="1"/>
    </xf>
    <xf numFmtId="0" fontId="6" fillId="8" borderId="19" xfId="0" applyFont="1" applyFill="1" applyBorder="1" applyAlignment="1" applyProtection="1">
      <alignment horizontal="center" vertical="center" textRotation="255"/>
      <protection hidden="1"/>
    </xf>
    <xf numFmtId="0" fontId="9" fillId="8" borderId="17" xfId="0" applyFont="1" applyFill="1" applyBorder="1" applyAlignment="1" applyProtection="1">
      <alignment horizontal="center" vertical="center"/>
      <protection hidden="1"/>
    </xf>
    <xf numFmtId="0" fontId="9" fillId="8" borderId="18" xfId="0" applyFont="1" applyFill="1" applyBorder="1" applyAlignment="1" applyProtection="1">
      <alignment horizontal="center" vertical="center"/>
      <protection hidden="1"/>
    </xf>
    <xf numFmtId="0" fontId="9" fillId="8" borderId="19" xfId="0" applyFont="1" applyFill="1" applyBorder="1" applyAlignment="1" applyProtection="1">
      <alignment horizontal="center" vertical="center"/>
      <protection hidden="1"/>
    </xf>
    <xf numFmtId="0" fontId="2" fillId="0" borderId="313" xfId="0" applyFont="1" applyBorder="1" applyAlignment="1" applyProtection="1">
      <alignment horizontal="center" wrapText="1"/>
      <protection locked="0" hidden="1"/>
    </xf>
    <xf numFmtId="0" fontId="5" fillId="0" borderId="23" xfId="0" applyFont="1" applyBorder="1" applyAlignment="1" applyProtection="1">
      <alignment horizontal="center" wrapText="1"/>
      <protection locked="0" hidden="1"/>
    </xf>
    <xf numFmtId="0" fontId="9" fillId="0" borderId="23" xfId="0" applyFont="1" applyBorder="1" applyAlignment="1" applyProtection="1">
      <alignment horizontal="center" vertical="center" wrapText="1"/>
      <protection locked="0" hidden="1"/>
    </xf>
    <xf numFmtId="0" fontId="2" fillId="0" borderId="312" xfId="0" applyFont="1" applyBorder="1" applyAlignment="1" applyProtection="1">
      <alignment horizontal="center" wrapText="1"/>
      <protection locked="0" hidden="1"/>
    </xf>
    <xf numFmtId="0" fontId="5" fillId="0" borderId="184" xfId="0" applyFont="1" applyBorder="1" applyAlignment="1" applyProtection="1">
      <alignment horizontal="center"/>
      <protection locked="0" hidden="1"/>
    </xf>
    <xf numFmtId="0" fontId="5" fillId="0" borderId="201" xfId="0" applyFont="1" applyBorder="1" applyAlignment="1" applyProtection="1">
      <alignment horizontal="center"/>
      <protection locked="0" hidden="1"/>
    </xf>
    <xf numFmtId="0" fontId="7" fillId="8" borderId="150" xfId="0" applyFont="1" applyFill="1" applyBorder="1" applyAlignment="1" applyProtection="1">
      <alignment horizontal="distributed" vertical="center" wrapText="1" shrinkToFit="1"/>
      <protection hidden="1"/>
    </xf>
    <xf numFmtId="0" fontId="7" fillId="8" borderId="13" xfId="0" applyFont="1" applyFill="1" applyBorder="1" applyAlignment="1" applyProtection="1">
      <alignment horizontal="distributed" vertical="center" shrinkToFit="1"/>
      <protection hidden="1"/>
    </xf>
    <xf numFmtId="0" fontId="7" fillId="8" borderId="14" xfId="0" applyFont="1" applyFill="1" applyBorder="1" applyAlignment="1" applyProtection="1">
      <alignment horizontal="distributed" vertical="center" shrinkToFit="1"/>
      <protection hidden="1"/>
    </xf>
    <xf numFmtId="0" fontId="7" fillId="8" borderId="215" xfId="0" applyFont="1" applyFill="1" applyBorder="1" applyAlignment="1" applyProtection="1">
      <alignment horizontal="distributed" vertical="center" shrinkToFit="1"/>
      <protection hidden="1"/>
    </xf>
    <xf numFmtId="0" fontId="7" fillId="8" borderId="211" xfId="0" applyFont="1" applyFill="1" applyBorder="1" applyAlignment="1" applyProtection="1">
      <alignment horizontal="distributed" vertical="center" shrinkToFit="1"/>
      <protection hidden="1"/>
    </xf>
    <xf numFmtId="0" fontId="7" fillId="8" borderId="212" xfId="0" applyFont="1" applyFill="1" applyBorder="1" applyAlignment="1" applyProtection="1">
      <alignment horizontal="distributed" vertical="center" shrinkToFit="1"/>
      <protection hidden="1"/>
    </xf>
    <xf numFmtId="0" fontId="2" fillId="0" borderId="177" xfId="0" applyFont="1" applyBorder="1" applyAlignment="1" applyProtection="1">
      <alignment horizontal="center" wrapText="1"/>
      <protection locked="0" hidden="1"/>
    </xf>
    <xf numFmtId="0" fontId="2" fillId="0" borderId="65" xfId="0" applyFont="1" applyBorder="1" applyAlignment="1" applyProtection="1">
      <alignment horizontal="center" wrapText="1"/>
      <protection locked="0" hidden="1"/>
    </xf>
    <xf numFmtId="0" fontId="2" fillId="0" borderId="240" xfId="0" applyFont="1" applyBorder="1" applyAlignment="1" applyProtection="1">
      <alignment horizontal="center" wrapText="1"/>
      <protection locked="0" hidden="1"/>
    </xf>
    <xf numFmtId="0" fontId="2" fillId="0" borderId="182" xfId="0" applyFont="1" applyBorder="1" applyAlignment="1" applyProtection="1">
      <alignment horizontal="center" wrapText="1"/>
      <protection locked="0" hidden="1"/>
    </xf>
    <xf numFmtId="0" fontId="7" fillId="8" borderId="22" xfId="0" applyFont="1" applyFill="1" applyBorder="1" applyAlignment="1" applyProtection="1">
      <alignment horizontal="distributed" vertical="center" shrinkToFit="1"/>
      <protection hidden="1"/>
    </xf>
    <xf numFmtId="0" fontId="7" fillId="8" borderId="18" xfId="0" applyFont="1" applyFill="1" applyBorder="1" applyAlignment="1" applyProtection="1">
      <alignment horizontal="distributed" vertical="center" shrinkToFit="1"/>
      <protection hidden="1"/>
    </xf>
    <xf numFmtId="0" fontId="7" fillId="8" borderId="19" xfId="0" applyFont="1" applyFill="1" applyBorder="1" applyAlignment="1" applyProtection="1">
      <alignment horizontal="distributed" vertical="center" shrinkToFit="1"/>
      <protection hidden="1"/>
    </xf>
    <xf numFmtId="0" fontId="2" fillId="0" borderId="175" xfId="0" applyFont="1" applyBorder="1" applyAlignment="1" applyProtection="1">
      <alignment horizontal="center" wrapText="1"/>
      <protection locked="0" hidden="1"/>
    </xf>
    <xf numFmtId="0" fontId="2" fillId="0" borderId="211" xfId="0" applyFont="1" applyBorder="1" applyAlignment="1" applyProtection="1">
      <alignment horizontal="center" wrapText="1"/>
      <protection locked="0" hidden="1"/>
    </xf>
    <xf numFmtId="0" fontId="2" fillId="0" borderId="216" xfId="0" applyFont="1" applyBorder="1" applyAlignment="1" applyProtection="1">
      <alignment horizontal="center" wrapText="1"/>
      <protection locked="0" hidden="1"/>
    </xf>
    <xf numFmtId="0" fontId="2" fillId="0" borderId="53" xfId="0" applyFont="1" applyBorder="1" applyAlignment="1" applyProtection="1">
      <alignment horizontal="center" wrapText="1"/>
      <protection locked="0" hidden="1"/>
    </xf>
    <xf numFmtId="0" fontId="2" fillId="0" borderId="28" xfId="0" applyFont="1" applyBorder="1" applyAlignment="1" applyProtection="1">
      <alignment horizontal="center" wrapText="1"/>
      <protection locked="0" hidden="1"/>
    </xf>
    <xf numFmtId="0" fontId="2" fillId="0" borderId="191" xfId="0" applyFont="1" applyBorder="1" applyAlignment="1" applyProtection="1">
      <alignment horizontal="center" wrapText="1"/>
      <protection locked="0" hidden="1"/>
    </xf>
    <xf numFmtId="0" fontId="2" fillId="0" borderId="193" xfId="0" applyFont="1" applyBorder="1" applyAlignment="1" applyProtection="1">
      <alignment horizontal="center" wrapText="1"/>
      <protection locked="0" hidden="1"/>
    </xf>
    <xf numFmtId="0" fontId="2" fillId="0" borderId="160" xfId="0" applyFont="1" applyBorder="1" applyAlignment="1" applyProtection="1">
      <alignment horizontal="center" wrapText="1"/>
      <protection locked="0" hidden="1"/>
    </xf>
    <xf numFmtId="0" fontId="2" fillId="0" borderId="158" xfId="0" applyFont="1" applyBorder="1" applyAlignment="1" applyProtection="1">
      <alignment horizontal="center" wrapText="1"/>
      <protection locked="0" hidden="1"/>
    </xf>
    <xf numFmtId="0" fontId="9" fillId="0" borderId="28" xfId="0" applyFont="1" applyBorder="1" applyAlignment="1" applyProtection="1">
      <alignment horizontal="center" vertical="center" wrapText="1"/>
      <protection locked="0" hidden="1"/>
    </xf>
    <xf numFmtId="0" fontId="2" fillId="0" borderId="159" xfId="0" applyFont="1" applyBorder="1" applyAlignment="1" applyProtection="1">
      <alignment horizontal="center" wrapText="1"/>
      <protection locked="0" hidden="1"/>
    </xf>
    <xf numFmtId="0" fontId="2" fillId="0" borderId="194" xfId="0" applyFont="1" applyBorder="1" applyAlignment="1" applyProtection="1">
      <alignment horizontal="center" wrapText="1"/>
      <protection locked="0" hidden="1"/>
    </xf>
    <xf numFmtId="0" fontId="2" fillId="0" borderId="195" xfId="0" applyFont="1" applyBorder="1" applyAlignment="1" applyProtection="1">
      <alignment horizontal="center" wrapText="1"/>
      <protection locked="0" hidden="1"/>
    </xf>
    <xf numFmtId="0" fontId="2" fillId="0" borderId="136" xfId="0" applyFont="1" applyBorder="1" applyAlignment="1" applyProtection="1">
      <alignment horizontal="center" wrapText="1"/>
      <protection locked="0" hidden="1"/>
    </xf>
    <xf numFmtId="0" fontId="2" fillId="0" borderId="26" xfId="0" applyFont="1" applyBorder="1" applyAlignment="1" applyProtection="1">
      <alignment horizontal="center" wrapText="1"/>
      <protection locked="0" hidden="1"/>
    </xf>
    <xf numFmtId="0" fontId="2" fillId="0" borderId="122" xfId="0" applyFont="1" applyBorder="1" applyAlignment="1" applyProtection="1">
      <alignment horizontal="center" wrapText="1"/>
      <protection locked="0" hidden="1"/>
    </xf>
    <xf numFmtId="0" fontId="2" fillId="0" borderId="105" xfId="0" applyFont="1" applyBorder="1" applyAlignment="1" applyProtection="1">
      <alignment horizontal="center" wrapText="1"/>
      <protection locked="0" hidden="1"/>
    </xf>
    <xf numFmtId="0" fontId="2" fillId="0" borderId="123" xfId="0" applyFont="1" applyBorder="1" applyAlignment="1" applyProtection="1">
      <alignment horizontal="center" wrapText="1"/>
      <protection locked="0" hidden="1"/>
    </xf>
    <xf numFmtId="0" fontId="2" fillId="0" borderId="239" xfId="0" applyFont="1" applyBorder="1" applyAlignment="1" applyProtection="1">
      <alignment horizontal="center" wrapText="1"/>
      <protection locked="0" hidden="1"/>
    </xf>
    <xf numFmtId="0" fontId="2" fillId="0" borderId="218" xfId="0" applyFont="1" applyBorder="1" applyAlignment="1" applyProtection="1">
      <alignment horizontal="center" wrapText="1"/>
      <protection locked="0" hidden="1"/>
    </xf>
    <xf numFmtId="0" fontId="2" fillId="0" borderId="186" xfId="0" applyFont="1" applyBorder="1" applyAlignment="1" applyProtection="1">
      <alignment horizontal="center" wrapText="1"/>
      <protection locked="0" hidden="1"/>
    </xf>
    <xf numFmtId="0" fontId="2" fillId="0" borderId="217" xfId="0" applyFont="1" applyBorder="1" applyAlignment="1" applyProtection="1">
      <alignment horizontal="center" wrapText="1"/>
      <protection locked="0" hidden="1"/>
    </xf>
    <xf numFmtId="0" fontId="10" fillId="8" borderId="223" xfId="0" applyFont="1" applyFill="1" applyBorder="1" applyAlignment="1" applyProtection="1">
      <alignment horizontal="center" vertical="top" shrinkToFit="1"/>
      <protection hidden="1"/>
    </xf>
    <xf numFmtId="0" fontId="10" fillId="8" borderId="224" xfId="0" applyFont="1" applyFill="1" applyBorder="1" applyAlignment="1" applyProtection="1">
      <alignment horizontal="center" vertical="top" shrinkToFit="1"/>
      <protection hidden="1"/>
    </xf>
    <xf numFmtId="0" fontId="10" fillId="8" borderId="225" xfId="0" applyFont="1" applyFill="1" applyBorder="1" applyAlignment="1" applyProtection="1">
      <alignment horizontal="center" vertical="top" shrinkToFit="1"/>
      <protection hidden="1"/>
    </xf>
    <xf numFmtId="0" fontId="2" fillId="0" borderId="181" xfId="0" applyFont="1" applyBorder="1" applyAlignment="1" applyProtection="1">
      <alignment horizontal="center" wrapText="1"/>
      <protection locked="0" hidden="1"/>
    </xf>
    <xf numFmtId="0" fontId="2" fillId="0" borderId="21" xfId="0" applyFont="1" applyBorder="1" applyAlignment="1" applyProtection="1">
      <alignment horizontal="center" wrapText="1"/>
      <protection locked="0" hidden="1"/>
    </xf>
    <xf numFmtId="0" fontId="10" fillId="8" borderId="12" xfId="0" applyFont="1" applyFill="1" applyBorder="1" applyAlignment="1" applyProtection="1">
      <alignment horizontal="center" vertical="top" shrinkToFit="1"/>
      <protection hidden="1"/>
    </xf>
    <xf numFmtId="0" fontId="10" fillId="8" borderId="13" xfId="0" applyFont="1" applyFill="1" applyBorder="1" applyAlignment="1" applyProtection="1">
      <alignment horizontal="center" vertical="top" shrinkToFit="1"/>
      <protection hidden="1"/>
    </xf>
    <xf numFmtId="0" fontId="10" fillId="8" borderId="14" xfId="0" applyFont="1" applyFill="1" applyBorder="1" applyAlignment="1" applyProtection="1">
      <alignment horizontal="center" vertical="top" shrinkToFit="1"/>
      <protection hidden="1"/>
    </xf>
    <xf numFmtId="0" fontId="2" fillId="0" borderId="7" xfId="0" applyFont="1" applyBorder="1" applyAlignment="1" applyProtection="1">
      <alignment horizontal="center" wrapText="1"/>
      <protection locked="0" hidden="1"/>
    </xf>
    <xf numFmtId="0" fontId="2" fillId="0" borderId="10" xfId="0" applyFont="1" applyBorder="1" applyAlignment="1" applyProtection="1">
      <alignment horizontal="center" wrapText="1"/>
      <protection locked="0" hidden="1"/>
    </xf>
    <xf numFmtId="0" fontId="5" fillId="8" borderId="27" xfId="0" applyFont="1" applyFill="1" applyBorder="1" applyAlignment="1" applyProtection="1">
      <alignment horizontal="center" vertical="center" shrinkToFit="1"/>
      <protection hidden="1"/>
    </xf>
    <xf numFmtId="0" fontId="5" fillId="8" borderId="9" xfId="0" applyFont="1" applyFill="1" applyBorder="1" applyAlignment="1" applyProtection="1">
      <alignment horizontal="center" vertical="center" shrinkToFit="1"/>
      <protection hidden="1"/>
    </xf>
    <xf numFmtId="0" fontId="5" fillId="8" borderId="21" xfId="0" applyFont="1" applyFill="1" applyBorder="1" applyAlignment="1" applyProtection="1">
      <alignment horizontal="center" vertical="center" shrinkToFit="1"/>
      <protection hidden="1"/>
    </xf>
    <xf numFmtId="0" fontId="9" fillId="0" borderId="23" xfId="0" applyFont="1" applyBorder="1" applyAlignment="1" applyProtection="1">
      <alignment horizontal="center" vertical="center" wrapText="1"/>
      <protection hidden="1"/>
    </xf>
    <xf numFmtId="0" fontId="2" fillId="0" borderId="351" xfId="0" applyFont="1" applyBorder="1" applyAlignment="1" applyProtection="1">
      <alignment horizontal="center" wrapText="1"/>
      <protection hidden="1"/>
    </xf>
    <xf numFmtId="0" fontId="2" fillId="0" borderId="25"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5" fillId="9" borderId="17" xfId="0" applyFont="1" applyFill="1" applyBorder="1" applyAlignment="1" applyProtection="1">
      <alignment horizontal="center" vertical="center" shrinkToFit="1"/>
      <protection hidden="1"/>
    </xf>
    <xf numFmtId="0" fontId="5" fillId="9" borderId="18" xfId="0" applyFont="1" applyFill="1" applyBorder="1" applyAlignment="1" applyProtection="1">
      <alignment horizontal="center" vertical="center" shrinkToFit="1"/>
      <protection hidden="1"/>
    </xf>
    <xf numFmtId="0" fontId="5" fillId="9" borderId="19" xfId="0" applyFont="1" applyFill="1" applyBorder="1" applyAlignment="1" applyProtection="1">
      <alignment horizontal="center" vertical="center" shrinkToFit="1"/>
      <protection hidden="1"/>
    </xf>
    <xf numFmtId="0" fontId="10" fillId="9" borderId="25" xfId="0" applyFont="1" applyFill="1" applyBorder="1" applyAlignment="1" applyProtection="1">
      <alignment horizontal="center" vertical="top" shrinkToFit="1"/>
      <protection hidden="1"/>
    </xf>
    <xf numFmtId="0" fontId="10" fillId="9" borderId="4" xfId="0" applyFont="1" applyFill="1" applyBorder="1" applyAlignment="1" applyProtection="1">
      <alignment horizontal="center" vertical="top" shrinkToFit="1"/>
      <protection hidden="1"/>
    </xf>
    <xf numFmtId="0" fontId="10" fillId="9" borderId="20" xfId="0" applyFont="1" applyFill="1" applyBorder="1" applyAlignment="1" applyProtection="1">
      <alignment horizontal="center" vertical="top" shrinkToFit="1"/>
      <protection hidden="1"/>
    </xf>
    <xf numFmtId="0" fontId="2" fillId="9" borderId="12" xfId="0" applyFont="1" applyFill="1" applyBorder="1" applyAlignment="1" applyProtection="1">
      <alignment horizontal="center" vertical="center" shrinkToFit="1"/>
      <protection hidden="1"/>
    </xf>
    <xf numFmtId="0" fontId="2" fillId="9" borderId="13" xfId="0" applyFont="1" applyFill="1" applyBorder="1" applyAlignment="1" applyProtection="1">
      <alignment horizontal="center" vertical="center" shrinkToFit="1"/>
      <protection hidden="1"/>
    </xf>
    <xf numFmtId="0" fontId="2" fillId="9" borderId="14" xfId="0" applyFont="1" applyFill="1" applyBorder="1" applyAlignment="1" applyProtection="1">
      <alignment horizontal="center" vertical="center" shrinkToFit="1"/>
      <protection hidden="1"/>
    </xf>
    <xf numFmtId="0" fontId="2" fillId="9" borderId="15" xfId="0" applyFont="1" applyFill="1" applyBorder="1" applyAlignment="1" applyProtection="1">
      <alignment horizontal="center" vertical="center" shrinkToFit="1"/>
      <protection hidden="1"/>
    </xf>
    <xf numFmtId="0" fontId="2" fillId="9" borderId="0" xfId="0" applyFont="1" applyFill="1" applyAlignment="1" applyProtection="1">
      <alignment horizontal="center" vertical="center" shrinkToFit="1"/>
      <protection hidden="1"/>
    </xf>
    <xf numFmtId="0" fontId="2" fillId="9" borderId="16" xfId="0" applyFont="1" applyFill="1" applyBorder="1" applyAlignment="1" applyProtection="1">
      <alignment horizontal="center" vertical="center" shrinkToFit="1"/>
      <protection hidden="1"/>
    </xf>
    <xf numFmtId="0" fontId="2" fillId="9" borderId="19" xfId="0" applyFont="1" applyFill="1" applyBorder="1" applyAlignment="1" applyProtection="1">
      <alignment horizontal="center" vertical="center" shrinkToFit="1"/>
      <protection hidden="1"/>
    </xf>
    <xf numFmtId="0" fontId="9" fillId="9" borderId="17" xfId="0" applyFont="1" applyFill="1" applyBorder="1" applyAlignment="1" applyProtection="1">
      <alignment horizontal="center" vertical="center"/>
      <protection hidden="1"/>
    </xf>
    <xf numFmtId="0" fontId="9" fillId="9" borderId="18" xfId="0" applyFont="1" applyFill="1" applyBorder="1" applyAlignment="1" applyProtection="1">
      <alignment horizontal="center" vertical="center"/>
      <protection hidden="1"/>
    </xf>
    <xf numFmtId="0" fontId="9" fillId="9" borderId="19" xfId="0" applyFont="1" applyFill="1" applyBorder="1" applyAlignment="1" applyProtection="1">
      <alignment horizontal="center" vertical="center"/>
      <protection hidden="1"/>
    </xf>
    <xf numFmtId="0" fontId="2" fillId="0" borderId="359" xfId="0" applyFont="1" applyBorder="1" applyAlignment="1" applyProtection="1">
      <alignment horizontal="center" wrapText="1"/>
      <protection hidden="1"/>
    </xf>
    <xf numFmtId="0" fontId="2" fillId="0" borderId="339" xfId="0" applyFont="1" applyBorder="1" applyAlignment="1" applyProtection="1">
      <alignment horizontal="center" wrapText="1"/>
      <protection hidden="1"/>
    </xf>
    <xf numFmtId="0" fontId="7" fillId="9" borderId="67" xfId="0" applyFont="1" applyFill="1" applyBorder="1" applyAlignment="1" applyProtection="1">
      <alignment horizontal="distributed" vertical="center" wrapText="1" shrinkToFit="1"/>
      <protection hidden="1"/>
    </xf>
    <xf numFmtId="0" fontId="7" fillId="9" borderId="0" xfId="0" applyFont="1" applyFill="1" applyAlignment="1" applyProtection="1">
      <alignment horizontal="distributed" vertical="center" shrinkToFit="1"/>
      <protection hidden="1"/>
    </xf>
    <xf numFmtId="0" fontId="7" fillId="9" borderId="16" xfId="0" applyFont="1" applyFill="1" applyBorder="1" applyAlignment="1" applyProtection="1">
      <alignment horizontal="distributed" vertical="center" shrinkToFit="1"/>
      <protection hidden="1"/>
    </xf>
    <xf numFmtId="0" fontId="7" fillId="9" borderId="69" xfId="0" applyFont="1" applyFill="1" applyBorder="1" applyAlignment="1" applyProtection="1">
      <alignment horizontal="distributed" vertical="center" shrinkToFit="1"/>
      <protection hidden="1"/>
    </xf>
    <xf numFmtId="0" fontId="7" fillId="9" borderId="70" xfId="0" applyFont="1" applyFill="1" applyBorder="1" applyAlignment="1" applyProtection="1">
      <alignment horizontal="distributed" vertical="center" shrinkToFit="1"/>
      <protection hidden="1"/>
    </xf>
    <xf numFmtId="0" fontId="7" fillId="9" borderId="146" xfId="0" applyFont="1" applyFill="1" applyBorder="1" applyAlignment="1" applyProtection="1">
      <alignment horizontal="distributed" vertical="center" shrinkToFit="1"/>
      <protection hidden="1"/>
    </xf>
    <xf numFmtId="0" fontId="2" fillId="0" borderId="146" xfId="0" applyFont="1" applyBorder="1" applyAlignment="1" applyProtection="1">
      <alignment horizontal="center" wrapText="1"/>
      <protection hidden="1"/>
    </xf>
    <xf numFmtId="0" fontId="2" fillId="0" borderId="360" xfId="0" applyFont="1" applyBorder="1" applyAlignment="1" applyProtection="1">
      <alignment horizontal="center" wrapText="1"/>
      <protection hidden="1"/>
    </xf>
    <xf numFmtId="0" fontId="2" fillId="0" borderId="362" xfId="0" applyFont="1" applyBorder="1" applyAlignment="1" applyProtection="1">
      <alignment horizontal="center" wrapText="1"/>
      <protection hidden="1"/>
    </xf>
    <xf numFmtId="0" fontId="2" fillId="0" borderId="20" xfId="0" applyFont="1" applyBorder="1" applyAlignment="1" applyProtection="1">
      <alignment horizontal="center" wrapText="1"/>
      <protection hidden="1"/>
    </xf>
    <xf numFmtId="0" fontId="2" fillId="0" borderId="25" xfId="0" applyFont="1" applyBorder="1" applyAlignment="1" applyProtection="1">
      <alignment horizontal="center" wrapText="1"/>
      <protection hidden="1"/>
    </xf>
    <xf numFmtId="0" fontId="2" fillId="0" borderId="176" xfId="0" applyFont="1" applyBorder="1" applyAlignment="1" applyProtection="1">
      <alignment horizontal="center" wrapText="1"/>
      <protection hidden="1"/>
    </xf>
    <xf numFmtId="0" fontId="10" fillId="9" borderId="223" xfId="0" applyFont="1" applyFill="1" applyBorder="1" applyAlignment="1" applyProtection="1">
      <alignment horizontal="center" vertical="top" shrinkToFit="1"/>
      <protection hidden="1"/>
    </xf>
    <xf numFmtId="0" fontId="10" fillId="9" borderId="224" xfId="0" applyFont="1" applyFill="1" applyBorder="1" applyAlignment="1" applyProtection="1">
      <alignment horizontal="center" vertical="top" shrinkToFit="1"/>
      <protection hidden="1"/>
    </xf>
    <xf numFmtId="0" fontId="10" fillId="9" borderId="225" xfId="0" applyFont="1" applyFill="1" applyBorder="1" applyAlignment="1" applyProtection="1">
      <alignment horizontal="center" vertical="top" shrinkToFit="1"/>
      <protection hidden="1"/>
    </xf>
    <xf numFmtId="0" fontId="5" fillId="9" borderId="137" xfId="0" applyFont="1" applyFill="1" applyBorder="1" applyAlignment="1" applyProtection="1">
      <alignment horizontal="center" vertical="center" shrinkToFit="1"/>
      <protection hidden="1"/>
    </xf>
    <xf numFmtId="0" fontId="5" fillId="9" borderId="70" xfId="0" applyFont="1" applyFill="1" applyBorder="1" applyAlignment="1" applyProtection="1">
      <alignment horizontal="center" vertical="center" shrinkToFit="1"/>
      <protection hidden="1"/>
    </xf>
    <xf numFmtId="0" fontId="5" fillId="9" borderId="146" xfId="0" applyFont="1" applyFill="1" applyBorder="1" applyAlignment="1" applyProtection="1">
      <alignment horizontal="center" vertical="center" shrinkToFit="1"/>
      <protection hidden="1"/>
    </xf>
    <xf numFmtId="0" fontId="5" fillId="9" borderId="218" xfId="0" applyFont="1" applyFill="1" applyBorder="1" applyAlignment="1" applyProtection="1">
      <alignment horizontal="center" vertical="center" shrinkToFit="1"/>
      <protection hidden="1"/>
    </xf>
    <xf numFmtId="0" fontId="5" fillId="9" borderId="211" xfId="0" applyFont="1" applyFill="1" applyBorder="1" applyAlignment="1" applyProtection="1">
      <alignment horizontal="center" vertical="center" shrinkToFit="1"/>
      <protection hidden="1"/>
    </xf>
    <xf numFmtId="0" fontId="5" fillId="9" borderId="212" xfId="0" applyFont="1" applyFill="1" applyBorder="1" applyAlignment="1" applyProtection="1">
      <alignment horizontal="center" vertical="center" shrinkToFit="1"/>
      <protection hidden="1"/>
    </xf>
    <xf numFmtId="0" fontId="10" fillId="9" borderId="12" xfId="0" applyFont="1" applyFill="1" applyBorder="1" applyAlignment="1" applyProtection="1">
      <alignment horizontal="center" vertical="top" shrinkToFit="1"/>
      <protection hidden="1"/>
    </xf>
    <xf numFmtId="0" fontId="10" fillId="9" borderId="13" xfId="0" applyFont="1" applyFill="1" applyBorder="1" applyAlignment="1" applyProtection="1">
      <alignment horizontal="center" vertical="top" shrinkToFit="1"/>
      <protection hidden="1"/>
    </xf>
    <xf numFmtId="0" fontId="10" fillId="9" borderId="14" xfId="0" applyFont="1" applyFill="1" applyBorder="1" applyAlignment="1" applyProtection="1">
      <alignment horizontal="center" vertical="top" shrinkToFit="1"/>
      <protection hidden="1"/>
    </xf>
    <xf numFmtId="0" fontId="7" fillId="9" borderId="163" xfId="0" applyFont="1" applyFill="1" applyBorder="1" applyAlignment="1" applyProtection="1">
      <alignment horizontal="distributed" vertical="center" shrinkToFit="1"/>
      <protection hidden="1"/>
    </xf>
    <xf numFmtId="0" fontId="7" fillId="9" borderId="18" xfId="0" applyFont="1" applyFill="1" applyBorder="1" applyAlignment="1" applyProtection="1">
      <alignment horizontal="distributed" vertical="center" shrinkToFit="1"/>
      <protection hidden="1"/>
    </xf>
    <xf numFmtId="0" fontId="7" fillId="9" borderId="19" xfId="0" applyFont="1" applyFill="1" applyBorder="1" applyAlignment="1" applyProtection="1">
      <alignment horizontal="distributed" vertical="center" shrinkToFit="1"/>
      <protection hidden="1"/>
    </xf>
    <xf numFmtId="0" fontId="5" fillId="8" borderId="17" xfId="0" applyFont="1" applyFill="1" applyBorder="1" applyAlignment="1" applyProtection="1">
      <alignment horizontal="center" vertical="center" shrinkToFit="1"/>
      <protection hidden="1"/>
    </xf>
    <xf numFmtId="0" fontId="5" fillId="8" borderId="18" xfId="0" applyFont="1" applyFill="1" applyBorder="1" applyAlignment="1" applyProtection="1">
      <alignment horizontal="center" vertical="center" shrinkToFit="1"/>
      <protection hidden="1"/>
    </xf>
    <xf numFmtId="0" fontId="5" fillId="8" borderId="19" xfId="0" applyFont="1" applyFill="1" applyBorder="1" applyAlignment="1" applyProtection="1">
      <alignment horizontal="center" vertical="center" shrinkToFit="1"/>
      <protection hidden="1"/>
    </xf>
    <xf numFmtId="0" fontId="10" fillId="8" borderId="25" xfId="0" applyFont="1" applyFill="1" applyBorder="1" applyAlignment="1" applyProtection="1">
      <alignment horizontal="center" vertical="top" shrinkToFit="1"/>
      <protection hidden="1"/>
    </xf>
    <xf numFmtId="0" fontId="10" fillId="8" borderId="4" xfId="0" applyFont="1" applyFill="1" applyBorder="1" applyAlignment="1" applyProtection="1">
      <alignment horizontal="center" vertical="top" shrinkToFit="1"/>
      <protection hidden="1"/>
    </xf>
    <xf numFmtId="0" fontId="10" fillId="8" borderId="20" xfId="0" applyFont="1" applyFill="1" applyBorder="1" applyAlignment="1" applyProtection="1">
      <alignment horizontal="center" vertical="top" shrinkToFit="1"/>
      <protection hidden="1"/>
    </xf>
    <xf numFmtId="0" fontId="5" fillId="8" borderId="218" xfId="0" applyFont="1" applyFill="1" applyBorder="1" applyAlignment="1" applyProtection="1">
      <alignment horizontal="center" vertical="center" shrinkToFit="1"/>
      <protection hidden="1"/>
    </xf>
    <xf numFmtId="0" fontId="5" fillId="8" borderId="211" xfId="0" applyFont="1" applyFill="1" applyBorder="1" applyAlignment="1" applyProtection="1">
      <alignment horizontal="center" vertical="center" shrinkToFit="1"/>
      <protection hidden="1"/>
    </xf>
    <xf numFmtId="0" fontId="5" fillId="8" borderId="212" xfId="0" applyFont="1" applyFill="1" applyBorder="1" applyAlignment="1" applyProtection="1">
      <alignment horizontal="center" vertical="center" shrinkToFit="1"/>
      <protection hidden="1"/>
    </xf>
    <xf numFmtId="0" fontId="9" fillId="0" borderId="28" xfId="0" applyFont="1" applyBorder="1" applyAlignment="1" applyProtection="1">
      <alignment horizontal="center" vertical="center" wrapText="1"/>
      <protection hidden="1"/>
    </xf>
    <xf numFmtId="0" fontId="5" fillId="0" borderId="263" xfId="0" applyFont="1" applyBorder="1" applyAlignment="1" applyProtection="1">
      <alignment horizontal="center" wrapText="1"/>
      <protection hidden="1"/>
    </xf>
    <xf numFmtId="0" fontId="5" fillId="0" borderId="28" xfId="0" applyFont="1" applyBorder="1" applyAlignment="1" applyProtection="1">
      <alignment horizontal="center" wrapText="1"/>
      <protection hidden="1"/>
    </xf>
    <xf numFmtId="0" fontId="5" fillId="0" borderId="264" xfId="0" applyFont="1" applyBorder="1" applyAlignment="1" applyProtection="1">
      <alignment horizontal="center" wrapText="1"/>
      <protection hidden="1"/>
    </xf>
    <xf numFmtId="0" fontId="2" fillId="0" borderId="55" xfId="0" applyFont="1" applyBorder="1" applyAlignment="1" applyProtection="1">
      <alignment horizontal="center" wrapText="1"/>
      <protection locked="0" hidden="1"/>
    </xf>
    <xf numFmtId="0" fontId="2" fillId="0" borderId="4" xfId="0" applyFont="1" applyBorder="1" applyAlignment="1" applyProtection="1">
      <alignment horizontal="center" wrapText="1"/>
      <protection locked="0" hidden="1"/>
    </xf>
    <xf numFmtId="0" fontId="2" fillId="0" borderId="37" xfId="0" applyFont="1" applyBorder="1" applyAlignment="1" applyProtection="1">
      <alignment horizontal="center" wrapText="1"/>
      <protection locked="0" hidden="1"/>
    </xf>
    <xf numFmtId="0" fontId="2" fillId="0" borderId="39" xfId="0" applyFont="1" applyBorder="1" applyAlignment="1" applyProtection="1">
      <alignment horizontal="center" wrapText="1"/>
      <protection locked="0" hidden="1"/>
    </xf>
    <xf numFmtId="0" fontId="2" fillId="0" borderId="185" xfId="0" applyFont="1" applyBorder="1" applyAlignment="1" applyProtection="1">
      <alignment horizontal="center" wrapText="1"/>
      <protection locked="0" hidden="1"/>
    </xf>
    <xf numFmtId="0" fontId="2" fillId="0" borderId="212" xfId="0" applyFont="1" applyBorder="1" applyAlignment="1" applyProtection="1">
      <alignment horizontal="center" wrapText="1"/>
      <protection locked="0" hidden="1"/>
    </xf>
    <xf numFmtId="0" fontId="2" fillId="0" borderId="145" xfId="0" applyFont="1" applyBorder="1" applyAlignment="1" applyProtection="1">
      <alignment horizontal="center" wrapText="1"/>
      <protection locked="0" hidden="1"/>
    </xf>
    <xf numFmtId="0" fontId="2" fillId="0" borderId="151" xfId="0" applyFont="1" applyBorder="1" applyAlignment="1" applyProtection="1">
      <alignment horizontal="center" wrapText="1"/>
      <protection locked="0" hidden="1"/>
    </xf>
    <xf numFmtId="0" fontId="2" fillId="0" borderId="24" xfId="0" applyFont="1" applyBorder="1" applyAlignment="1" applyProtection="1">
      <alignment horizontal="center" wrapText="1"/>
      <protection locked="0" hidden="1"/>
    </xf>
    <xf numFmtId="0" fontId="2" fillId="0" borderId="236" xfId="0" applyFont="1" applyBorder="1" applyAlignment="1" applyProtection="1">
      <alignment horizontal="center" wrapText="1"/>
      <protection locked="0" hidden="1"/>
    </xf>
    <xf numFmtId="0" fontId="2" fillId="0" borderId="137" xfId="0" applyFont="1" applyBorder="1" applyAlignment="1" applyProtection="1">
      <alignment horizontal="center" wrapText="1"/>
      <protection hidden="1"/>
    </xf>
    <xf numFmtId="0" fontId="2" fillId="0" borderId="91" xfId="0" applyFont="1" applyBorder="1" applyAlignment="1" applyProtection="1">
      <alignment horizontal="center" wrapText="1"/>
      <protection hidden="1"/>
    </xf>
    <xf numFmtId="0" fontId="3" fillId="6" borderId="46" xfId="0" applyFont="1" applyFill="1" applyBorder="1" applyAlignment="1" applyProtection="1">
      <alignment horizontal="left" vertical="center"/>
      <protection hidden="1"/>
    </xf>
    <xf numFmtId="0" fontId="3" fillId="6" borderId="88" xfId="0" applyFont="1" applyFill="1" applyBorder="1" applyAlignment="1" applyProtection="1">
      <alignment horizontal="left" vertical="center"/>
      <protection hidden="1"/>
    </xf>
    <xf numFmtId="0" fontId="3" fillId="6" borderId="18" xfId="0" applyFont="1" applyFill="1" applyBorder="1" applyAlignment="1" applyProtection="1">
      <alignment horizontal="left" vertical="center"/>
      <protection hidden="1"/>
    </xf>
    <xf numFmtId="0" fontId="3" fillId="6" borderId="256" xfId="0" applyFont="1" applyFill="1" applyBorder="1" applyAlignment="1" applyProtection="1">
      <alignment horizontal="left" vertical="center"/>
      <protection hidden="1"/>
    </xf>
    <xf numFmtId="0" fontId="3" fillId="6" borderId="254" xfId="0" applyFont="1" applyFill="1" applyBorder="1" applyAlignment="1" applyProtection="1">
      <alignment horizontal="left" vertical="center"/>
      <protection hidden="1"/>
    </xf>
    <xf numFmtId="0" fontId="3" fillId="6" borderId="8" xfId="0" applyFont="1" applyFill="1" applyBorder="1" applyAlignment="1" applyProtection="1">
      <alignment horizontal="left" vertical="center"/>
      <protection hidden="1"/>
    </xf>
    <xf numFmtId="0" fontId="3" fillId="6" borderId="9" xfId="0" applyFont="1" applyFill="1" applyBorder="1" applyAlignment="1" applyProtection="1">
      <alignment horizontal="left" vertical="center"/>
      <protection hidden="1"/>
    </xf>
    <xf numFmtId="3" fontId="3" fillId="7" borderId="44" xfId="1" applyNumberFormat="1" applyFont="1" applyFill="1" applyBorder="1" applyAlignment="1" applyProtection="1">
      <alignment horizontal="right" shrinkToFit="1"/>
      <protection locked="0" hidden="1"/>
    </xf>
    <xf numFmtId="3" fontId="3" fillId="7" borderId="258" xfId="1" applyNumberFormat="1" applyFont="1" applyFill="1" applyBorder="1" applyAlignment="1" applyProtection="1">
      <alignment horizontal="right" shrinkToFit="1"/>
      <protection locked="0" hidden="1"/>
    </xf>
    <xf numFmtId="3" fontId="3" fillId="7" borderId="21" xfId="1" applyNumberFormat="1" applyFont="1" applyFill="1" applyBorder="1" applyAlignment="1" applyProtection="1">
      <alignment horizontal="right" shrinkToFit="1"/>
      <protection locked="0" hidden="1"/>
    </xf>
    <xf numFmtId="0" fontId="10" fillId="6" borderId="88" xfId="0" applyFont="1" applyFill="1" applyBorder="1" applyAlignment="1" applyProtection="1">
      <alignment horizontal="center" vertical="center" wrapText="1"/>
      <protection hidden="1"/>
    </xf>
    <xf numFmtId="0" fontId="10" fillId="6" borderId="44" xfId="0" applyFont="1" applyFill="1" applyBorder="1" applyAlignment="1" applyProtection="1">
      <alignment horizontal="center" vertical="center" wrapText="1"/>
      <protection hidden="1"/>
    </xf>
    <xf numFmtId="0" fontId="12" fillId="6" borderId="254" xfId="0" applyFont="1" applyFill="1" applyBorder="1" applyAlignment="1" applyProtection="1">
      <alignment horizontal="center" vertical="center" wrapText="1"/>
      <protection hidden="1"/>
    </xf>
    <xf numFmtId="0" fontId="12" fillId="6" borderId="258" xfId="0" applyFont="1" applyFill="1" applyBorder="1" applyAlignment="1" applyProtection="1">
      <alignment horizontal="center" vertical="center" wrapText="1"/>
      <protection hidden="1"/>
    </xf>
    <xf numFmtId="0" fontId="12" fillId="6" borderId="260" xfId="0" applyFont="1" applyFill="1" applyBorder="1" applyAlignment="1" applyProtection="1">
      <alignment horizontal="center" vertical="center" wrapText="1"/>
      <protection hidden="1"/>
    </xf>
    <xf numFmtId="0" fontId="12" fillId="6" borderId="261" xfId="0" applyFont="1" applyFill="1" applyBorder="1" applyAlignment="1" applyProtection="1">
      <alignment horizontal="center" vertical="center" wrapText="1"/>
      <protection hidden="1"/>
    </xf>
    <xf numFmtId="0" fontId="2" fillId="0" borderId="25" xfId="0" applyFont="1" applyBorder="1" applyAlignment="1" applyProtection="1">
      <alignment horizontal="center" wrapText="1"/>
      <protection locked="0" hidden="1"/>
    </xf>
    <xf numFmtId="0" fontId="2" fillId="0" borderId="6" xfId="0" applyFont="1" applyBorder="1" applyAlignment="1" applyProtection="1">
      <alignment horizontal="center" vertical="center"/>
      <protection hidden="1"/>
    </xf>
    <xf numFmtId="176" fontId="3" fillId="5" borderId="96" xfId="0" applyNumberFormat="1" applyFont="1" applyFill="1" applyBorder="1" applyAlignment="1" applyProtection="1">
      <alignment horizontal="center"/>
      <protection locked="0" hidden="1"/>
    </xf>
    <xf numFmtId="176" fontId="3" fillId="5" borderId="0" xfId="0" applyNumberFormat="1" applyFont="1" applyFill="1" applyAlignment="1" applyProtection="1">
      <alignment horizontal="center"/>
      <protection locked="0" hidden="1"/>
    </xf>
    <xf numFmtId="176" fontId="3" fillId="5" borderId="162" xfId="0" applyNumberFormat="1" applyFont="1" applyFill="1" applyBorder="1" applyAlignment="1" applyProtection="1">
      <alignment horizontal="center"/>
      <protection locked="0" hidden="1"/>
    </xf>
    <xf numFmtId="176" fontId="3" fillId="5" borderId="9" xfId="0" applyNumberFormat="1" applyFont="1" applyFill="1" applyBorder="1" applyAlignment="1" applyProtection="1">
      <alignment horizontal="center"/>
      <protection locked="0" hidden="1"/>
    </xf>
    <xf numFmtId="0" fontId="5" fillId="0" borderId="157" xfId="0" applyFont="1" applyBorder="1" applyAlignment="1" applyProtection="1">
      <alignment horizontal="center" wrapText="1"/>
      <protection hidden="1"/>
    </xf>
    <xf numFmtId="0" fontId="5" fillId="0" borderId="187" xfId="0" applyFont="1" applyBorder="1" applyAlignment="1" applyProtection="1">
      <alignment horizontal="center" wrapText="1"/>
      <protection hidden="1"/>
    </xf>
    <xf numFmtId="0" fontId="5" fillId="0" borderId="228" xfId="0" applyFont="1" applyBorder="1" applyAlignment="1" applyProtection="1">
      <alignment horizontal="center" wrapText="1"/>
      <protection hidden="1"/>
    </xf>
    <xf numFmtId="0" fontId="5" fillId="0" borderId="133" xfId="0" applyFont="1" applyBorder="1" applyAlignment="1" applyProtection="1">
      <alignment horizontal="center" wrapText="1"/>
      <protection hidden="1"/>
    </xf>
    <xf numFmtId="0" fontId="5" fillId="0" borderId="234" xfId="0" applyFont="1" applyBorder="1" applyAlignment="1" applyProtection="1">
      <alignment horizontal="center" wrapText="1"/>
      <protection hidden="1"/>
    </xf>
    <xf numFmtId="0" fontId="5" fillId="0" borderId="281" xfId="0" applyFont="1" applyBorder="1" applyAlignment="1" applyProtection="1">
      <alignment horizontal="center" wrapText="1"/>
      <protection hidden="1"/>
    </xf>
    <xf numFmtId="0" fontId="5" fillId="0" borderId="173" xfId="0" applyFont="1" applyBorder="1" applyAlignment="1" applyProtection="1">
      <alignment horizontal="center" wrapText="1"/>
      <protection hidden="1"/>
    </xf>
    <xf numFmtId="0" fontId="5" fillId="0" borderId="235" xfId="0" applyFont="1" applyBorder="1" applyAlignment="1" applyProtection="1">
      <alignment horizontal="center" wrapText="1"/>
      <protection hidden="1"/>
    </xf>
    <xf numFmtId="0" fontId="5" fillId="0" borderId="131" xfId="0" applyFont="1" applyBorder="1" applyAlignment="1" applyProtection="1">
      <alignment horizontal="center" wrapText="1"/>
      <protection hidden="1"/>
    </xf>
    <xf numFmtId="0" fontId="7" fillId="0" borderId="94" xfId="0" applyFont="1" applyBorder="1" applyAlignment="1" applyProtection="1">
      <alignment horizontal="center" vertical="center" shrinkToFit="1"/>
      <protection hidden="1"/>
    </xf>
    <xf numFmtId="0" fontId="7" fillId="0" borderId="107" xfId="0" applyFont="1" applyBorder="1" applyAlignment="1" applyProtection="1">
      <alignment horizontal="center" vertical="center" shrinkToFit="1"/>
      <protection hidden="1"/>
    </xf>
    <xf numFmtId="0" fontId="7" fillId="0" borderId="98" xfId="0" applyFont="1" applyBorder="1" applyAlignment="1" applyProtection="1">
      <alignment horizontal="center" vertical="center" shrinkToFit="1"/>
      <protection hidden="1"/>
    </xf>
    <xf numFmtId="0" fontId="7" fillId="0" borderId="108" xfId="0" applyFont="1" applyBorder="1" applyAlignment="1" applyProtection="1">
      <alignment horizontal="center" vertical="center" shrinkToFit="1"/>
      <protection hidden="1"/>
    </xf>
    <xf numFmtId="0" fontId="3" fillId="5" borderId="5" xfId="0" applyFont="1" applyFill="1" applyBorder="1" applyAlignment="1" applyProtection="1">
      <alignment horizontal="center"/>
      <protection hidden="1"/>
    </xf>
    <xf numFmtId="0" fontId="3" fillId="5" borderId="7" xfId="0" applyFont="1" applyFill="1" applyBorder="1" applyAlignment="1" applyProtection="1">
      <alignment horizontal="center"/>
      <protection hidden="1"/>
    </xf>
    <xf numFmtId="0" fontId="3" fillId="5" borderId="10" xfId="0" applyFont="1" applyFill="1" applyBorder="1" applyAlignment="1" applyProtection="1">
      <alignment horizontal="center"/>
      <protection hidden="1"/>
    </xf>
    <xf numFmtId="0" fontId="2" fillId="0" borderId="229" xfId="0" applyFont="1" applyBorder="1" applyAlignment="1" applyProtection="1">
      <alignment horizontal="center"/>
      <protection locked="0"/>
    </xf>
    <xf numFmtId="0" fontId="2" fillId="0" borderId="230" xfId="0" applyFont="1" applyBorder="1" applyAlignment="1" applyProtection="1">
      <alignment horizontal="center"/>
      <protection locked="0"/>
    </xf>
    <xf numFmtId="0" fontId="2" fillId="0" borderId="207" xfId="0" applyFont="1" applyBorder="1" applyAlignment="1" applyProtection="1">
      <alignment horizontal="center"/>
      <protection locked="0"/>
    </xf>
    <xf numFmtId="0" fontId="2" fillId="0" borderId="208" xfId="0" applyFont="1" applyBorder="1" applyAlignment="1" applyProtection="1">
      <alignment horizontal="center"/>
      <protection locked="0"/>
    </xf>
    <xf numFmtId="0" fontId="2" fillId="0" borderId="231" xfId="0" applyFont="1" applyBorder="1" applyAlignment="1" applyProtection="1">
      <alignment horizontal="center"/>
      <protection locked="0"/>
    </xf>
    <xf numFmtId="0" fontId="2" fillId="0" borderId="232" xfId="0" applyFont="1" applyBorder="1" applyAlignment="1" applyProtection="1">
      <alignment horizontal="center"/>
      <protection locked="0"/>
    </xf>
    <xf numFmtId="0" fontId="2" fillId="0" borderId="243" xfId="0" applyFont="1" applyBorder="1" applyAlignment="1" applyProtection="1">
      <alignment horizontal="center"/>
      <protection locked="0"/>
    </xf>
    <xf numFmtId="0" fontId="2" fillId="0" borderId="244" xfId="0" applyFont="1" applyBorder="1" applyAlignment="1" applyProtection="1">
      <alignment horizont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Border="1" applyAlignment="1">
      <alignment horizontal="center" vertical="center"/>
    </xf>
    <xf numFmtId="0" fontId="5" fillId="0" borderId="0" xfId="0" applyFont="1" applyAlignment="1">
      <alignment horizontal="center"/>
    </xf>
    <xf numFmtId="0" fontId="5" fillId="0" borderId="18" xfId="0" applyFont="1" applyBorder="1" applyAlignment="1">
      <alignment horizontal="center"/>
    </xf>
    <xf numFmtId="0" fontId="13" fillId="0" borderId="0" xfId="0" applyFont="1" applyAlignment="1">
      <alignment horizontal="center"/>
    </xf>
    <xf numFmtId="0" fontId="13" fillId="0" borderId="18"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center"/>
    </xf>
    <xf numFmtId="0" fontId="6" fillId="0" borderId="2" xfId="0" applyFont="1" applyBorder="1" applyAlignment="1">
      <alignment horizontal="center" vertical="center"/>
    </xf>
    <xf numFmtId="0" fontId="6" fillId="0" borderId="0" xfId="0" applyFont="1" applyAlignment="1">
      <alignment horizontal="center" vertical="center"/>
    </xf>
    <xf numFmtId="0" fontId="5" fillId="0" borderId="64" xfId="0" applyFont="1" applyBorder="1" applyAlignment="1">
      <alignment horizontal="distributed" vertical="center"/>
    </xf>
    <xf numFmtId="0" fontId="5" fillId="0" borderId="65" xfId="0" applyFont="1" applyBorder="1" applyAlignment="1">
      <alignment horizontal="distributed" vertical="center"/>
    </xf>
    <xf numFmtId="0" fontId="5" fillId="0" borderId="127" xfId="0" applyFont="1" applyBorder="1" applyAlignment="1">
      <alignment horizontal="distributed" vertical="center"/>
    </xf>
    <xf numFmtId="0" fontId="5" fillId="0" borderId="67" xfId="0" applyFont="1" applyBorder="1" applyAlignment="1">
      <alignment horizontal="distributed" vertical="center"/>
    </xf>
    <xf numFmtId="0" fontId="5" fillId="0" borderId="0" xfId="0" applyFont="1" applyAlignment="1">
      <alignment horizontal="distributed" vertical="center"/>
    </xf>
    <xf numFmtId="0" fontId="5" fillId="0" borderId="97" xfId="0" applyFont="1" applyBorder="1" applyAlignment="1">
      <alignment horizontal="distributed" vertical="center"/>
    </xf>
    <xf numFmtId="0" fontId="5" fillId="0" borderId="125" xfId="0" applyFont="1" applyBorder="1" applyAlignment="1">
      <alignment horizontal="distributed" vertical="center"/>
    </xf>
    <xf numFmtId="0" fontId="5" fillId="0" borderId="108" xfId="0" applyFont="1" applyBorder="1" applyAlignment="1">
      <alignment horizontal="distributed" vertical="center"/>
    </xf>
    <xf numFmtId="0" fontId="5" fillId="0" borderId="99" xfId="0" applyFont="1" applyBorder="1" applyAlignment="1">
      <alignment horizontal="distributed" vertical="center"/>
    </xf>
    <xf numFmtId="0" fontId="9" fillId="0" borderId="65" xfId="0" applyFont="1" applyBorder="1" applyAlignment="1" applyProtection="1">
      <alignment horizontal="left" vertical="center" wrapText="1"/>
      <protection locked="0"/>
    </xf>
    <xf numFmtId="0" fontId="9" fillId="0" borderId="66"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9" fillId="0" borderId="121" xfId="0" applyFont="1" applyBorder="1" applyAlignment="1" applyProtection="1">
      <alignment horizontal="left" vertical="center" wrapText="1"/>
      <protection locked="0"/>
    </xf>
    <xf numFmtId="0" fontId="2" fillId="0" borderId="196"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197" xfId="0" applyFont="1" applyBorder="1" applyAlignment="1" applyProtection="1">
      <alignment horizontal="center"/>
      <protection locked="0"/>
    </xf>
    <xf numFmtId="0" fontId="2" fillId="0" borderId="20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01" xfId="0" applyFont="1" applyBorder="1" applyAlignment="1" applyProtection="1">
      <alignment horizontal="center"/>
      <protection locked="0"/>
    </xf>
    <xf numFmtId="0" fontId="2" fillId="0" borderId="22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0" xfId="0" applyFont="1" applyBorder="1" applyAlignment="1" applyProtection="1">
      <alignment horizontal="center"/>
      <protection locked="0"/>
    </xf>
    <xf numFmtId="0" fontId="2" fillId="0" borderId="206" xfId="0" applyFont="1" applyBorder="1" applyAlignment="1" applyProtection="1">
      <alignment horizontal="center"/>
      <protection locked="0"/>
    </xf>
    <xf numFmtId="0" fontId="2" fillId="0" borderId="108" xfId="0" applyFont="1" applyBorder="1" applyAlignment="1" applyProtection="1">
      <alignment horizontal="center"/>
      <protection locked="0"/>
    </xf>
    <xf numFmtId="0" fontId="2" fillId="0" borderId="156" xfId="0" applyFont="1" applyBorder="1" applyAlignment="1" applyProtection="1">
      <alignment horizontal="center"/>
      <protection locked="0"/>
    </xf>
    <xf numFmtId="0" fontId="6" fillId="8" borderId="25"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6" fillId="8" borderId="5" xfId="0" applyFont="1" applyFill="1" applyBorder="1" applyAlignment="1" applyProtection="1">
      <alignment horizontal="center" vertical="center"/>
      <protection locked="0"/>
    </xf>
    <xf numFmtId="0" fontId="6" fillId="8" borderId="176" xfId="0" applyFont="1" applyFill="1" applyBorder="1" applyAlignment="1" applyProtection="1">
      <alignment horizontal="center" vertical="center"/>
      <protection locked="0"/>
    </xf>
    <xf numFmtId="0" fontId="6" fillId="8" borderId="108" xfId="0" applyFont="1" applyFill="1" applyBorder="1" applyAlignment="1" applyProtection="1">
      <alignment horizontal="center" vertical="center"/>
      <protection locked="0"/>
    </xf>
    <xf numFmtId="0" fontId="6" fillId="8" borderId="147" xfId="0" applyFont="1" applyFill="1" applyBorder="1" applyAlignment="1" applyProtection="1">
      <alignment horizontal="center" vertical="center"/>
      <protection locked="0"/>
    </xf>
    <xf numFmtId="0" fontId="9" fillId="0" borderId="0" xfId="0" applyFont="1" applyAlignment="1" applyProtection="1">
      <alignment horizontal="left" vertical="center" shrinkToFit="1"/>
      <protection locked="0"/>
    </xf>
    <xf numFmtId="0" fontId="9" fillId="0" borderId="68" xfId="0" applyFont="1" applyBorder="1" applyAlignment="1" applyProtection="1">
      <alignment horizontal="left" vertical="center" shrinkToFit="1"/>
      <protection locked="0"/>
    </xf>
    <xf numFmtId="0" fontId="7" fillId="0" borderId="150" xfId="0" applyFont="1" applyBorder="1" applyAlignment="1">
      <alignment horizontal="distributed" vertical="center"/>
    </xf>
    <xf numFmtId="0" fontId="7" fillId="0" borderId="13" xfId="0" applyFont="1" applyBorder="1" applyAlignment="1">
      <alignment horizontal="distributed" vertical="center"/>
    </xf>
    <xf numFmtId="0" fontId="7" fillId="0" borderId="167" xfId="0" applyFont="1" applyBorder="1" applyAlignment="1">
      <alignment horizontal="distributed" vertical="center"/>
    </xf>
    <xf numFmtId="0" fontId="7" fillId="0" borderId="6" xfId="0" applyFont="1" applyBorder="1" applyAlignment="1">
      <alignment horizontal="distributed" vertical="center"/>
    </xf>
    <xf numFmtId="0" fontId="7" fillId="0" borderId="0" xfId="0" applyFont="1" applyAlignment="1">
      <alignment horizontal="distributed" vertical="center"/>
    </xf>
    <xf numFmtId="0" fontId="7" fillId="0" borderId="97" xfId="0" applyFont="1" applyBorder="1" applyAlignment="1">
      <alignment horizontal="distributed" vertical="center"/>
    </xf>
    <xf numFmtId="0" fontId="7" fillId="0" borderId="22" xfId="0" applyFont="1" applyBorder="1" applyAlignment="1">
      <alignment horizontal="distributed" vertical="center"/>
    </xf>
    <xf numFmtId="0" fontId="7" fillId="0" borderId="18" xfId="0" applyFont="1" applyBorder="1" applyAlignment="1">
      <alignment horizontal="distributed" vertical="center"/>
    </xf>
    <xf numFmtId="0" fontId="7" fillId="0" borderId="164" xfId="0" applyFont="1" applyBorder="1" applyAlignment="1">
      <alignment horizontal="distributed" vertical="center"/>
    </xf>
    <xf numFmtId="49" fontId="3" fillId="0" borderId="168" xfId="0" applyNumberFormat="1" applyFont="1" applyBorder="1" applyAlignment="1" applyProtection="1">
      <alignment horizontal="center"/>
      <protection locked="0"/>
    </xf>
    <xf numFmtId="49" fontId="3" fillId="0" borderId="13" xfId="0" applyNumberFormat="1" applyFont="1" applyBorder="1" applyAlignment="1" applyProtection="1">
      <alignment horizontal="center"/>
      <protection locked="0"/>
    </xf>
    <xf numFmtId="49" fontId="3" fillId="0" borderId="96" xfId="0" applyNumberFormat="1" applyFont="1" applyBorder="1" applyAlignment="1" applyProtection="1">
      <alignment horizontal="center"/>
      <protection locked="0"/>
    </xf>
    <xf numFmtId="49" fontId="3" fillId="0" borderId="0" xfId="0" applyNumberFormat="1" applyFont="1" applyAlignment="1" applyProtection="1">
      <alignment horizontal="center"/>
      <protection locked="0"/>
    </xf>
    <xf numFmtId="49" fontId="3" fillId="0" borderId="98" xfId="0" applyNumberFormat="1" applyFont="1" applyBorder="1" applyAlignment="1" applyProtection="1">
      <alignment horizontal="center"/>
      <protection locked="0"/>
    </xf>
    <xf numFmtId="49" fontId="3" fillId="0" borderId="108" xfId="0" applyNumberFormat="1" applyFont="1" applyBorder="1" applyAlignment="1" applyProtection="1">
      <alignment horizontal="center"/>
      <protection locked="0"/>
    </xf>
    <xf numFmtId="49" fontId="3" fillId="0" borderId="13" xfId="1" applyNumberFormat="1" applyFont="1" applyFill="1" applyBorder="1" applyAlignment="1" applyProtection="1">
      <alignment horizontal="center"/>
      <protection locked="0"/>
    </xf>
    <xf numFmtId="49" fontId="3" fillId="0" borderId="0" xfId="1" applyNumberFormat="1" applyFont="1" applyFill="1" applyBorder="1" applyAlignment="1" applyProtection="1">
      <alignment horizontal="center"/>
      <protection locked="0"/>
    </xf>
    <xf numFmtId="49" fontId="3" fillId="0" borderId="108" xfId="1" applyNumberFormat="1" applyFont="1" applyFill="1" applyBorder="1" applyAlignment="1" applyProtection="1">
      <alignment horizontal="center"/>
      <protection locked="0"/>
    </xf>
    <xf numFmtId="49" fontId="3" fillId="0" borderId="107" xfId="1" applyNumberFormat="1" applyFont="1" applyFill="1" applyBorder="1" applyAlignment="1" applyProtection="1">
      <alignment horizontal="center"/>
      <protection locked="0"/>
    </xf>
    <xf numFmtId="49" fontId="3" fillId="0" borderId="170" xfId="1" applyNumberFormat="1" applyFont="1" applyFill="1" applyBorder="1" applyAlignment="1" applyProtection="1">
      <alignment horizontal="center"/>
      <protection locked="0"/>
    </xf>
    <xf numFmtId="49" fontId="3" fillId="0" borderId="181" xfId="1" applyNumberFormat="1" applyFont="1" applyFill="1" applyBorder="1" applyAlignment="1" applyProtection="1">
      <alignment horizontal="center"/>
      <protection locked="0"/>
    </xf>
    <xf numFmtId="49" fontId="3" fillId="0" borderId="171" xfId="1" applyNumberFormat="1" applyFont="1" applyFill="1" applyBorder="1" applyAlignment="1" applyProtection="1">
      <alignment horizontal="center"/>
      <protection locked="0"/>
    </xf>
    <xf numFmtId="0" fontId="6" fillId="8" borderId="241" xfId="0" applyFont="1" applyFill="1" applyBorder="1" applyAlignment="1" applyProtection="1">
      <alignment horizontal="left" vertical="center"/>
      <protection locked="0"/>
    </xf>
    <xf numFmtId="0" fontId="6" fillId="8" borderId="138" xfId="0" applyFont="1" applyFill="1" applyBorder="1" applyAlignment="1" applyProtection="1">
      <alignment horizontal="left" vertical="center"/>
      <protection locked="0"/>
    </xf>
    <xf numFmtId="0" fontId="6" fillId="8" borderId="139" xfId="0" applyFont="1" applyFill="1" applyBorder="1" applyAlignment="1" applyProtection="1">
      <alignment horizontal="left" vertical="center"/>
      <protection locked="0"/>
    </xf>
    <xf numFmtId="0" fontId="6" fillId="8" borderId="242" xfId="0" applyFont="1" applyFill="1" applyBorder="1" applyAlignment="1" applyProtection="1">
      <alignment horizontal="left" vertical="center"/>
      <protection locked="0"/>
    </xf>
    <xf numFmtId="0" fontId="6" fillId="8" borderId="140" xfId="0" applyFont="1" applyFill="1" applyBorder="1" applyAlignment="1" applyProtection="1">
      <alignment horizontal="left" vertical="center"/>
      <protection locked="0"/>
    </xf>
    <xf numFmtId="0" fontId="6" fillId="8" borderId="141" xfId="0" applyFont="1" applyFill="1" applyBorder="1" applyAlignment="1" applyProtection="1">
      <alignment horizontal="left" vertical="center"/>
      <protection locked="0"/>
    </xf>
    <xf numFmtId="0" fontId="12" fillId="0" borderId="4" xfId="0" applyFont="1" applyBorder="1" applyAlignment="1">
      <alignment horizontal="distributed" vertical="center" wrapText="1"/>
    </xf>
    <xf numFmtId="0" fontId="12" fillId="0" borderId="9" xfId="0" applyFont="1" applyBorder="1" applyAlignment="1">
      <alignment horizontal="distributed" vertical="center" wrapText="1"/>
    </xf>
    <xf numFmtId="0" fontId="5" fillId="0" borderId="124" xfId="0" applyFont="1" applyBorder="1" applyAlignment="1">
      <alignment horizontal="distributed" vertical="center" wrapText="1"/>
    </xf>
    <xf numFmtId="0" fontId="5" fillId="0" borderId="107" xfId="0" applyFont="1" applyBorder="1" applyAlignment="1">
      <alignment horizontal="distributed" vertical="center"/>
    </xf>
    <xf numFmtId="0" fontId="9" fillId="0" borderId="107"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49" fontId="9" fillId="0" borderId="107" xfId="0" applyNumberFormat="1" applyFont="1" applyBorder="1" applyAlignment="1" applyProtection="1">
      <alignment horizontal="left" vertical="center" shrinkToFit="1"/>
      <protection locked="0"/>
    </xf>
    <xf numFmtId="49" fontId="9" fillId="0" borderId="120" xfId="0" applyNumberFormat="1" applyFont="1" applyBorder="1" applyAlignment="1" applyProtection="1">
      <alignment horizontal="left" vertical="center" shrinkToFit="1"/>
      <protection locked="0"/>
    </xf>
    <xf numFmtId="49" fontId="9" fillId="0" borderId="0" xfId="0" applyNumberFormat="1" applyFont="1" applyAlignment="1" applyProtection="1">
      <alignment horizontal="left" vertical="center" shrinkToFit="1"/>
      <protection locked="0"/>
    </xf>
    <xf numFmtId="49" fontId="9" fillId="0" borderId="68" xfId="0" applyNumberFormat="1" applyFont="1" applyBorder="1" applyAlignment="1" applyProtection="1">
      <alignment horizontal="left" vertical="center" shrinkToFit="1"/>
      <protection locked="0"/>
    </xf>
    <xf numFmtId="0" fontId="7" fillId="0" borderId="3" xfId="0" applyFont="1" applyBorder="1" applyAlignment="1">
      <alignment horizontal="distributed" vertical="center"/>
    </xf>
    <xf numFmtId="0" fontId="7" fillId="0" borderId="20" xfId="0" applyFont="1" applyBorder="1" applyAlignment="1">
      <alignment horizontal="distributed" vertical="center"/>
    </xf>
    <xf numFmtId="0" fontId="7" fillId="0" borderId="19" xfId="0" applyFont="1" applyBorder="1" applyAlignment="1">
      <alignment horizontal="distributed" vertical="center"/>
    </xf>
    <xf numFmtId="0" fontId="2" fillId="0" borderId="25" xfId="0" applyFont="1" applyBorder="1" applyAlignment="1" applyProtection="1">
      <alignment horizontal="center"/>
      <protection locked="0"/>
    </xf>
    <xf numFmtId="0" fontId="2" fillId="0" borderId="17" xfId="0" applyFont="1" applyBorder="1" applyAlignment="1" applyProtection="1">
      <alignment horizontal="center"/>
      <protection locked="0"/>
    </xf>
    <xf numFmtId="49" fontId="3" fillId="0" borderId="148" xfId="1" applyNumberFormat="1" applyFont="1" applyFill="1" applyBorder="1" applyAlignment="1" applyProtection="1">
      <alignment horizontal="center"/>
      <protection locked="0"/>
    </xf>
    <xf numFmtId="49" fontId="3" fillId="0" borderId="7" xfId="1" applyNumberFormat="1" applyFont="1" applyFill="1" applyBorder="1" applyAlignment="1" applyProtection="1">
      <alignment horizontal="center"/>
      <protection locked="0"/>
    </xf>
    <xf numFmtId="49" fontId="3" fillId="0" borderId="147" xfId="1" applyNumberFormat="1" applyFont="1" applyFill="1" applyBorder="1" applyAlignment="1" applyProtection="1">
      <alignment horizontal="center"/>
      <protection locked="0"/>
    </xf>
    <xf numFmtId="0" fontId="9" fillId="0" borderId="108" xfId="0" applyFont="1" applyBorder="1" applyAlignment="1" applyProtection="1">
      <alignment horizontal="left" vertical="center" shrinkToFit="1"/>
      <protection locked="0"/>
    </xf>
    <xf numFmtId="0" fontId="5" fillId="0" borderId="124" xfId="0" applyFont="1" applyBorder="1" applyAlignment="1">
      <alignment horizontal="distributed" vertical="center"/>
    </xf>
    <xf numFmtId="0" fontId="5" fillId="0" borderId="95" xfId="0" applyFont="1" applyBorder="1" applyAlignment="1">
      <alignment horizontal="distributed" vertical="center"/>
    </xf>
    <xf numFmtId="0" fontId="2" fillId="0" borderId="226" xfId="0" applyFont="1" applyBorder="1" applyAlignment="1" applyProtection="1">
      <alignment horizontal="center"/>
      <protection locked="0"/>
    </xf>
    <xf numFmtId="0" fontId="2" fillId="0" borderId="233" xfId="0" applyFont="1" applyBorder="1" applyAlignment="1" applyProtection="1">
      <alignment horizontal="center"/>
      <protection locked="0"/>
    </xf>
    <xf numFmtId="0" fontId="2" fillId="0" borderId="207" xfId="0" applyFont="1" applyBorder="1" applyAlignment="1" applyProtection="1">
      <alignment horizontal="center" shrinkToFit="1"/>
      <protection locked="0"/>
    </xf>
    <xf numFmtId="0" fontId="2" fillId="0" borderId="208" xfId="0" applyFont="1" applyBorder="1" applyAlignment="1" applyProtection="1">
      <alignment horizontal="center" shrinkToFit="1"/>
      <protection locked="0"/>
    </xf>
    <xf numFmtId="0" fontId="5" fillId="0" borderId="0" xfId="0" applyFont="1" applyAlignment="1">
      <alignment horizontal="left" vertical="center" shrinkToFit="1"/>
    </xf>
    <xf numFmtId="0" fontId="5" fillId="0" borderId="68" xfId="0" applyFont="1" applyBorder="1" applyAlignment="1">
      <alignment horizontal="left" vertical="center" shrinkToFit="1"/>
    </xf>
    <xf numFmtId="0" fontId="5" fillId="0" borderId="108" xfId="0" applyFont="1" applyBorder="1" applyAlignment="1">
      <alignment horizontal="left" vertical="center" shrinkToFit="1"/>
    </xf>
    <xf numFmtId="0" fontId="5" fillId="0" borderId="121" xfId="0" applyFont="1" applyBorder="1" applyAlignment="1">
      <alignment horizontal="left" vertical="center" shrinkToFit="1"/>
    </xf>
    <xf numFmtId="49" fontId="3" fillId="0" borderId="94" xfId="0" applyNumberFormat="1" applyFont="1" applyBorder="1" applyAlignment="1" applyProtection="1">
      <alignment horizontal="center"/>
      <protection locked="0"/>
    </xf>
    <xf numFmtId="49" fontId="3" fillId="0" borderId="107" xfId="0" applyNumberFormat="1" applyFont="1" applyBorder="1" applyAlignment="1" applyProtection="1">
      <alignment horizontal="center"/>
      <protection locked="0"/>
    </xf>
    <xf numFmtId="0" fontId="2" fillId="0" borderId="172" xfId="0" applyFont="1" applyBorder="1" applyAlignment="1" applyProtection="1">
      <alignment horizontal="center"/>
      <protection locked="0"/>
    </xf>
    <xf numFmtId="0" fontId="2" fillId="0" borderId="173" xfId="0" applyFont="1" applyBorder="1" applyAlignment="1" applyProtection="1">
      <alignment horizontal="center"/>
      <protection locked="0"/>
    </xf>
    <xf numFmtId="0" fontId="6" fillId="8" borderId="135" xfId="0" applyFont="1" applyFill="1" applyBorder="1" applyAlignment="1" applyProtection="1">
      <alignment horizontal="left" vertical="center"/>
      <protection locked="0"/>
    </xf>
    <xf numFmtId="0" fontId="6" fillId="8" borderId="132" xfId="0" applyFont="1" applyFill="1" applyBorder="1" applyAlignment="1" applyProtection="1">
      <alignment horizontal="left" vertical="center"/>
      <protection locked="0"/>
    </xf>
    <xf numFmtId="0" fontId="6" fillId="8" borderId="142" xfId="0" applyFont="1" applyFill="1" applyBorder="1" applyAlignment="1" applyProtection="1">
      <alignment horizontal="left" vertical="center"/>
      <protection locked="0"/>
    </xf>
    <xf numFmtId="0" fontId="6" fillId="8" borderId="110" xfId="0" applyFont="1" applyFill="1" applyBorder="1" applyAlignment="1" applyProtection="1">
      <alignment horizontal="left" vertical="center"/>
      <protection locked="0"/>
    </xf>
    <xf numFmtId="0" fontId="6" fillId="8" borderId="109" xfId="0" applyFont="1" applyFill="1" applyBorder="1" applyAlignment="1" applyProtection="1">
      <alignment horizontal="left" vertical="center"/>
      <protection locked="0"/>
    </xf>
    <xf numFmtId="0" fontId="6" fillId="8" borderId="143" xfId="0" applyFont="1" applyFill="1" applyBorder="1" applyAlignment="1" applyProtection="1">
      <alignment horizontal="left" vertical="center"/>
      <protection locked="0"/>
    </xf>
    <xf numFmtId="0" fontId="7" fillId="0" borderId="161" xfId="0" applyFont="1" applyBorder="1" applyAlignment="1">
      <alignment horizontal="distributed" vertical="center"/>
    </xf>
    <xf numFmtId="49" fontId="3" fillId="0" borderId="162" xfId="0" applyNumberFormat="1" applyFont="1" applyBorder="1" applyAlignment="1" applyProtection="1">
      <alignment horizontal="center"/>
      <protection locked="0"/>
    </xf>
    <xf numFmtId="49" fontId="3" fillId="0" borderId="9" xfId="0" applyNumberFormat="1" applyFont="1" applyBorder="1" applyAlignment="1" applyProtection="1">
      <alignment horizontal="center"/>
      <protection locked="0"/>
    </xf>
    <xf numFmtId="0" fontId="2" fillId="0" borderId="227" xfId="0" applyFont="1" applyBorder="1" applyAlignment="1" applyProtection="1">
      <alignment horizontal="center"/>
      <protection locked="0"/>
    </xf>
    <xf numFmtId="0" fontId="2" fillId="0" borderId="228" xfId="0" applyFont="1" applyBorder="1" applyAlignment="1" applyProtection="1">
      <alignment horizontal="center"/>
      <protection locked="0"/>
    </xf>
    <xf numFmtId="0" fontId="2" fillId="0" borderId="120" xfId="0" applyFont="1" applyBorder="1" applyAlignment="1" applyProtection="1">
      <alignment horizontal="center" shrinkToFit="1"/>
      <protection locked="0"/>
    </xf>
    <xf numFmtId="0" fontId="2" fillId="0" borderId="121" xfId="0" applyFont="1" applyBorder="1" applyAlignment="1" applyProtection="1">
      <alignment horizontal="center" shrinkToFit="1"/>
      <protection locked="0"/>
    </xf>
    <xf numFmtId="0" fontId="12" fillId="0" borderId="150" xfId="0" applyFont="1" applyBorder="1" applyAlignment="1">
      <alignment horizontal="distributed" vertical="center"/>
    </xf>
    <xf numFmtId="0" fontId="12" fillId="0" borderId="13" xfId="0" applyFont="1" applyBorder="1" applyAlignment="1">
      <alignment horizontal="distributed" vertical="center"/>
    </xf>
    <xf numFmtId="0" fontId="12" fillId="0" borderId="167" xfId="0" applyFont="1" applyBorder="1" applyAlignment="1">
      <alignment horizontal="distributed" vertical="center"/>
    </xf>
    <xf numFmtId="0" fontId="12" fillId="0" borderId="6" xfId="0" applyFont="1" applyBorder="1" applyAlignment="1">
      <alignment horizontal="distributed" vertical="center"/>
    </xf>
    <xf numFmtId="0" fontId="12" fillId="0" borderId="0" xfId="0" applyFont="1" applyAlignment="1">
      <alignment horizontal="distributed" vertical="center"/>
    </xf>
    <xf numFmtId="0" fontId="12" fillId="0" borderId="97" xfId="0" applyFont="1" applyBorder="1" applyAlignment="1">
      <alignment horizontal="distributed" vertical="center"/>
    </xf>
    <xf numFmtId="0" fontId="12" fillId="0" borderId="22" xfId="0" applyFont="1" applyBorder="1" applyAlignment="1">
      <alignment horizontal="distributed" vertical="center"/>
    </xf>
    <xf numFmtId="0" fontId="12" fillId="0" borderId="18" xfId="0" applyFont="1" applyBorder="1" applyAlignment="1">
      <alignment horizontal="distributed" vertical="center"/>
    </xf>
    <xf numFmtId="0" fontId="12" fillId="0" borderId="164" xfId="0" applyFont="1" applyBorder="1" applyAlignment="1">
      <alignment horizontal="distributed" vertical="center"/>
    </xf>
    <xf numFmtId="0" fontId="2" fillId="0" borderId="107" xfId="0" applyFont="1" applyBorder="1" applyAlignment="1" applyProtection="1">
      <alignment horizontal="center" shrinkToFit="1"/>
      <protection locked="0"/>
    </xf>
    <xf numFmtId="0" fontId="2" fillId="0" borderId="108" xfId="0" applyFont="1" applyBorder="1" applyAlignment="1" applyProtection="1">
      <alignment horizontal="center" shrinkToFit="1"/>
      <protection locked="0"/>
    </xf>
    <xf numFmtId="0" fontId="2" fillId="0" borderId="205" xfId="0" applyFont="1" applyBorder="1" applyAlignment="1" applyProtection="1">
      <alignment horizontal="center" shrinkToFit="1"/>
      <protection locked="0"/>
    </xf>
    <xf numFmtId="0" fontId="2" fillId="0" borderId="206" xfId="0" applyFont="1" applyBorder="1" applyAlignment="1" applyProtection="1">
      <alignment horizontal="center" shrinkToFit="1"/>
      <protection locked="0"/>
    </xf>
    <xf numFmtId="0" fontId="2" fillId="0" borderId="209" xfId="0" applyFont="1" applyBorder="1" applyAlignment="1" applyProtection="1">
      <alignment horizontal="center" shrinkToFit="1"/>
      <protection locked="0"/>
    </xf>
    <xf numFmtId="0" fontId="2" fillId="0" borderId="210" xfId="0" applyFont="1" applyBorder="1" applyAlignment="1" applyProtection="1">
      <alignment horizontal="center" shrinkToFit="1"/>
      <protection locked="0"/>
    </xf>
    <xf numFmtId="49" fontId="3" fillId="5" borderId="4" xfId="1" applyNumberFormat="1" applyFont="1" applyFill="1" applyBorder="1" applyAlignment="1" applyProtection="1">
      <alignment horizontal="center"/>
      <protection locked="0"/>
    </xf>
    <xf numFmtId="49" fontId="3" fillId="5" borderId="0" xfId="1" applyNumberFormat="1" applyFont="1" applyFill="1" applyBorder="1" applyAlignment="1" applyProtection="1">
      <alignment horizontal="center"/>
      <protection locked="0"/>
    </xf>
    <xf numFmtId="49" fontId="3" fillId="5" borderId="9" xfId="1" applyNumberFormat="1" applyFont="1" applyFill="1" applyBorder="1" applyAlignment="1" applyProtection="1">
      <alignment horizontal="center"/>
      <protection locked="0"/>
    </xf>
    <xf numFmtId="49" fontId="3" fillId="5" borderId="37" xfId="1" applyNumberFormat="1" applyFont="1" applyFill="1" applyBorder="1" applyAlignment="1" applyProtection="1">
      <alignment horizontal="center"/>
      <protection locked="0"/>
    </xf>
    <xf numFmtId="49" fontId="3" fillId="5" borderId="181" xfId="1" applyNumberFormat="1" applyFont="1" applyFill="1" applyBorder="1" applyAlignment="1" applyProtection="1">
      <alignment horizontal="center"/>
      <protection locked="0"/>
    </xf>
    <xf numFmtId="49" fontId="3" fillId="5" borderId="38" xfId="1" applyNumberFormat="1" applyFont="1" applyFill="1" applyBorder="1" applyAlignment="1" applyProtection="1">
      <alignment horizontal="center"/>
      <protection locked="0"/>
    </xf>
    <xf numFmtId="49" fontId="3" fillId="5" borderId="5" xfId="1" applyNumberFormat="1" applyFont="1" applyFill="1" applyBorder="1" applyAlignment="1" applyProtection="1">
      <alignment horizontal="center"/>
      <protection locked="0"/>
    </xf>
    <xf numFmtId="49" fontId="3" fillId="5" borderId="7" xfId="1" applyNumberFormat="1" applyFont="1" applyFill="1" applyBorder="1" applyAlignment="1" applyProtection="1">
      <alignment horizontal="center"/>
      <protection locked="0"/>
    </xf>
    <xf numFmtId="49" fontId="3" fillId="5" borderId="10" xfId="1" applyNumberFormat="1" applyFont="1" applyFill="1" applyBorder="1" applyAlignment="1" applyProtection="1">
      <alignment horizontal="center"/>
      <protection locked="0"/>
    </xf>
    <xf numFmtId="0" fontId="9" fillId="0" borderId="121" xfId="0" applyFont="1" applyBorder="1" applyAlignment="1" applyProtection="1">
      <alignment horizontal="left" vertical="center" shrinkToFit="1"/>
      <protection locked="0"/>
    </xf>
    <xf numFmtId="0" fontId="7" fillId="5" borderId="3" xfId="0" applyFont="1" applyFill="1" applyBorder="1" applyAlignment="1">
      <alignment horizontal="distributed" vertical="center"/>
    </xf>
    <xf numFmtId="0" fontId="7" fillId="5" borderId="4" xfId="0" applyFont="1" applyFill="1" applyBorder="1" applyAlignment="1">
      <alignment horizontal="distributed" vertical="center"/>
    </xf>
    <xf numFmtId="0" fontId="7" fillId="5" borderId="198" xfId="0" applyFont="1" applyFill="1" applyBorder="1" applyAlignment="1">
      <alignment horizontal="distributed" vertical="center"/>
    </xf>
    <xf numFmtId="0" fontId="7" fillId="5" borderId="6" xfId="0" applyFont="1" applyFill="1" applyBorder="1" applyAlignment="1">
      <alignment horizontal="distributed" vertical="center"/>
    </xf>
    <xf numFmtId="0" fontId="7" fillId="5" borderId="0" xfId="0" applyFont="1" applyFill="1" applyAlignment="1">
      <alignment horizontal="distributed" vertical="center"/>
    </xf>
    <xf numFmtId="0" fontId="7" fillId="5" borderId="97" xfId="0" applyFont="1" applyFill="1" applyBorder="1" applyAlignment="1">
      <alignment horizontal="distributed" vertical="center"/>
    </xf>
    <xf numFmtId="0" fontId="7" fillId="5" borderId="8" xfId="0" applyFont="1" applyFill="1" applyBorder="1" applyAlignment="1">
      <alignment horizontal="distributed" vertical="center"/>
    </xf>
    <xf numFmtId="0" fontId="7" fillId="5" borderId="9" xfId="0" applyFont="1" applyFill="1" applyBorder="1" applyAlignment="1">
      <alignment horizontal="distributed" vertical="center"/>
    </xf>
    <xf numFmtId="0" fontId="7" fillId="5" borderId="161" xfId="0" applyFont="1" applyFill="1" applyBorder="1" applyAlignment="1">
      <alignment horizontal="distributed" vertical="center"/>
    </xf>
    <xf numFmtId="49" fontId="3" fillId="5" borderId="96" xfId="0" applyNumberFormat="1" applyFont="1" applyFill="1" applyBorder="1" applyAlignment="1" applyProtection="1">
      <alignment horizontal="center"/>
      <protection locked="0"/>
    </xf>
    <xf numFmtId="49" fontId="3" fillId="5" borderId="0" xfId="0" applyNumberFormat="1" applyFont="1" applyFill="1" applyAlignment="1" applyProtection="1">
      <alignment horizontal="center"/>
      <protection locked="0"/>
    </xf>
    <xf numFmtId="49" fontId="3" fillId="5" borderId="162" xfId="0" applyNumberFormat="1" applyFont="1" applyFill="1" applyBorder="1" applyAlignment="1" applyProtection="1">
      <alignment horizontal="center"/>
      <protection locked="0"/>
    </xf>
    <xf numFmtId="49" fontId="3" fillId="5" borderId="9" xfId="0" applyNumberFormat="1" applyFont="1" applyFill="1" applyBorder="1" applyAlignment="1" applyProtection="1">
      <alignment horizontal="center"/>
      <protection locked="0"/>
    </xf>
    <xf numFmtId="0" fontId="12" fillId="0" borderId="3" xfId="0" applyFont="1" applyBorder="1" applyAlignment="1">
      <alignment horizontal="distributed" vertical="center"/>
    </xf>
    <xf numFmtId="0" fontId="12" fillId="0" borderId="4" xfId="0" applyFont="1" applyBorder="1" applyAlignment="1">
      <alignment horizontal="distributed" vertical="center"/>
    </xf>
    <xf numFmtId="0" fontId="12" fillId="0" borderId="198" xfId="0" applyFont="1" applyBorder="1" applyAlignment="1">
      <alignment horizontal="distributed" vertical="center"/>
    </xf>
    <xf numFmtId="0" fontId="12" fillId="0" borderId="8" xfId="0" applyFont="1" applyBorder="1" applyAlignment="1">
      <alignment horizontal="distributed" vertical="center"/>
    </xf>
    <xf numFmtId="0" fontId="12" fillId="0" borderId="9" xfId="0" applyFont="1" applyBorder="1" applyAlignment="1">
      <alignment horizontal="distributed" vertical="center"/>
    </xf>
    <xf numFmtId="0" fontId="12" fillId="0" borderId="161" xfId="0" applyFont="1" applyBorder="1" applyAlignment="1">
      <alignment horizontal="distributed" vertical="center"/>
    </xf>
    <xf numFmtId="49" fontId="3" fillId="0" borderId="9" xfId="1" applyNumberFormat="1" applyFont="1" applyFill="1" applyBorder="1" applyAlignment="1" applyProtection="1">
      <alignment horizontal="center"/>
      <protection locked="0"/>
    </xf>
    <xf numFmtId="49" fontId="3" fillId="0" borderId="10" xfId="1" applyNumberFormat="1" applyFont="1" applyFill="1" applyBorder="1" applyAlignment="1" applyProtection="1">
      <alignment horizontal="center"/>
      <protection locked="0"/>
    </xf>
    <xf numFmtId="0" fontId="9" fillId="0" borderId="108" xfId="0" applyFont="1" applyBorder="1" applyAlignment="1" applyProtection="1">
      <alignment horizontal="center" vertical="center" shrinkToFit="1"/>
      <protection locked="0"/>
    </xf>
    <xf numFmtId="0" fontId="6" fillId="0" borderId="107"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9" fillId="0" borderId="120" xfId="0" applyFont="1" applyBorder="1" applyAlignment="1" applyProtection="1">
      <alignment horizontal="center" vertical="center" shrinkToFit="1"/>
      <protection locked="0"/>
    </xf>
    <xf numFmtId="0" fontId="9" fillId="0" borderId="121" xfId="0" applyFont="1" applyBorder="1" applyAlignment="1" applyProtection="1">
      <alignment horizontal="center" vertical="center" shrinkToFit="1"/>
      <protection locked="0"/>
    </xf>
    <xf numFmtId="49" fontId="3" fillId="0" borderId="38" xfId="1" applyNumberFormat="1" applyFont="1" applyFill="1" applyBorder="1" applyAlignment="1" applyProtection="1">
      <alignment horizontal="center"/>
      <protection locked="0"/>
    </xf>
    <xf numFmtId="0" fontId="5" fillId="8" borderId="5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198" xfId="0" applyFont="1" applyFill="1" applyBorder="1" applyAlignment="1">
      <alignment horizontal="center" vertical="center"/>
    </xf>
    <xf numFmtId="0" fontId="5" fillId="8" borderId="0" xfId="0" applyFont="1" applyFill="1" applyAlignment="1">
      <alignment horizontal="center" vertical="center"/>
    </xf>
    <xf numFmtId="0" fontId="5" fillId="8" borderId="97" xfId="0" applyFont="1" applyFill="1" applyBorder="1" applyAlignment="1">
      <alignment horizontal="center" vertical="center"/>
    </xf>
    <xf numFmtId="0" fontId="5" fillId="8" borderId="108" xfId="0" applyFont="1" applyFill="1" applyBorder="1" applyAlignment="1">
      <alignment horizontal="center" vertical="center"/>
    </xf>
    <xf numFmtId="0" fontId="5" fillId="8" borderId="99" xfId="0" applyFont="1" applyFill="1" applyBorder="1" applyAlignment="1">
      <alignment horizontal="center" vertical="center"/>
    </xf>
    <xf numFmtId="0" fontId="5" fillId="8" borderId="238"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96" xfId="0" applyFont="1" applyFill="1" applyBorder="1" applyAlignment="1">
      <alignment horizontal="center" vertical="center"/>
    </xf>
    <xf numFmtId="0" fontId="5" fillId="8" borderId="7" xfId="0" applyFont="1" applyFill="1" applyBorder="1" applyAlignment="1">
      <alignment horizontal="center" vertical="center"/>
    </xf>
    <xf numFmtId="0" fontId="2" fillId="0" borderId="100" xfId="0" applyFont="1" applyBorder="1" applyAlignment="1" applyProtection="1">
      <alignment horizontal="left" shrinkToFit="1"/>
      <protection locked="0"/>
    </xf>
    <xf numFmtId="0" fontId="2" fillId="0" borderId="126" xfId="0" applyFont="1" applyBorder="1" applyAlignment="1" applyProtection="1">
      <alignment horizontal="left" shrinkToFit="1"/>
      <protection locked="0"/>
    </xf>
    <xf numFmtId="0" fontId="5" fillId="0" borderId="176" xfId="0" applyFont="1" applyBorder="1" applyAlignment="1" applyProtection="1">
      <alignment horizontal="center" shrinkToFit="1"/>
      <protection locked="0"/>
    </xf>
    <xf numFmtId="0" fontId="5" fillId="0" borderId="99" xfId="0" applyFont="1" applyBorder="1" applyAlignment="1" applyProtection="1">
      <alignment horizontal="center" shrinkToFit="1"/>
      <protection locked="0"/>
    </xf>
    <xf numFmtId="0" fontId="2" fillId="0" borderId="144" xfId="1" applyNumberFormat="1" applyFont="1" applyBorder="1" applyAlignment="1" applyProtection="1">
      <alignment horizontal="center" shrinkToFit="1"/>
      <protection locked="0"/>
    </xf>
    <xf numFmtId="0" fontId="2" fillId="0" borderId="102" xfId="1" applyNumberFormat="1" applyFont="1" applyBorder="1" applyAlignment="1" applyProtection="1">
      <alignment horizontal="center" shrinkToFit="1"/>
      <protection locked="0"/>
    </xf>
    <xf numFmtId="0" fontId="2" fillId="0" borderId="103" xfId="1" applyNumberFormat="1" applyFont="1" applyBorder="1" applyAlignment="1" applyProtection="1">
      <alignment horizontal="center" shrinkToFit="1"/>
      <protection locked="0"/>
    </xf>
    <xf numFmtId="0" fontId="2" fillId="0" borderId="11" xfId="0" applyFont="1" applyBorder="1" applyAlignment="1" applyProtection="1">
      <alignment horizontal="center"/>
      <protection locked="0"/>
    </xf>
    <xf numFmtId="0" fontId="2" fillId="0" borderId="126" xfId="1" applyNumberFormat="1" applyFont="1" applyBorder="1" applyAlignment="1" applyProtection="1">
      <alignment horizontal="center" shrinkToFit="1"/>
      <protection locked="0"/>
    </xf>
    <xf numFmtId="0" fontId="2" fillId="0" borderId="101" xfId="1" applyNumberFormat="1" applyFont="1" applyBorder="1" applyAlignment="1" applyProtection="1">
      <alignment horizontal="center" shrinkToFit="1"/>
      <protection locked="0"/>
    </xf>
    <xf numFmtId="3" fontId="9" fillId="0" borderId="134" xfId="1" applyNumberFormat="1" applyFont="1" applyFill="1" applyBorder="1" applyAlignment="1" applyProtection="1">
      <alignment horizontal="right" shrinkToFit="1"/>
      <protection locked="0"/>
    </xf>
    <xf numFmtId="3" fontId="9" fillId="0" borderId="87" xfId="1" applyNumberFormat="1" applyFont="1" applyFill="1" applyBorder="1" applyAlignment="1" applyProtection="1">
      <alignment horizontal="right" shrinkToFit="1"/>
      <protection locked="0"/>
    </xf>
    <xf numFmtId="3" fontId="9" fillId="0" borderId="89" xfId="1" applyNumberFormat="1" applyFont="1" applyFill="1" applyBorder="1" applyAlignment="1" applyProtection="1">
      <alignment horizontal="right" shrinkToFit="1"/>
      <protection locked="0"/>
    </xf>
    <xf numFmtId="0" fontId="5" fillId="0" borderId="69" xfId="0" applyFont="1" applyBorder="1" applyAlignment="1">
      <alignment horizontal="distributed" vertical="center"/>
    </xf>
    <xf numFmtId="0" fontId="5" fillId="0" borderId="70" xfId="0" applyFont="1" applyBorder="1" applyAlignment="1">
      <alignment horizontal="distributed" vertical="center"/>
    </xf>
    <xf numFmtId="0" fontId="5" fillId="0" borderId="128" xfId="0" applyFont="1" applyBorder="1" applyAlignment="1">
      <alignment horizontal="distributed" vertical="center"/>
    </xf>
    <xf numFmtId="49" fontId="9" fillId="0" borderId="70" xfId="0" applyNumberFormat="1" applyFont="1" applyBorder="1" applyAlignment="1" applyProtection="1">
      <alignment horizontal="left" vertical="center" shrinkToFit="1"/>
      <protection locked="0"/>
    </xf>
    <xf numFmtId="49" fontId="9" fillId="0" borderId="71" xfId="0" applyNumberFormat="1" applyFont="1" applyBorder="1" applyAlignment="1" applyProtection="1">
      <alignment horizontal="left" vertical="center" shrinkToFit="1"/>
      <protection locked="0"/>
    </xf>
    <xf numFmtId="0" fontId="12" fillId="0" borderId="0" xfId="0" applyFont="1" applyAlignment="1">
      <alignment horizontal="left"/>
    </xf>
    <xf numFmtId="0" fontId="5" fillId="8" borderId="3"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245" xfId="0" applyFont="1" applyFill="1" applyBorder="1" applyAlignment="1">
      <alignment horizontal="center" vertical="center"/>
    </xf>
    <xf numFmtId="0" fontId="5" fillId="8" borderId="98" xfId="0" applyFont="1" applyFill="1" applyBorder="1" applyAlignment="1">
      <alignment horizontal="center" vertical="center"/>
    </xf>
    <xf numFmtId="9" fontId="5" fillId="8" borderId="25" xfId="0" applyNumberFormat="1" applyFont="1" applyFill="1" applyBorder="1" applyAlignment="1">
      <alignment horizontal="center" vertical="center"/>
    </xf>
    <xf numFmtId="9" fontId="5" fillId="8" borderId="198" xfId="0" applyNumberFormat="1" applyFont="1" applyFill="1" applyBorder="1" applyAlignment="1">
      <alignment horizontal="center" vertical="center"/>
    </xf>
    <xf numFmtId="9" fontId="5" fillId="8" borderId="15" xfId="0" applyNumberFormat="1" applyFont="1" applyFill="1" applyBorder="1" applyAlignment="1">
      <alignment horizontal="center" vertical="center"/>
    </xf>
    <xf numFmtId="9" fontId="5" fillId="8" borderId="97" xfId="0" applyNumberFormat="1" applyFont="1" applyFill="1" applyBorder="1" applyAlignment="1">
      <alignment horizontal="center" vertical="center"/>
    </xf>
    <xf numFmtId="9" fontId="5" fillId="8" borderId="17" xfId="0" applyNumberFormat="1" applyFont="1" applyFill="1" applyBorder="1" applyAlignment="1">
      <alignment horizontal="center" vertical="center"/>
    </xf>
    <xf numFmtId="9" fontId="5" fillId="8" borderId="164" xfId="0" applyNumberFormat="1" applyFont="1" applyFill="1" applyBorder="1" applyAlignment="1">
      <alignment horizontal="center" vertical="center"/>
    </xf>
    <xf numFmtId="3" fontId="9" fillId="0" borderId="165" xfId="1" applyNumberFormat="1" applyFont="1" applyFill="1" applyBorder="1" applyAlignment="1" applyProtection="1">
      <alignment horizontal="right" shrinkToFit="1"/>
      <protection locked="0"/>
    </xf>
    <xf numFmtId="3" fontId="9" fillId="0" borderId="18" xfId="1" applyNumberFormat="1" applyFont="1" applyFill="1" applyBorder="1" applyAlignment="1" applyProtection="1">
      <alignment horizontal="right" shrinkToFit="1"/>
      <protection locked="0"/>
    </xf>
    <xf numFmtId="3" fontId="9" fillId="0" borderId="151" xfId="1" applyNumberFormat="1" applyFont="1" applyFill="1" applyBorder="1" applyAlignment="1" applyProtection="1">
      <alignment horizontal="right" shrinkToFit="1"/>
      <protection locked="0"/>
    </xf>
    <xf numFmtId="0" fontId="2" fillId="0" borderId="189" xfId="0" applyFont="1" applyBorder="1" applyAlignment="1" applyProtection="1">
      <alignment horizontal="left" shrinkToFit="1"/>
      <protection locked="0"/>
    </xf>
    <xf numFmtId="0" fontId="2" fillId="0" borderId="249" xfId="0" applyFont="1" applyBorder="1" applyAlignment="1" applyProtection="1">
      <alignment horizontal="left" shrinkToFit="1"/>
      <protection locked="0"/>
    </xf>
    <xf numFmtId="0" fontId="2" fillId="0" borderId="251" xfId="1" applyNumberFormat="1" applyFont="1" applyBorder="1" applyAlignment="1" applyProtection="1">
      <alignment horizontal="center" shrinkToFit="1"/>
      <protection locked="0"/>
    </xf>
    <xf numFmtId="0" fontId="2" fillId="0" borderId="90" xfId="1" applyNumberFormat="1" applyFont="1" applyBorder="1" applyAlignment="1" applyProtection="1">
      <alignment horizontal="center" shrinkToFit="1"/>
      <protection locked="0"/>
    </xf>
    <xf numFmtId="0" fontId="2" fillId="0" borderId="252" xfId="1" applyNumberFormat="1" applyFont="1" applyBorder="1" applyAlignment="1" applyProtection="1">
      <alignment horizontal="center" shrinkToFit="1"/>
      <protection locked="0"/>
    </xf>
    <xf numFmtId="0" fontId="2" fillId="0" borderId="263"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264" xfId="0" applyFont="1" applyBorder="1" applyAlignment="1" applyProtection="1">
      <alignment horizontal="center"/>
      <protection locked="0"/>
    </xf>
    <xf numFmtId="0" fontId="2" fillId="0" borderId="189" xfId="1" applyNumberFormat="1" applyFont="1" applyBorder="1" applyAlignment="1" applyProtection="1">
      <alignment horizontal="center" shrinkToFit="1"/>
      <protection locked="0"/>
    </xf>
    <xf numFmtId="0" fontId="2" fillId="0" borderId="249" xfId="1" applyNumberFormat="1" applyFont="1" applyBorder="1" applyAlignment="1" applyProtection="1">
      <alignment horizontal="center" shrinkToFit="1"/>
      <protection locked="0"/>
    </xf>
    <xf numFmtId="0" fontId="2" fillId="0" borderId="188" xfId="1" applyNumberFormat="1" applyFont="1" applyBorder="1" applyAlignment="1" applyProtection="1">
      <alignment horizontal="center" shrinkToFit="1"/>
      <protection locked="0"/>
    </xf>
    <xf numFmtId="3" fontId="9" fillId="0" borderId="178" xfId="1" applyNumberFormat="1" applyFont="1" applyFill="1" applyBorder="1" applyAlignment="1" applyProtection="1">
      <alignment horizontal="right" shrinkToFit="1"/>
      <protection locked="0"/>
    </xf>
    <xf numFmtId="3" fontId="9" fillId="0" borderId="159" xfId="1" applyNumberFormat="1" applyFont="1" applyFill="1" applyBorder="1" applyAlignment="1" applyProtection="1">
      <alignment horizontal="right" shrinkToFit="1"/>
      <protection locked="0"/>
    </xf>
    <xf numFmtId="3" fontId="9" fillId="0" borderId="265" xfId="1" applyNumberFormat="1" applyFont="1" applyFill="1" applyBorder="1" applyAlignment="1" applyProtection="1">
      <alignment horizontal="right" shrinkToFit="1"/>
      <protection locked="0"/>
    </xf>
    <xf numFmtId="0" fontId="2" fillId="8" borderId="6" xfId="0" applyFont="1" applyFill="1" applyBorder="1" applyAlignment="1">
      <alignment horizontal="left" vertical="center"/>
    </xf>
    <xf numFmtId="0" fontId="2" fillId="8" borderId="0" xfId="0" applyFont="1" applyFill="1" applyAlignment="1">
      <alignment horizontal="left" vertical="center"/>
    </xf>
    <xf numFmtId="0" fontId="2" fillId="8" borderId="16" xfId="0" applyFont="1" applyFill="1" applyBorder="1" applyAlignment="1">
      <alignment horizontal="left" vertical="center"/>
    </xf>
    <xf numFmtId="0" fontId="2" fillId="8" borderId="8" xfId="0" applyFont="1" applyFill="1" applyBorder="1" applyAlignment="1">
      <alignment horizontal="left" vertical="center"/>
    </xf>
    <xf numFmtId="0" fontId="2" fillId="8" borderId="9" xfId="0" applyFont="1" applyFill="1" applyBorder="1" applyAlignment="1">
      <alignment horizontal="left" vertical="center"/>
    </xf>
    <xf numFmtId="0" fontId="2" fillId="8" borderId="21" xfId="0" applyFont="1" applyFill="1" applyBorder="1" applyAlignment="1">
      <alignment horizontal="left" vertical="center"/>
    </xf>
    <xf numFmtId="3" fontId="9" fillId="0" borderId="223" xfId="1" applyNumberFormat="1" applyFont="1" applyFill="1" applyBorder="1" applyAlignment="1" applyProtection="1">
      <alignment horizontal="right" shrinkToFit="1"/>
      <protection locked="0"/>
    </xf>
    <xf numFmtId="3" fontId="9" fillId="0" borderId="224" xfId="1" applyNumberFormat="1" applyFont="1" applyFill="1" applyBorder="1" applyAlignment="1" applyProtection="1">
      <alignment horizontal="right" shrinkToFit="1"/>
      <protection locked="0"/>
    </xf>
    <xf numFmtId="3" fontId="9" fillId="0" borderId="225" xfId="1" applyNumberFormat="1" applyFont="1" applyFill="1" applyBorder="1" applyAlignment="1" applyProtection="1">
      <alignment horizontal="right" shrinkToFit="1"/>
      <protection locked="0"/>
    </xf>
    <xf numFmtId="3" fontId="9" fillId="0" borderId="27" xfId="1" applyNumberFormat="1" applyFont="1" applyFill="1" applyBorder="1" applyAlignment="1" applyProtection="1">
      <alignment horizontal="right" shrinkToFit="1"/>
      <protection locked="0"/>
    </xf>
    <xf numFmtId="3" fontId="9" fillId="0" borderId="9" xfId="1" applyNumberFormat="1" applyFont="1" applyFill="1" applyBorder="1" applyAlignment="1" applyProtection="1">
      <alignment horizontal="right" shrinkToFit="1"/>
      <protection locked="0"/>
    </xf>
    <xf numFmtId="3" fontId="9" fillId="0" borderId="21" xfId="1" applyNumberFormat="1" applyFont="1" applyFill="1" applyBorder="1" applyAlignment="1" applyProtection="1">
      <alignment horizontal="right" shrinkToFit="1"/>
      <protection locked="0"/>
    </xf>
    <xf numFmtId="178" fontId="10" fillId="8" borderId="15" xfId="1" applyNumberFormat="1" applyFont="1" applyFill="1" applyBorder="1" applyAlignment="1" applyProtection="1">
      <alignment horizontal="center" vertical="top" shrinkToFit="1"/>
    </xf>
    <xf numFmtId="178" fontId="10" fillId="8" borderId="0" xfId="1" applyNumberFormat="1" applyFont="1" applyFill="1" applyBorder="1" applyAlignment="1" applyProtection="1">
      <alignment horizontal="center" vertical="top" shrinkToFit="1"/>
    </xf>
    <xf numFmtId="178" fontId="10" fillId="8" borderId="97" xfId="1" applyNumberFormat="1" applyFont="1" applyFill="1" applyBorder="1" applyAlignment="1" applyProtection="1">
      <alignment horizontal="center" vertical="top" shrinkToFit="1"/>
    </xf>
    <xf numFmtId="3" fontId="9" fillId="0" borderId="96" xfId="1" applyNumberFormat="1" applyFont="1" applyFill="1" applyBorder="1" applyAlignment="1" applyProtection="1">
      <alignment horizontal="right" shrinkToFit="1"/>
      <protection locked="0"/>
    </xf>
    <xf numFmtId="3" fontId="9" fillId="0" borderId="0" xfId="1" applyNumberFormat="1" applyFont="1" applyFill="1" applyBorder="1" applyAlignment="1" applyProtection="1">
      <alignment horizontal="right" shrinkToFit="1"/>
      <protection locked="0"/>
    </xf>
    <xf numFmtId="3" fontId="9" fillId="0" borderId="7" xfId="1" applyNumberFormat="1" applyFont="1" applyFill="1" applyBorder="1" applyAlignment="1" applyProtection="1">
      <alignment horizontal="right" shrinkToFit="1"/>
      <protection locked="0"/>
    </xf>
    <xf numFmtId="3" fontId="9" fillId="0" borderId="162" xfId="1" applyNumberFormat="1" applyFont="1" applyFill="1" applyBorder="1" applyAlignment="1" applyProtection="1">
      <alignment horizontal="right" shrinkToFit="1"/>
      <protection locked="0"/>
    </xf>
    <xf numFmtId="3" fontId="9" fillId="0" borderId="10" xfId="1" applyNumberFormat="1" applyFont="1" applyFill="1" applyBorder="1" applyAlignment="1" applyProtection="1">
      <alignment horizontal="right" shrinkToFit="1"/>
      <protection locked="0"/>
    </xf>
    <xf numFmtId="0" fontId="5" fillId="8" borderId="27"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61" xfId="0" applyFont="1" applyFill="1" applyBorder="1" applyAlignment="1">
      <alignment horizontal="center" vertical="center" wrapText="1"/>
    </xf>
    <xf numFmtId="0" fontId="6" fillId="0" borderId="0" xfId="0" applyFont="1" applyAlignment="1">
      <alignment horizontal="left" vertical="center" wrapText="1"/>
    </xf>
    <xf numFmtId="0" fontId="6" fillId="0" borderId="4" xfId="0" applyFont="1" applyBorder="1" applyAlignment="1">
      <alignment horizontal="left" vertical="center"/>
    </xf>
    <xf numFmtId="0" fontId="2" fillId="8" borderId="154" xfId="0" applyFont="1" applyFill="1" applyBorder="1" applyAlignment="1">
      <alignment horizontal="left" vertical="center"/>
    </xf>
    <xf numFmtId="0" fontId="2" fillId="8" borderId="65" xfId="0" applyFont="1" applyFill="1" applyBorder="1" applyAlignment="1">
      <alignment horizontal="left" vertical="center"/>
    </xf>
    <xf numFmtId="0" fontId="2" fillId="8" borderId="153" xfId="0" applyFont="1" applyFill="1" applyBorder="1" applyAlignment="1">
      <alignment horizontal="left" vertical="center"/>
    </xf>
    <xf numFmtId="0" fontId="2" fillId="8" borderId="22" xfId="0" applyFont="1" applyFill="1" applyBorder="1" applyAlignment="1">
      <alignment horizontal="left" vertical="center"/>
    </xf>
    <xf numFmtId="0" fontId="2" fillId="8" borderId="18" xfId="0" applyFont="1" applyFill="1" applyBorder="1" applyAlignment="1">
      <alignment horizontal="left" vertical="center"/>
    </xf>
    <xf numFmtId="0" fontId="2" fillId="8" borderId="19" xfId="0" applyFont="1" applyFill="1" applyBorder="1" applyAlignment="1">
      <alignment horizontal="left" vertical="center"/>
    </xf>
    <xf numFmtId="3" fontId="9" fillId="0" borderId="25" xfId="1" applyNumberFormat="1" applyFont="1" applyFill="1" applyBorder="1" applyAlignment="1" applyProtection="1">
      <alignment horizontal="right" shrinkToFit="1"/>
      <protection locked="0"/>
    </xf>
    <xf numFmtId="3" fontId="9" fillId="0" borderId="4" xfId="1" applyNumberFormat="1" applyFont="1" applyFill="1" applyBorder="1" applyAlignment="1" applyProtection="1">
      <alignment horizontal="right" shrinkToFit="1"/>
      <protection locked="0"/>
    </xf>
    <xf numFmtId="3" fontId="9" fillId="0" borderId="20" xfId="1" applyNumberFormat="1" applyFont="1" applyFill="1" applyBorder="1" applyAlignment="1" applyProtection="1">
      <alignment horizontal="right" shrinkToFit="1"/>
      <protection locked="0"/>
    </xf>
    <xf numFmtId="3" fontId="9" fillId="0" borderId="17" xfId="1" applyNumberFormat="1" applyFont="1" applyFill="1" applyBorder="1" applyAlignment="1" applyProtection="1">
      <alignment horizontal="right" shrinkToFit="1"/>
      <protection locked="0"/>
    </xf>
    <xf numFmtId="3" fontId="9" fillId="0" borderId="19" xfId="1" applyNumberFormat="1" applyFont="1" applyFill="1" applyBorder="1" applyAlignment="1" applyProtection="1">
      <alignment horizontal="right" shrinkToFit="1"/>
      <protection locked="0"/>
    </xf>
    <xf numFmtId="3" fontId="9" fillId="0" borderId="238" xfId="1" applyNumberFormat="1" applyFont="1" applyFill="1" applyBorder="1" applyAlignment="1" applyProtection="1">
      <alignment horizontal="right" shrinkToFit="1"/>
      <protection locked="0"/>
    </xf>
    <xf numFmtId="3" fontId="9" fillId="0" borderId="5" xfId="1" applyNumberFormat="1" applyFont="1" applyFill="1" applyBorder="1" applyAlignment="1" applyProtection="1">
      <alignment horizontal="right" shrinkToFit="1"/>
      <protection locked="0"/>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64" xfId="0" applyFont="1" applyFill="1" applyBorder="1" applyAlignment="1">
      <alignment horizontal="center" vertical="center" wrapText="1"/>
    </xf>
    <xf numFmtId="0" fontId="2" fillId="8" borderId="150" xfId="0" applyFont="1" applyFill="1" applyBorder="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lignment horizontal="left" vertical="center"/>
    </xf>
    <xf numFmtId="0" fontId="2" fillId="8" borderId="215" xfId="0" applyFont="1" applyFill="1" applyBorder="1" applyAlignment="1">
      <alignment horizontal="left" vertical="center"/>
    </xf>
    <xf numFmtId="0" fontId="2" fillId="8" borderId="211" xfId="0" applyFont="1" applyFill="1" applyBorder="1" applyAlignment="1">
      <alignment horizontal="left" vertical="center"/>
    </xf>
    <xf numFmtId="0" fontId="2" fillId="8" borderId="212" xfId="0" applyFont="1" applyFill="1" applyBorder="1" applyAlignment="1">
      <alignment horizontal="left" vertical="center"/>
    </xf>
    <xf numFmtId="3" fontId="9" fillId="0" borderId="12" xfId="1" applyNumberFormat="1" applyFont="1" applyFill="1" applyBorder="1" applyAlignment="1" applyProtection="1">
      <alignment horizontal="right" shrinkToFit="1"/>
      <protection locked="0"/>
    </xf>
    <xf numFmtId="3" fontId="9" fillId="0" borderId="13" xfId="1" applyNumberFormat="1" applyFont="1" applyFill="1" applyBorder="1" applyAlignment="1" applyProtection="1">
      <alignment horizontal="right" shrinkToFit="1"/>
      <protection locked="0"/>
    </xf>
    <xf numFmtId="3" fontId="9" fillId="0" borderId="14" xfId="1" applyNumberFormat="1" applyFont="1" applyFill="1" applyBorder="1" applyAlignment="1" applyProtection="1">
      <alignment horizontal="right" shrinkToFit="1"/>
      <protection locked="0"/>
    </xf>
    <xf numFmtId="3" fontId="9" fillId="0" borderId="218" xfId="1" applyNumberFormat="1" applyFont="1" applyFill="1" applyBorder="1" applyAlignment="1" applyProtection="1">
      <alignment horizontal="right" shrinkToFit="1"/>
      <protection locked="0"/>
    </xf>
    <xf numFmtId="3" fontId="9" fillId="0" borderId="211" xfId="1" applyNumberFormat="1" applyFont="1" applyFill="1" applyBorder="1" applyAlignment="1" applyProtection="1">
      <alignment horizontal="right" shrinkToFit="1"/>
      <protection locked="0"/>
    </xf>
    <xf numFmtId="3" fontId="9" fillId="0" borderId="212" xfId="1" applyNumberFormat="1" applyFont="1" applyFill="1" applyBorder="1" applyAlignment="1" applyProtection="1">
      <alignment horizontal="right" shrinkToFit="1"/>
      <protection locked="0"/>
    </xf>
    <xf numFmtId="3" fontId="9" fillId="0" borderId="168" xfId="1" applyNumberFormat="1" applyFont="1" applyFill="1" applyBorder="1" applyAlignment="1" applyProtection="1">
      <alignment horizontal="right" shrinkToFit="1"/>
      <protection locked="0"/>
    </xf>
    <xf numFmtId="3" fontId="9" fillId="0" borderId="24" xfId="1" applyNumberFormat="1" applyFont="1" applyFill="1" applyBorder="1" applyAlignment="1" applyProtection="1">
      <alignment horizontal="right" shrinkToFit="1"/>
      <protection locked="0"/>
    </xf>
    <xf numFmtId="3" fontId="9" fillId="0" borderId="214" xfId="1" applyNumberFormat="1" applyFont="1" applyFill="1" applyBorder="1" applyAlignment="1" applyProtection="1">
      <alignment horizontal="right" shrinkToFit="1"/>
      <protection locked="0"/>
    </xf>
    <xf numFmtId="3" fontId="9" fillId="0" borderId="236" xfId="1" applyNumberFormat="1" applyFont="1" applyFill="1" applyBorder="1" applyAlignment="1" applyProtection="1">
      <alignment horizontal="right" shrinkToFit="1"/>
      <protection locked="0"/>
    </xf>
    <xf numFmtId="0" fontId="5" fillId="8" borderId="218" xfId="0" applyFont="1" applyFill="1" applyBorder="1" applyAlignment="1">
      <alignment horizontal="center" vertical="center" wrapText="1"/>
    </xf>
    <xf numFmtId="0" fontId="5" fillId="8" borderId="211" xfId="0" applyFont="1" applyFill="1" applyBorder="1" applyAlignment="1">
      <alignment horizontal="center" vertical="center" wrapText="1"/>
    </xf>
    <xf numFmtId="0" fontId="5" fillId="8" borderId="213" xfId="0" applyFont="1" applyFill="1" applyBorder="1" applyAlignment="1">
      <alignment horizontal="center" vertical="center" wrapText="1"/>
    </xf>
    <xf numFmtId="0" fontId="6" fillId="8" borderId="25" xfId="0" applyFont="1" applyFill="1" applyBorder="1" applyAlignment="1" applyProtection="1">
      <alignment horizontal="center" vertical="center"/>
      <protection hidden="1"/>
    </xf>
    <xf numFmtId="0" fontId="6" fillId="8" borderId="4" xfId="0" applyFont="1" applyFill="1" applyBorder="1" applyAlignment="1" applyProtection="1">
      <alignment horizontal="center" vertical="center"/>
      <protection hidden="1"/>
    </xf>
    <xf numFmtId="0" fontId="6" fillId="8" borderId="5" xfId="0" applyFont="1" applyFill="1" applyBorder="1" applyAlignment="1" applyProtection="1">
      <alignment horizontal="center" vertical="center"/>
      <protection hidden="1"/>
    </xf>
    <xf numFmtId="0" fontId="6" fillId="8" borderId="17" xfId="0" applyFont="1" applyFill="1" applyBorder="1" applyAlignment="1" applyProtection="1">
      <alignment horizontal="center" vertical="center"/>
      <protection hidden="1"/>
    </xf>
    <xf numFmtId="0" fontId="6" fillId="8" borderId="18" xfId="0" applyFont="1" applyFill="1" applyBorder="1" applyAlignment="1" applyProtection="1">
      <alignment horizontal="center" vertical="center"/>
      <protection hidden="1"/>
    </xf>
    <xf numFmtId="0" fontId="6" fillId="8" borderId="151" xfId="0" applyFont="1" applyFill="1" applyBorder="1" applyAlignment="1" applyProtection="1">
      <alignment horizontal="center" vertical="center"/>
      <protection hidden="1"/>
    </xf>
    <xf numFmtId="0" fontId="2" fillId="0" borderId="310" xfId="0" applyFont="1" applyBorder="1" applyAlignment="1" applyProtection="1">
      <alignment horizontal="center" wrapText="1"/>
      <protection locked="0"/>
    </xf>
    <xf numFmtId="0" fontId="2" fillId="0" borderId="23" xfId="0" applyFont="1" applyBorder="1" applyAlignment="1" applyProtection="1">
      <alignment horizontal="center" wrapText="1"/>
      <protection locked="0"/>
    </xf>
    <xf numFmtId="0" fontId="2" fillId="0" borderId="311" xfId="0" applyFont="1" applyBorder="1" applyAlignment="1" applyProtection="1">
      <alignment horizontal="center" wrapText="1"/>
      <protection locked="0"/>
    </xf>
    <xf numFmtId="0" fontId="2" fillId="0" borderId="17" xfId="0" applyFont="1" applyBorder="1" applyAlignment="1" applyProtection="1">
      <alignment horizontal="center" wrapText="1"/>
      <protection locked="0"/>
    </xf>
    <xf numFmtId="0" fontId="2" fillId="0" borderId="18" xfId="0" applyFont="1" applyBorder="1" applyAlignment="1" applyProtection="1">
      <alignment horizontal="center" wrapText="1"/>
      <protection locked="0"/>
    </xf>
    <xf numFmtId="0" fontId="2" fillId="0" borderId="201" xfId="0" applyFont="1" applyBorder="1" applyAlignment="1" applyProtection="1">
      <alignment horizontal="center" wrapText="1"/>
      <protection locked="0"/>
    </xf>
    <xf numFmtId="0" fontId="2" fillId="0" borderId="22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221" xfId="0" applyFont="1" applyBorder="1" applyAlignment="1" applyProtection="1">
      <alignment horizontal="center" wrapText="1"/>
      <protection locked="0"/>
    </xf>
    <xf numFmtId="0" fontId="2" fillId="0" borderId="16" xfId="0" applyFont="1" applyBorder="1" applyAlignment="1" applyProtection="1">
      <alignment horizontal="center" wrapText="1"/>
      <protection locked="0"/>
    </xf>
    <xf numFmtId="0" fontId="2" fillId="0" borderId="313"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0" fontId="2" fillId="0" borderId="312"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 fillId="0" borderId="86"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29"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0" fontId="2" fillId="0" borderId="180" xfId="0" applyFont="1" applyBorder="1" applyAlignment="1" applyProtection="1">
      <alignment horizontal="center" wrapText="1"/>
      <protection locked="0"/>
    </xf>
    <xf numFmtId="0" fontId="2" fillId="0" borderId="183"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184" xfId="0" applyFont="1" applyBorder="1" applyAlignment="1" applyProtection="1">
      <alignment horizontal="center" wrapText="1"/>
      <protection locked="0"/>
    </xf>
    <xf numFmtId="0" fontId="2" fillId="0" borderId="192" xfId="0" applyFont="1" applyBorder="1" applyAlignment="1" applyProtection="1">
      <alignment horizontal="center" wrapText="1"/>
      <protection locked="0"/>
    </xf>
    <xf numFmtId="0" fontId="2" fillId="0" borderId="195" xfId="0" applyFont="1" applyBorder="1" applyAlignment="1" applyProtection="1">
      <alignment horizontal="center" wrapText="1"/>
      <protection locked="0"/>
    </xf>
    <xf numFmtId="0" fontId="2" fillId="0" borderId="159" xfId="0" applyFont="1" applyBorder="1" applyAlignment="1" applyProtection="1">
      <alignment horizontal="center" wrapText="1"/>
      <protection locked="0"/>
    </xf>
    <xf numFmtId="0" fontId="2" fillId="0" borderId="194" xfId="0" applyFont="1" applyBorder="1" applyAlignment="1" applyProtection="1">
      <alignment horizontal="center" wrapText="1"/>
      <protection locked="0"/>
    </xf>
    <xf numFmtId="0" fontId="2" fillId="0" borderId="160" xfId="0" applyFont="1" applyBorder="1" applyAlignment="1" applyProtection="1">
      <alignment horizontal="center" wrapText="1"/>
      <protection locked="0"/>
    </xf>
    <xf numFmtId="0" fontId="2" fillId="0" borderId="28" xfId="0" applyFont="1" applyBorder="1" applyAlignment="1" applyProtection="1">
      <alignment horizontal="center" wrapText="1"/>
      <protection locked="0"/>
    </xf>
    <xf numFmtId="0" fontId="2" fillId="0" borderId="158" xfId="0" applyFont="1" applyBorder="1" applyAlignment="1" applyProtection="1">
      <alignment horizontal="center" wrapText="1"/>
      <protection locked="0"/>
    </xf>
    <xf numFmtId="0" fontId="2" fillId="0" borderId="53" xfId="0" applyFont="1" applyBorder="1" applyAlignment="1" applyProtection="1">
      <alignment horizontal="center" wrapText="1"/>
      <protection locked="0"/>
    </xf>
    <xf numFmtId="0" fontId="2" fillId="0" borderId="191" xfId="0" applyFont="1" applyBorder="1" applyAlignment="1" applyProtection="1">
      <alignment horizontal="center" wrapText="1"/>
      <protection locked="0"/>
    </xf>
    <xf numFmtId="0" fontId="2" fillId="0" borderId="193" xfId="0" applyFont="1" applyBorder="1" applyAlignment="1" applyProtection="1">
      <alignment horizontal="center" wrapText="1"/>
      <protection locked="0"/>
    </xf>
    <xf numFmtId="0" fontId="6" fillId="9" borderId="25" xfId="0" applyFont="1" applyFill="1" applyBorder="1" applyAlignment="1" applyProtection="1">
      <alignment horizontal="center" vertical="center"/>
      <protection hidden="1"/>
    </xf>
    <xf numFmtId="0" fontId="6" fillId="9" borderId="4" xfId="0" applyFont="1" applyFill="1" applyBorder="1" applyAlignment="1" applyProtection="1">
      <alignment horizontal="center" vertical="center"/>
      <protection hidden="1"/>
    </xf>
    <xf numFmtId="0" fontId="6" fillId="9" borderId="5" xfId="0" applyFont="1" applyFill="1" applyBorder="1" applyAlignment="1" applyProtection="1">
      <alignment horizontal="center" vertical="center"/>
      <protection hidden="1"/>
    </xf>
    <xf numFmtId="0" fontId="6" fillId="9" borderId="17" xfId="0" applyFont="1" applyFill="1" applyBorder="1" applyAlignment="1" applyProtection="1">
      <alignment horizontal="center" vertical="center"/>
      <protection hidden="1"/>
    </xf>
    <xf numFmtId="0" fontId="6" fillId="9" borderId="18" xfId="0" applyFont="1" applyFill="1" applyBorder="1" applyAlignment="1" applyProtection="1">
      <alignment horizontal="center" vertical="center"/>
      <protection hidden="1"/>
    </xf>
    <xf numFmtId="0" fontId="6" fillId="9" borderId="151" xfId="0" applyFont="1" applyFill="1" applyBorder="1" applyAlignment="1" applyProtection="1">
      <alignment horizontal="center" vertical="center"/>
      <protection hidden="1"/>
    </xf>
    <xf numFmtId="0" fontId="20" fillId="0" borderId="4" xfId="0" applyFont="1" applyBorder="1" applyAlignment="1" applyProtection="1">
      <alignment horizontal="center" vertical="center" shrinkToFit="1"/>
      <protection hidden="1"/>
    </xf>
    <xf numFmtId="0" fontId="20" fillId="0" borderId="18" xfId="0" applyFont="1" applyBorder="1" applyAlignment="1" applyProtection="1">
      <alignment horizontal="center" vertical="center" shrinkToFit="1"/>
      <protection hidden="1"/>
    </xf>
    <xf numFmtId="0" fontId="20" fillId="0" borderId="4" xfId="0" applyFont="1" applyBorder="1" applyAlignment="1" applyProtection="1">
      <alignment horizontal="center" vertical="center" wrapText="1" shrinkToFit="1"/>
      <protection hidden="1"/>
    </xf>
    <xf numFmtId="0" fontId="20" fillId="0" borderId="18" xfId="0" applyFont="1" applyBorder="1" applyAlignment="1" applyProtection="1">
      <alignment horizontal="center" vertical="center" wrapText="1" shrinkToFit="1"/>
      <protection hidden="1"/>
    </xf>
    <xf numFmtId="0" fontId="9" fillId="7" borderId="160" xfId="0" applyFont="1" applyFill="1" applyBorder="1" applyAlignment="1" applyProtection="1">
      <alignment horizontal="center" shrinkToFit="1"/>
      <protection locked="0"/>
    </xf>
    <xf numFmtId="0" fontId="7" fillId="0" borderId="376" xfId="0" applyFont="1" applyBorder="1" applyAlignment="1" applyProtection="1">
      <alignment horizontal="center" vertical="center" shrinkToFit="1"/>
      <protection hidden="1"/>
    </xf>
    <xf numFmtId="0" fontId="7" fillId="0" borderId="377" xfId="0" applyFont="1" applyBorder="1" applyAlignment="1" applyProtection="1">
      <alignment horizontal="center" vertical="center" shrinkToFit="1"/>
      <protection hidden="1"/>
    </xf>
    <xf numFmtId="0" fontId="7" fillId="0" borderId="378" xfId="0" applyFont="1" applyBorder="1" applyAlignment="1" applyProtection="1">
      <alignment horizontal="center" vertical="center" shrinkToFit="1"/>
      <protection hidden="1"/>
    </xf>
    <xf numFmtId="0" fontId="7" fillId="0" borderId="385" xfId="0" applyFont="1" applyBorder="1" applyAlignment="1" applyProtection="1">
      <alignment horizontal="center" vertical="center" shrinkToFit="1"/>
      <protection hidden="1"/>
    </xf>
    <xf numFmtId="0" fontId="7" fillId="0" borderId="386" xfId="0" applyFont="1" applyBorder="1" applyAlignment="1" applyProtection="1">
      <alignment horizontal="center" vertical="center" shrinkToFit="1"/>
      <protection hidden="1"/>
    </xf>
    <xf numFmtId="0" fontId="7" fillId="0" borderId="387" xfId="0" applyFont="1" applyBorder="1" applyAlignment="1" applyProtection="1">
      <alignment horizontal="center" vertical="center" shrinkToFit="1"/>
      <protection hidden="1"/>
    </xf>
    <xf numFmtId="0" fontId="7" fillId="0" borderId="382" xfId="0" applyFont="1" applyBorder="1" applyAlignment="1" applyProtection="1">
      <alignment horizontal="center" vertical="center"/>
      <protection hidden="1"/>
    </xf>
    <xf numFmtId="0" fontId="7" fillId="0" borderId="383" xfId="0" applyFont="1" applyBorder="1" applyAlignment="1" applyProtection="1">
      <alignment horizontal="center" vertical="center"/>
      <protection hidden="1"/>
    </xf>
    <xf numFmtId="0" fontId="7" fillId="0" borderId="384" xfId="0" applyFont="1" applyBorder="1" applyAlignment="1" applyProtection="1">
      <alignment horizontal="center" vertical="center"/>
      <protection hidden="1"/>
    </xf>
    <xf numFmtId="0" fontId="7" fillId="0" borderId="388" xfId="0" applyFont="1" applyBorder="1" applyAlignment="1" applyProtection="1">
      <alignment horizontal="center" vertical="center"/>
      <protection hidden="1"/>
    </xf>
    <xf numFmtId="0" fontId="7" fillId="0" borderId="389" xfId="0" applyFont="1" applyBorder="1" applyAlignment="1" applyProtection="1">
      <alignment horizontal="center" vertical="center"/>
      <protection hidden="1"/>
    </xf>
    <xf numFmtId="0" fontId="7" fillId="0" borderId="390" xfId="0" applyFont="1" applyBorder="1" applyAlignment="1" applyProtection="1">
      <alignment horizontal="center" vertical="center"/>
      <protection hidden="1"/>
    </xf>
    <xf numFmtId="0" fontId="2" fillId="0" borderId="95" xfId="0" applyFont="1" applyBorder="1" applyAlignment="1" applyProtection="1">
      <alignment horizontal="left" shrinkToFit="1"/>
      <protection hidden="1"/>
    </xf>
    <xf numFmtId="0" fontId="2" fillId="0" borderId="99" xfId="0" applyFont="1" applyBorder="1" applyAlignment="1" applyProtection="1">
      <alignment horizontal="left" shrinkToFit="1"/>
      <protection hidden="1"/>
    </xf>
    <xf numFmtId="0" fontId="5" fillId="0" borderId="379" xfId="0" applyFont="1" applyBorder="1" applyAlignment="1" applyProtection="1">
      <alignment horizontal="center" wrapText="1"/>
      <protection hidden="1"/>
    </xf>
    <xf numFmtId="0" fontId="5" fillId="0" borderId="380" xfId="0" applyFont="1" applyBorder="1" applyAlignment="1" applyProtection="1">
      <alignment horizontal="center" wrapText="1"/>
      <protection hidden="1"/>
    </xf>
    <xf numFmtId="0" fontId="5" fillId="0" borderId="381" xfId="0" applyFont="1" applyBorder="1" applyAlignment="1" applyProtection="1">
      <alignment horizontal="center" wrapText="1"/>
      <protection hidden="1"/>
    </xf>
    <xf numFmtId="0" fontId="5" fillId="0" borderId="388" xfId="0" applyFont="1" applyBorder="1" applyAlignment="1" applyProtection="1">
      <alignment horizontal="center" wrapText="1"/>
      <protection hidden="1"/>
    </xf>
    <xf numFmtId="0" fontId="5" fillId="0" borderId="389" xfId="0" applyFont="1" applyBorder="1" applyAlignment="1" applyProtection="1">
      <alignment horizontal="center" wrapText="1"/>
      <protection hidden="1"/>
    </xf>
    <xf numFmtId="0" fontId="5" fillId="0" borderId="390" xfId="0" applyFont="1" applyBorder="1" applyAlignment="1" applyProtection="1">
      <alignment horizontal="center" wrapText="1"/>
      <protection hidden="1"/>
    </xf>
    <xf numFmtId="0" fontId="5" fillId="0" borderId="382" xfId="0" applyFont="1" applyBorder="1" applyAlignment="1" applyProtection="1">
      <alignment horizontal="center"/>
      <protection hidden="1"/>
    </xf>
    <xf numFmtId="0" fontId="5" fillId="0" borderId="383" xfId="0" applyFont="1" applyBorder="1" applyAlignment="1" applyProtection="1">
      <alignment horizontal="center"/>
      <protection hidden="1"/>
    </xf>
    <xf numFmtId="0" fontId="5" fillId="0" borderId="384" xfId="0" applyFont="1" applyBorder="1" applyAlignment="1" applyProtection="1">
      <alignment horizontal="center"/>
      <protection hidden="1"/>
    </xf>
    <xf numFmtId="0" fontId="5" fillId="0" borderId="388" xfId="0" applyFont="1" applyBorder="1" applyAlignment="1" applyProtection="1">
      <alignment horizontal="center"/>
      <protection hidden="1"/>
    </xf>
    <xf numFmtId="0" fontId="5" fillId="0" borderId="389" xfId="0" applyFont="1" applyBorder="1" applyAlignment="1" applyProtection="1">
      <alignment horizontal="center"/>
      <protection hidden="1"/>
    </xf>
    <xf numFmtId="0" fontId="5" fillId="0" borderId="390" xfId="0" applyFont="1" applyBorder="1" applyAlignment="1" applyProtection="1">
      <alignment horizontal="center"/>
      <protection hidden="1"/>
    </xf>
    <xf numFmtId="0" fontId="2" fillId="0" borderId="188" xfId="0" applyFont="1" applyBorder="1" applyAlignment="1" applyProtection="1">
      <alignment horizontal="left" shrinkToFit="1"/>
      <protection hidden="1"/>
    </xf>
    <xf numFmtId="0" fontId="2" fillId="0" borderId="101" xfId="0" applyFont="1" applyBorder="1" applyAlignment="1" applyProtection="1">
      <alignment horizontal="left" shrinkToFit="1"/>
      <protection hidden="1"/>
    </xf>
    <xf numFmtId="0" fontId="5" fillId="0" borderId="297" xfId="0" applyFont="1" applyBorder="1" applyAlignment="1" applyProtection="1">
      <alignment horizontal="distributed" vertical="center"/>
      <protection hidden="1"/>
    </xf>
    <xf numFmtId="0" fontId="5" fillId="0" borderId="302" xfId="0" applyFont="1" applyBorder="1" applyAlignment="1" applyProtection="1">
      <alignment horizontal="distributed" vertical="center"/>
      <protection hidden="1"/>
    </xf>
    <xf numFmtId="0" fontId="2" fillId="0" borderId="295" xfId="0" applyFont="1" applyBorder="1" applyAlignment="1" applyProtection="1">
      <alignment horizontal="center" shrinkToFit="1"/>
      <protection hidden="1"/>
    </xf>
    <xf numFmtId="0" fontId="2" fillId="0" borderId="291" xfId="0" applyFont="1" applyBorder="1" applyAlignment="1" applyProtection="1">
      <alignment horizontal="center" shrinkToFit="1"/>
      <protection hidden="1"/>
    </xf>
    <xf numFmtId="0" fontId="2" fillId="0" borderId="303" xfId="0" applyFont="1" applyBorder="1" applyAlignment="1" applyProtection="1">
      <alignment horizontal="center" shrinkToFit="1"/>
      <protection hidden="1"/>
    </xf>
    <xf numFmtId="0" fontId="2" fillId="0" borderId="296" xfId="0" applyFont="1" applyBorder="1" applyAlignment="1" applyProtection="1">
      <alignment horizontal="center" shrinkToFit="1"/>
      <protection hidden="1"/>
    </xf>
    <xf numFmtId="0" fontId="2" fillId="0" borderId="293" xfId="0" applyFont="1" applyBorder="1" applyAlignment="1" applyProtection="1">
      <alignment horizontal="center" shrinkToFit="1"/>
      <protection hidden="1"/>
    </xf>
    <xf numFmtId="0" fontId="2" fillId="0" borderId="304" xfId="0" applyFont="1" applyBorder="1" applyAlignment="1" applyProtection="1">
      <alignment horizontal="center" shrinkToFit="1"/>
      <protection hidden="1"/>
    </xf>
    <xf numFmtId="0" fontId="7" fillId="0" borderId="282" xfId="0" applyFont="1" applyBorder="1" applyAlignment="1" applyProtection="1">
      <alignment horizontal="distributed" vertical="center" wrapText="1"/>
      <protection hidden="1"/>
    </xf>
    <xf numFmtId="0" fontId="7" fillId="0" borderId="283" xfId="0" applyFont="1" applyBorder="1" applyAlignment="1" applyProtection="1">
      <alignment horizontal="distributed" vertical="center"/>
      <protection hidden="1"/>
    </xf>
    <xf numFmtId="0" fontId="7" fillId="0" borderId="285" xfId="0" applyFont="1" applyBorder="1" applyAlignment="1" applyProtection="1">
      <alignment horizontal="distributed" vertical="center"/>
      <protection hidden="1"/>
    </xf>
    <xf numFmtId="0" fontId="7" fillId="0" borderId="286" xfId="0" applyFont="1" applyBorder="1" applyAlignment="1" applyProtection="1">
      <alignment horizontal="distributed" vertical="center"/>
      <protection hidden="1"/>
    </xf>
    <xf numFmtId="49" fontId="2" fillId="5" borderId="282" xfId="0" applyNumberFormat="1" applyFont="1" applyFill="1" applyBorder="1" applyAlignment="1">
      <alignment horizontal="left" vertical="center"/>
    </xf>
    <xf numFmtId="49" fontId="2" fillId="5" borderId="283" xfId="0" applyNumberFormat="1" applyFont="1" applyFill="1" applyBorder="1" applyAlignment="1">
      <alignment horizontal="left" vertical="center"/>
    </xf>
    <xf numFmtId="49" fontId="2" fillId="5" borderId="284" xfId="0" applyNumberFormat="1" applyFont="1" applyFill="1" applyBorder="1" applyAlignment="1">
      <alignment horizontal="left" vertical="center"/>
    </xf>
    <xf numFmtId="49" fontId="2" fillId="5" borderId="285" xfId="0" applyNumberFormat="1" applyFont="1" applyFill="1" applyBorder="1" applyAlignment="1">
      <alignment horizontal="left" vertical="center"/>
    </xf>
    <xf numFmtId="49" fontId="2" fillId="5" borderId="286" xfId="0" applyNumberFormat="1" applyFont="1" applyFill="1" applyBorder="1" applyAlignment="1">
      <alignment horizontal="left" vertical="center"/>
    </xf>
    <xf numFmtId="49" fontId="2" fillId="5" borderId="287" xfId="0" applyNumberFormat="1" applyFont="1" applyFill="1" applyBorder="1" applyAlignment="1">
      <alignment horizontal="left" vertical="center"/>
    </xf>
    <xf numFmtId="3" fontId="3" fillId="7" borderId="158" xfId="1" applyNumberFormat="1" applyFont="1" applyFill="1" applyBorder="1" applyAlignment="1" applyProtection="1">
      <alignment horizontal="right" shrinkToFit="1"/>
      <protection locked="0" hidden="1"/>
    </xf>
    <xf numFmtId="3" fontId="3" fillId="7" borderId="159" xfId="1" applyNumberFormat="1" applyFont="1" applyFill="1" applyBorder="1" applyAlignment="1" applyProtection="1">
      <alignment horizontal="right" shrinkToFit="1"/>
      <protection locked="0" hidden="1"/>
    </xf>
    <xf numFmtId="3" fontId="3" fillId="7" borderId="265" xfId="1" applyNumberFormat="1" applyFont="1" applyFill="1" applyBorder="1" applyAlignment="1" applyProtection="1">
      <alignment horizontal="right" shrinkToFit="1"/>
      <protection locked="0" hidden="1"/>
    </xf>
    <xf numFmtId="0" fontId="2" fillId="6" borderId="8" xfId="0" applyFont="1" applyFill="1" applyBorder="1" applyAlignment="1" applyProtection="1">
      <alignment horizontal="center" vertical="center" wrapText="1"/>
      <protection hidden="1"/>
    </xf>
    <xf numFmtId="0" fontId="10" fillId="6" borderId="30" xfId="0" applyFont="1" applyFill="1" applyBorder="1" applyAlignment="1" applyProtection="1">
      <alignment horizontal="center" vertical="center" wrapText="1"/>
      <protection hidden="1"/>
    </xf>
    <xf numFmtId="0" fontId="10" fillId="6" borderId="32" xfId="0" applyFont="1" applyFill="1" applyBorder="1" applyAlignment="1" applyProtection="1">
      <alignment horizontal="center" vertical="center" wrapText="1"/>
      <protection hidden="1"/>
    </xf>
    <xf numFmtId="3" fontId="3" fillId="7" borderId="33" xfId="1" applyNumberFormat="1" applyFont="1" applyFill="1" applyBorder="1" applyAlignment="1" applyProtection="1">
      <alignment horizontal="right" shrinkToFit="1"/>
      <protection locked="0" hidden="1"/>
    </xf>
    <xf numFmtId="3" fontId="3" fillId="7" borderId="30" xfId="1" applyNumberFormat="1" applyFont="1" applyFill="1" applyBorder="1" applyAlignment="1" applyProtection="1">
      <alignment horizontal="right" shrinkToFit="1"/>
      <protection locked="0" hidden="1"/>
    </xf>
    <xf numFmtId="3" fontId="3" fillId="7" borderId="290" xfId="1" applyNumberFormat="1" applyFont="1" applyFill="1" applyBorder="1" applyAlignment="1" applyProtection="1">
      <alignment horizontal="right" shrinkToFit="1"/>
      <protection locked="0" hidden="1"/>
    </xf>
    <xf numFmtId="0" fontId="9" fillId="7" borderId="289" xfId="0" applyFont="1" applyFill="1" applyBorder="1" applyAlignment="1" applyProtection="1">
      <alignment horizontal="center" shrinkToFit="1"/>
      <protection locked="0"/>
    </xf>
    <xf numFmtId="0" fontId="9" fillId="7" borderId="9" xfId="0" applyFont="1" applyFill="1" applyBorder="1" applyAlignment="1" applyProtection="1">
      <alignment horizontal="center" shrinkToFit="1"/>
      <protection locked="0"/>
    </xf>
    <xf numFmtId="0" fontId="9" fillId="7" borderId="21" xfId="0" applyFont="1" applyFill="1" applyBorder="1" applyAlignment="1" applyProtection="1">
      <alignment horizontal="center" shrinkToFit="1"/>
      <protection locked="0"/>
    </xf>
    <xf numFmtId="0" fontId="9" fillId="7" borderId="28" xfId="0" applyFont="1" applyFill="1" applyBorder="1" applyAlignment="1" applyProtection="1">
      <alignment horizontal="center" shrinkToFit="1"/>
      <protection locked="0"/>
    </xf>
    <xf numFmtId="0" fontId="2" fillId="0" borderId="292" xfId="0" applyFont="1" applyBorder="1" applyAlignment="1" applyProtection="1">
      <alignment horizontal="center" shrinkToFit="1"/>
      <protection hidden="1"/>
    </xf>
    <xf numFmtId="0" fontId="2" fillId="0" borderId="294" xfId="0" applyFont="1" applyBorder="1" applyAlignment="1" applyProtection="1">
      <alignment horizontal="center" shrinkToFit="1"/>
      <protection hidden="1"/>
    </xf>
    <xf numFmtId="0" fontId="5" fillId="0" borderId="298" xfId="0" applyFont="1" applyBorder="1" applyAlignment="1" applyProtection="1">
      <alignment horizontal="distributed" vertical="center"/>
      <protection hidden="1"/>
    </xf>
    <xf numFmtId="0" fontId="5" fillId="0" borderId="291" xfId="0" applyFont="1" applyBorder="1" applyAlignment="1" applyProtection="1">
      <alignment horizontal="distributed" vertical="center"/>
      <protection hidden="1"/>
    </xf>
    <xf numFmtId="0" fontId="5" fillId="0" borderId="299" xfId="0" applyFont="1" applyBorder="1" applyAlignment="1" applyProtection="1">
      <alignment horizontal="distributed" vertical="center"/>
      <protection hidden="1"/>
    </xf>
    <xf numFmtId="0" fontId="5" fillId="0" borderId="300" xfId="0" applyFont="1" applyBorder="1" applyAlignment="1" applyProtection="1">
      <alignment horizontal="distributed" vertical="center"/>
      <protection hidden="1"/>
    </xf>
    <xf numFmtId="0" fontId="5" fillId="0" borderId="293" xfId="0" applyFont="1" applyBorder="1" applyAlignment="1" applyProtection="1">
      <alignment horizontal="distributed" vertical="center"/>
      <protection hidden="1"/>
    </xf>
    <xf numFmtId="0" fontId="5" fillId="0" borderId="301" xfId="0" applyFont="1" applyBorder="1" applyAlignment="1" applyProtection="1">
      <alignment horizontal="distributed" vertical="center"/>
      <protection hidden="1"/>
    </xf>
    <xf numFmtId="0" fontId="7" fillId="0" borderId="198" xfId="0" applyFont="1" applyBorder="1" applyAlignment="1" applyProtection="1">
      <alignment horizontal="distributed" vertical="center"/>
      <protection hidden="1"/>
    </xf>
    <xf numFmtId="0" fontId="2" fillId="0" borderId="98" xfId="0" applyFont="1" applyBorder="1" applyAlignment="1" applyProtection="1">
      <alignment horizontal="left" shrinkToFit="1"/>
      <protection locked="0" hidden="1"/>
    </xf>
    <xf numFmtId="0" fontId="2" fillId="0" borderId="108" xfId="0" applyFont="1" applyBorder="1" applyAlignment="1" applyProtection="1">
      <alignment horizontal="left" shrinkToFit="1"/>
      <protection locked="0" hidden="1"/>
    </xf>
    <xf numFmtId="0" fontId="2" fillId="0" borderId="99" xfId="0" applyFont="1" applyBorder="1" applyAlignment="1" applyProtection="1">
      <alignment horizontal="left" shrinkToFit="1"/>
      <protection locked="0" hidden="1"/>
    </xf>
    <xf numFmtId="0" fontId="2" fillId="0" borderId="101" xfId="0" applyFont="1" applyBorder="1" applyAlignment="1" applyProtection="1">
      <alignment horizontal="left" shrinkToFit="1"/>
      <protection locked="0" hidden="1"/>
    </xf>
    <xf numFmtId="0" fontId="5" fillId="8" borderId="165" xfId="0" applyFont="1" applyFill="1" applyBorder="1" applyAlignment="1" applyProtection="1">
      <alignment horizontal="center" vertical="center"/>
      <protection hidden="1"/>
    </xf>
    <xf numFmtId="0" fontId="5" fillId="8" borderId="164" xfId="0" applyFont="1" applyFill="1" applyBorder="1" applyAlignment="1" applyProtection="1">
      <alignment horizontal="center" vertical="center"/>
      <protection hidden="1"/>
    </xf>
    <xf numFmtId="178" fontId="10" fillId="8" borderId="3" xfId="1" applyNumberFormat="1" applyFont="1" applyFill="1" applyBorder="1" applyAlignment="1" applyProtection="1">
      <alignment horizontal="center" vertical="top" shrinkToFit="1"/>
      <protection hidden="1"/>
    </xf>
    <xf numFmtId="178" fontId="10" fillId="8" borderId="4" xfId="1" applyNumberFormat="1" applyFont="1" applyFill="1" applyBorder="1" applyAlignment="1" applyProtection="1">
      <alignment horizontal="center" vertical="top" shrinkToFit="1"/>
      <protection hidden="1"/>
    </xf>
    <xf numFmtId="178" fontId="10" fillId="8" borderId="198" xfId="1" applyNumberFormat="1" applyFont="1" applyFill="1" applyBorder="1" applyAlignment="1" applyProtection="1">
      <alignment horizontal="center" vertical="top" shrinkToFit="1"/>
      <protection hidden="1"/>
    </xf>
    <xf numFmtId="0" fontId="5" fillId="8" borderId="8" xfId="0" applyFont="1" applyFill="1" applyBorder="1" applyAlignment="1" applyProtection="1">
      <alignment horizontal="center" vertical="center" wrapText="1"/>
      <protection hidden="1"/>
    </xf>
    <xf numFmtId="0" fontId="2" fillId="0" borderId="188" xfId="0" applyFont="1" applyBorder="1" applyAlignment="1" applyProtection="1">
      <alignment horizontal="left" shrinkToFit="1"/>
      <protection locked="0" hidden="1"/>
    </xf>
    <xf numFmtId="0" fontId="9" fillId="5" borderId="250" xfId="1" applyNumberFormat="1" applyFont="1" applyFill="1" applyBorder="1" applyAlignment="1" applyProtection="1">
      <alignment horizontal="center" shrinkToFit="1"/>
      <protection hidden="1"/>
    </xf>
    <xf numFmtId="0" fontId="9" fillId="5" borderId="249" xfId="1" applyNumberFormat="1" applyFont="1" applyFill="1" applyBorder="1" applyAlignment="1" applyProtection="1">
      <alignment horizontal="center" shrinkToFit="1"/>
      <protection hidden="1"/>
    </xf>
    <xf numFmtId="0" fontId="9" fillId="5" borderId="253" xfId="1" applyNumberFormat="1" applyFont="1" applyFill="1" applyBorder="1" applyAlignment="1" applyProtection="1">
      <alignment horizontal="center" shrinkToFit="1"/>
      <protection hidden="1"/>
    </xf>
    <xf numFmtId="0" fontId="9" fillId="0" borderId="47" xfId="0" applyFont="1" applyBorder="1" applyAlignment="1" applyProtection="1">
      <alignment horizontal="center" vertical="center" wrapText="1"/>
      <protection locked="0" hidden="1"/>
    </xf>
    <xf numFmtId="0" fontId="9" fillId="0" borderId="87" xfId="0" applyFont="1" applyBorder="1" applyAlignment="1" applyProtection="1">
      <alignment horizontal="center" vertical="center" wrapText="1"/>
      <protection locked="0" hidden="1"/>
    </xf>
    <xf numFmtId="0" fontId="9" fillId="0" borderId="48" xfId="0" applyFont="1" applyBorder="1" applyAlignment="1" applyProtection="1">
      <alignment horizontal="center" vertical="center" wrapText="1"/>
      <protection locked="0" hidden="1"/>
    </xf>
    <xf numFmtId="0" fontId="5" fillId="8" borderId="8" xfId="0" applyFont="1" applyFill="1" applyBorder="1" applyAlignment="1" applyProtection="1">
      <alignment horizontal="center" vertical="center" shrinkToFit="1"/>
      <protection hidden="1"/>
    </xf>
    <xf numFmtId="0" fontId="10" fillId="8" borderId="6" xfId="0" applyFont="1" applyFill="1" applyBorder="1" applyAlignment="1" applyProtection="1">
      <alignment horizontal="center" vertical="top" shrinkToFit="1"/>
      <protection locked="0" hidden="1"/>
    </xf>
    <xf numFmtId="0" fontId="10" fillId="8" borderId="0" xfId="0" applyFont="1" applyFill="1" applyAlignment="1" applyProtection="1">
      <alignment horizontal="center" vertical="top" shrinkToFit="1"/>
      <protection locked="0" hidden="1"/>
    </xf>
    <xf numFmtId="0" fontId="10" fillId="8" borderId="16" xfId="0" applyFont="1" applyFill="1" applyBorder="1" applyAlignment="1" applyProtection="1">
      <alignment horizontal="center" vertical="top" shrinkToFit="1"/>
      <protection locked="0" hidden="1"/>
    </xf>
    <xf numFmtId="0" fontId="9" fillId="5" borderId="25" xfId="1" applyNumberFormat="1" applyFont="1" applyFill="1" applyBorder="1" applyAlignment="1" applyProtection="1">
      <alignment horizontal="center" shrinkToFit="1"/>
      <protection hidden="1"/>
    </xf>
    <xf numFmtId="0" fontId="9" fillId="5" borderId="4" xfId="1" applyNumberFormat="1" applyFont="1" applyFill="1" applyBorder="1" applyAlignment="1" applyProtection="1">
      <alignment horizontal="center" shrinkToFit="1"/>
      <protection hidden="1"/>
    </xf>
    <xf numFmtId="0" fontId="9" fillId="5" borderId="5" xfId="1" applyNumberFormat="1" applyFont="1" applyFill="1" applyBorder="1" applyAlignment="1" applyProtection="1">
      <alignment horizontal="center" shrinkToFit="1"/>
      <protection hidden="1"/>
    </xf>
    <xf numFmtId="0" fontId="2" fillId="0" borderId="404" xfId="0" applyFont="1" applyBorder="1" applyAlignment="1" applyProtection="1">
      <alignment horizontal="center" wrapText="1"/>
      <protection locked="0" hidden="1"/>
    </xf>
    <xf numFmtId="0" fontId="2" fillId="0" borderId="87" xfId="0" applyFont="1" applyBorder="1" applyAlignment="1" applyProtection="1">
      <alignment horizontal="center" wrapText="1"/>
      <protection locked="0" hidden="1"/>
    </xf>
    <xf numFmtId="0" fontId="2" fillId="0" borderId="405" xfId="0" applyFont="1" applyBorder="1" applyAlignment="1" applyProtection="1">
      <alignment horizontal="center" wrapText="1"/>
      <protection locked="0" hidden="1"/>
    </xf>
    <xf numFmtId="0" fontId="2" fillId="0" borderId="12" xfId="0" applyFont="1" applyBorder="1" applyAlignment="1" applyProtection="1">
      <alignment horizontal="center" vertical="center" wrapText="1" shrinkToFit="1"/>
      <protection hidden="1"/>
    </xf>
    <xf numFmtId="0" fontId="2" fillId="0" borderId="13" xfId="0" applyFont="1" applyBorder="1" applyAlignment="1" applyProtection="1">
      <alignment horizontal="center" vertical="center" wrapText="1" shrinkToFit="1"/>
      <protection hidden="1"/>
    </xf>
    <xf numFmtId="0" fontId="2" fillId="0" borderId="14" xfId="0" applyFont="1" applyBorder="1" applyAlignment="1" applyProtection="1">
      <alignment horizontal="center" vertical="center" wrapText="1" shrinkToFit="1"/>
      <protection hidden="1"/>
    </xf>
    <xf numFmtId="0" fontId="2" fillId="0" borderId="17" xfId="0" applyFont="1" applyBorder="1" applyAlignment="1" applyProtection="1">
      <alignment horizontal="center" vertical="center" wrapText="1" shrinkToFit="1"/>
      <protection hidden="1"/>
    </xf>
    <xf numFmtId="0" fontId="2" fillId="0" borderId="18" xfId="0" applyFont="1" applyBorder="1" applyAlignment="1" applyProtection="1">
      <alignment horizontal="center" vertical="center" wrapText="1" shrinkToFit="1"/>
      <protection hidden="1"/>
    </xf>
    <xf numFmtId="0" fontId="2" fillId="0" borderId="19" xfId="0" applyFont="1" applyBorder="1" applyAlignment="1" applyProtection="1">
      <alignment horizontal="center" vertical="center" wrapText="1" shrinkToFit="1"/>
      <protection hidden="1"/>
    </xf>
    <xf numFmtId="0" fontId="6" fillId="9" borderId="17" xfId="0" applyFont="1" applyFill="1" applyBorder="1" applyAlignment="1" applyProtection="1">
      <alignment horizontal="center" vertical="center" textRotation="255"/>
      <protection hidden="1"/>
    </xf>
    <xf numFmtId="0" fontId="6" fillId="9" borderId="18" xfId="0" applyFont="1" applyFill="1" applyBorder="1" applyAlignment="1" applyProtection="1">
      <alignment horizontal="center" vertical="center" textRotation="255"/>
      <protection hidden="1"/>
    </xf>
    <xf numFmtId="0" fontId="6" fillId="9" borderId="19" xfId="0" applyFont="1" applyFill="1" applyBorder="1" applyAlignment="1" applyProtection="1">
      <alignment horizontal="center" vertical="center" textRotation="255"/>
      <protection hidden="1"/>
    </xf>
    <xf numFmtId="0" fontId="5" fillId="0" borderId="345"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344" xfId="0" applyFont="1" applyBorder="1" applyAlignment="1" applyProtection="1">
      <alignment horizontal="center"/>
      <protection hidden="1"/>
    </xf>
    <xf numFmtId="0" fontId="9" fillId="0" borderId="11" xfId="0" applyFont="1" applyBorder="1" applyAlignment="1" applyProtection="1">
      <alignment horizontal="center" vertical="center"/>
      <protection hidden="1"/>
    </xf>
    <xf numFmtId="0" fontId="9" fillId="0" borderId="23" xfId="0" applyFont="1" applyBorder="1" applyAlignment="1" applyProtection="1">
      <alignment horizontal="center" vertical="center"/>
      <protection hidden="1"/>
    </xf>
    <xf numFmtId="0" fontId="2" fillId="0" borderId="9" xfId="0" applyFont="1" applyBorder="1" applyAlignment="1" applyProtection="1">
      <alignment horizontal="center" wrapText="1"/>
      <protection hidden="1"/>
    </xf>
    <xf numFmtId="0" fontId="2" fillId="0" borderId="181" xfId="0" applyFont="1" applyBorder="1" applyAlignment="1" applyProtection="1">
      <alignment horizontal="center" wrapText="1"/>
      <protection hidden="1"/>
    </xf>
    <xf numFmtId="0" fontId="2" fillId="0" borderId="38" xfId="0" applyFont="1" applyBorder="1" applyAlignment="1" applyProtection="1">
      <alignment horizontal="center" wrapText="1"/>
      <protection hidden="1"/>
    </xf>
    <xf numFmtId="0" fontId="2" fillId="0" borderId="18" xfId="0" applyFont="1" applyBorder="1" applyAlignment="1" applyProtection="1">
      <alignment horizontal="center" wrapText="1"/>
      <protection hidden="1"/>
    </xf>
    <xf numFmtId="0" fontId="2" fillId="0" borderId="175" xfId="0" applyFont="1" applyBorder="1" applyAlignment="1" applyProtection="1">
      <alignment horizontal="center" wrapText="1"/>
      <protection hidden="1"/>
    </xf>
    <xf numFmtId="0" fontId="2" fillId="0" borderId="182" xfId="0" applyFont="1" applyBorder="1" applyAlignment="1" applyProtection="1">
      <alignment horizontal="center" wrapText="1"/>
      <protection hidden="1"/>
    </xf>
    <xf numFmtId="0" fontId="2" fillId="0" borderId="186" xfId="0" applyFont="1" applyBorder="1" applyAlignment="1" applyProtection="1">
      <alignment horizontal="center" wrapText="1"/>
      <protection hidden="1"/>
    </xf>
    <xf numFmtId="0" fontId="2" fillId="0" borderId="185" xfId="0" applyFont="1" applyBorder="1" applyAlignment="1" applyProtection="1">
      <alignment horizontal="center" wrapText="1"/>
      <protection hidden="1"/>
    </xf>
    <xf numFmtId="0" fontId="2" fillId="0" borderId="7" xfId="0" applyFont="1" applyBorder="1" applyAlignment="1" applyProtection="1">
      <alignment horizontal="center" wrapText="1"/>
      <protection hidden="1"/>
    </xf>
    <xf numFmtId="0" fontId="2" fillId="0" borderId="10" xfId="0" applyFont="1" applyBorder="1" applyAlignment="1" applyProtection="1">
      <alignment horizontal="center" wrapText="1"/>
      <protection hidden="1"/>
    </xf>
    <xf numFmtId="0" fontId="5" fillId="9" borderId="8" xfId="0" applyFont="1" applyFill="1" applyBorder="1" applyAlignment="1" applyProtection="1">
      <alignment horizontal="center" vertical="center" wrapText="1"/>
      <protection hidden="1"/>
    </xf>
    <xf numFmtId="0" fontId="5" fillId="9" borderId="8" xfId="0" applyFont="1" applyFill="1" applyBorder="1" applyAlignment="1" applyProtection="1">
      <alignment horizontal="center" vertical="center" shrinkToFit="1"/>
      <protection hidden="1"/>
    </xf>
    <xf numFmtId="0" fontId="5" fillId="9" borderId="9" xfId="0" applyFont="1" applyFill="1" applyBorder="1" applyAlignment="1" applyProtection="1">
      <alignment horizontal="center" vertical="center" shrinkToFit="1"/>
      <protection hidden="1"/>
    </xf>
    <xf numFmtId="0" fontId="5" fillId="9" borderId="21" xfId="0" applyFont="1" applyFill="1" applyBorder="1" applyAlignment="1" applyProtection="1">
      <alignment horizontal="center" vertical="center" shrinkToFit="1"/>
      <protection hidden="1"/>
    </xf>
    <xf numFmtId="0" fontId="10" fillId="9" borderId="6" xfId="0" applyFont="1" applyFill="1" applyBorder="1" applyAlignment="1" applyProtection="1">
      <alignment horizontal="center" vertical="top" shrinkToFit="1"/>
      <protection hidden="1"/>
    </xf>
    <xf numFmtId="0" fontId="10" fillId="9" borderId="0" xfId="0" applyFont="1" applyFill="1" applyAlignment="1" applyProtection="1">
      <alignment horizontal="center" vertical="top" shrinkToFit="1"/>
      <protection hidden="1"/>
    </xf>
    <xf numFmtId="0" fontId="10" fillId="9" borderId="16" xfId="0" applyFont="1" applyFill="1" applyBorder="1" applyAlignment="1" applyProtection="1">
      <alignment horizontal="center" vertical="top" shrinkToFit="1"/>
      <protection hidden="1"/>
    </xf>
    <xf numFmtId="0" fontId="2" fillId="0" borderId="27" xfId="0" applyFont="1" applyBorder="1" applyAlignment="1" applyProtection="1">
      <alignment horizontal="center" wrapText="1"/>
      <protection hidden="1"/>
    </xf>
    <xf numFmtId="178" fontId="10" fillId="9" borderId="6" xfId="1" applyNumberFormat="1" applyFont="1" applyFill="1" applyBorder="1" applyAlignment="1" applyProtection="1">
      <alignment horizontal="center" vertical="top" shrinkToFit="1"/>
      <protection hidden="1"/>
    </xf>
    <xf numFmtId="0" fontId="9" fillId="0" borderId="28" xfId="0" applyFont="1" applyBorder="1" applyAlignment="1" applyProtection="1">
      <alignment horizontal="center" vertical="center"/>
      <protection hidden="1"/>
    </xf>
    <xf numFmtId="0" fontId="2" fillId="0" borderId="375" xfId="0" applyFont="1" applyBorder="1" applyAlignment="1" applyProtection="1">
      <alignment horizontal="center" wrapText="1"/>
      <protection hidden="1"/>
    </xf>
    <xf numFmtId="0" fontId="2" fillId="0" borderId="37" xfId="0" applyFont="1" applyBorder="1" applyAlignment="1" applyProtection="1">
      <alignment horizontal="center" wrapText="1"/>
      <protection hidden="1"/>
    </xf>
    <xf numFmtId="0" fontId="2" fillId="0" borderId="39" xfId="0" applyFont="1" applyBorder="1" applyAlignment="1" applyProtection="1">
      <alignment horizontal="center" wrapText="1"/>
      <protection hidden="1"/>
    </xf>
    <xf numFmtId="0" fontId="10" fillId="8" borderId="15" xfId="0" applyFont="1" applyFill="1" applyBorder="1" applyAlignment="1" applyProtection="1">
      <alignment horizontal="center" vertical="top" shrinkToFit="1"/>
      <protection hidden="1"/>
    </xf>
    <xf numFmtId="0" fontId="10" fillId="8" borderId="0" xfId="0" applyFont="1" applyFill="1" applyAlignment="1" applyProtection="1">
      <alignment horizontal="center" vertical="top" shrinkToFit="1"/>
      <protection hidden="1"/>
    </xf>
    <xf numFmtId="0" fontId="10" fillId="8" borderId="16" xfId="0" applyFont="1" applyFill="1" applyBorder="1" applyAlignment="1" applyProtection="1">
      <alignment horizontal="center" vertical="top" shrinkToFit="1"/>
      <protection hidden="1"/>
    </xf>
    <xf numFmtId="0" fontId="10" fillId="9" borderId="15" xfId="0" applyFont="1" applyFill="1" applyBorder="1" applyAlignment="1" applyProtection="1">
      <alignment horizontal="center" vertical="top" shrinkToFit="1"/>
      <protection hidden="1"/>
    </xf>
    <xf numFmtId="0" fontId="10" fillId="8" borderId="12" xfId="0" applyFont="1" applyFill="1" applyBorder="1" applyAlignment="1" applyProtection="1">
      <alignment horizontal="center" vertical="top" wrapText="1" shrinkToFit="1"/>
      <protection hidden="1"/>
    </xf>
    <xf numFmtId="0" fontId="10" fillId="8" borderId="13" xfId="0" applyFont="1" applyFill="1" applyBorder="1" applyAlignment="1" applyProtection="1">
      <alignment horizontal="center" vertical="top" wrapText="1" shrinkToFit="1"/>
      <protection hidden="1"/>
    </xf>
    <xf numFmtId="0" fontId="10" fillId="8" borderId="14" xfId="0" applyFont="1" applyFill="1" applyBorder="1" applyAlignment="1" applyProtection="1">
      <alignment horizontal="center" vertical="top" wrapText="1" shrinkToFit="1"/>
      <protection hidden="1"/>
    </xf>
    <xf numFmtId="0" fontId="7" fillId="8" borderId="17" xfId="0" applyFont="1" applyFill="1" applyBorder="1" applyAlignment="1" applyProtection="1">
      <alignment horizontal="center" vertical="center" shrinkToFit="1"/>
      <protection hidden="1"/>
    </xf>
    <xf numFmtId="0" fontId="7" fillId="8" borderId="18" xfId="0" applyFont="1" applyFill="1" applyBorder="1" applyAlignment="1" applyProtection="1">
      <alignment horizontal="center" vertical="center" shrinkToFit="1"/>
      <protection hidden="1"/>
    </xf>
    <xf numFmtId="0" fontId="7" fillId="8" borderId="19" xfId="0" applyFont="1" applyFill="1" applyBorder="1" applyAlignment="1" applyProtection="1">
      <alignment horizontal="center" vertical="center" shrinkToFit="1"/>
      <protection hidden="1"/>
    </xf>
    <xf numFmtId="0" fontId="10" fillId="9" borderId="12" xfId="0" applyFont="1" applyFill="1" applyBorder="1" applyAlignment="1" applyProtection="1">
      <alignment horizontal="center" vertical="top" wrapText="1" shrinkToFit="1"/>
      <protection hidden="1"/>
    </xf>
    <xf numFmtId="0" fontId="10" fillId="9" borderId="13" xfId="0" applyFont="1" applyFill="1" applyBorder="1" applyAlignment="1" applyProtection="1">
      <alignment horizontal="center" vertical="top" wrapText="1" shrinkToFit="1"/>
      <protection hidden="1"/>
    </xf>
    <xf numFmtId="0" fontId="10" fillId="9" borderId="14" xfId="0" applyFont="1" applyFill="1" applyBorder="1" applyAlignment="1" applyProtection="1">
      <alignment horizontal="center" vertical="top" wrapText="1" shrinkToFit="1"/>
      <protection hidden="1"/>
    </xf>
    <xf numFmtId="0" fontId="7" fillId="9" borderId="17" xfId="0" applyFont="1" applyFill="1" applyBorder="1" applyAlignment="1" applyProtection="1">
      <alignment horizontal="center" vertical="center" shrinkToFit="1"/>
      <protection hidden="1"/>
    </xf>
    <xf numFmtId="0" fontId="7" fillId="9" borderId="18" xfId="0" applyFont="1" applyFill="1" applyBorder="1" applyAlignment="1" applyProtection="1">
      <alignment horizontal="center" vertical="center" shrinkToFit="1"/>
      <protection hidden="1"/>
    </xf>
    <xf numFmtId="0" fontId="7" fillId="9" borderId="19" xfId="0" applyFont="1" applyFill="1" applyBorder="1" applyAlignment="1" applyProtection="1">
      <alignment horizontal="center" vertical="center" shrinkToFit="1"/>
      <protection hidden="1"/>
    </xf>
    <xf numFmtId="0" fontId="2" fillId="0" borderId="190" xfId="0" applyFont="1" applyBorder="1" applyAlignment="1" applyProtection="1">
      <alignment horizontal="center" wrapText="1"/>
      <protection hidden="1"/>
    </xf>
    <xf numFmtId="0" fontId="20" fillId="0" borderId="5" xfId="0" applyFont="1" applyBorder="1" applyAlignment="1" applyProtection="1">
      <alignment horizontal="center" vertical="center" shrinkToFit="1"/>
      <protection hidden="1"/>
    </xf>
    <xf numFmtId="0" fontId="20" fillId="0" borderId="151" xfId="0" applyFont="1" applyBorder="1" applyAlignment="1" applyProtection="1">
      <alignment horizontal="center" vertical="center" shrinkToFit="1"/>
      <protection hidden="1"/>
    </xf>
    <xf numFmtId="0" fontId="5" fillId="0" borderId="298" xfId="0" applyFont="1" applyBorder="1" applyAlignment="1">
      <alignment horizontal="distributed" vertical="center"/>
    </xf>
    <xf numFmtId="0" fontId="5" fillId="0" borderId="291" xfId="0" applyFont="1" applyBorder="1" applyAlignment="1">
      <alignment horizontal="distributed" vertical="center"/>
    </xf>
    <xf numFmtId="0" fontId="5" fillId="0" borderId="299" xfId="0" applyFont="1" applyBorder="1" applyAlignment="1">
      <alignment horizontal="distributed" vertical="center"/>
    </xf>
    <xf numFmtId="0" fontId="5" fillId="0" borderId="300" xfId="0" applyFont="1" applyBorder="1" applyAlignment="1">
      <alignment horizontal="distributed" vertical="center"/>
    </xf>
    <xf numFmtId="0" fontId="5" fillId="0" borderId="293" xfId="0" applyFont="1" applyBorder="1" applyAlignment="1">
      <alignment horizontal="distributed" vertical="center"/>
    </xf>
    <xf numFmtId="0" fontId="5" fillId="0" borderId="301" xfId="0" applyFont="1" applyBorder="1" applyAlignment="1">
      <alignment horizontal="distributed" vertical="center"/>
    </xf>
    <xf numFmtId="0" fontId="5" fillId="0" borderId="0" xfId="0" applyFont="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5" fillId="0" borderId="108" xfId="0" applyFont="1" applyBorder="1" applyAlignment="1" applyProtection="1">
      <alignment horizontal="left" vertical="center" shrinkToFit="1"/>
      <protection locked="0"/>
    </xf>
    <xf numFmtId="0" fontId="5" fillId="0" borderId="121" xfId="0" applyFont="1" applyBorder="1" applyAlignment="1" applyProtection="1">
      <alignment horizontal="left" vertical="center" shrinkToFit="1"/>
      <protection locked="0"/>
    </xf>
    <xf numFmtId="0" fontId="2" fillId="0" borderId="101" xfId="0" applyFont="1" applyBorder="1" applyAlignment="1" applyProtection="1">
      <alignment horizontal="left" shrinkToFit="1"/>
      <protection locked="0"/>
    </xf>
    <xf numFmtId="0" fontId="6" fillId="0" borderId="0" xfId="0" applyFont="1" applyAlignment="1" applyProtection="1">
      <alignment horizontal="left" vertical="center"/>
      <protection hidden="1"/>
    </xf>
    <xf numFmtId="178" fontId="10" fillId="8" borderId="6" xfId="1" applyNumberFormat="1" applyFont="1" applyFill="1" applyBorder="1" applyAlignment="1" applyProtection="1">
      <alignment horizontal="center" vertical="top" shrinkToFit="1"/>
    </xf>
    <xf numFmtId="0" fontId="5" fillId="8" borderId="8" xfId="0" applyFont="1" applyFill="1" applyBorder="1" applyAlignment="1">
      <alignment horizontal="center" vertical="center" wrapText="1"/>
    </xf>
    <xf numFmtId="0" fontId="2" fillId="0" borderId="48" xfId="0" applyFont="1" applyBorder="1" applyAlignment="1" applyProtection="1">
      <alignment horizontal="center" wrapText="1"/>
      <protection locked="0"/>
    </xf>
    <xf numFmtId="0" fontId="2" fillId="0" borderId="47" xfId="0" applyFont="1" applyBorder="1" applyAlignment="1" applyProtection="1">
      <alignment horizontal="center" wrapText="1"/>
      <protection locked="0"/>
    </xf>
    <xf numFmtId="0" fontId="2" fillId="0" borderId="26"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9" fillId="0" borderId="23" xfId="0" applyFont="1" applyBorder="1" applyAlignment="1" applyProtection="1">
      <alignment horizontal="center" vertical="center"/>
      <protection locked="0" hidden="1"/>
    </xf>
    <xf numFmtId="0" fontId="9" fillId="0" borderId="11" xfId="0" applyFont="1" applyBorder="1" applyAlignment="1" applyProtection="1">
      <alignment horizontal="center" vertical="center"/>
      <protection locked="0" hidden="1"/>
    </xf>
    <xf numFmtId="0" fontId="2" fillId="0" borderId="149"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9" fillId="0" borderId="28" xfId="0" applyFont="1" applyBorder="1" applyAlignment="1" applyProtection="1">
      <alignment horizontal="center" vertical="center"/>
      <protection locked="0" hidden="1"/>
    </xf>
    <xf numFmtId="0" fontId="2" fillId="0" borderId="404" xfId="0" applyFont="1" applyBorder="1" applyAlignment="1" applyProtection="1">
      <alignment horizontal="center" wrapText="1"/>
      <protection locked="0"/>
    </xf>
    <xf numFmtId="0" fontId="2" fillId="0" borderId="87" xfId="0" applyFont="1" applyBorder="1" applyAlignment="1" applyProtection="1">
      <alignment horizontal="center" wrapText="1"/>
      <protection locked="0"/>
    </xf>
    <xf numFmtId="0" fontId="2" fillId="0" borderId="405" xfId="0" applyFont="1" applyBorder="1" applyAlignment="1" applyProtection="1">
      <alignment horizontal="center" wrapText="1"/>
      <protection locked="0"/>
    </xf>
    <xf numFmtId="0" fontId="2" fillId="0" borderId="175" xfId="0" applyFont="1" applyBorder="1" applyAlignment="1" applyProtection="1">
      <alignment horizontal="center" wrapText="1"/>
      <protection locked="0"/>
    </xf>
    <xf numFmtId="0" fontId="2" fillId="0" borderId="182" xfId="0" applyFont="1" applyBorder="1" applyAlignment="1" applyProtection="1">
      <alignment horizontal="center" wrapText="1"/>
      <protection locked="0"/>
    </xf>
    <xf numFmtId="0" fontId="2" fillId="0" borderId="186" xfId="0" applyFont="1" applyBorder="1" applyAlignment="1" applyProtection="1">
      <alignment horizontal="center" wrapText="1"/>
      <protection locked="0"/>
    </xf>
    <xf numFmtId="0" fontId="2" fillId="0" borderId="185" xfId="0" applyFont="1" applyBorder="1" applyAlignment="1" applyProtection="1">
      <alignment horizontal="center" wrapText="1"/>
      <protection locked="0"/>
    </xf>
    <xf numFmtId="0" fontId="2" fillId="0" borderId="0" xfId="0" applyFont="1" applyAlignment="1" applyProtection="1">
      <alignment horizontal="left" vertical="center"/>
      <protection hidden="1"/>
    </xf>
    <xf numFmtId="178" fontId="10" fillId="0" borderId="0" xfId="1" applyNumberFormat="1" applyFont="1" applyFill="1" applyBorder="1" applyAlignment="1" applyProtection="1">
      <alignment horizontal="center" vertical="top" shrinkToFit="1"/>
      <protection hidden="1"/>
    </xf>
    <xf numFmtId="0" fontId="9" fillId="0" borderId="0" xfId="1" applyNumberFormat="1" applyFont="1" applyFill="1" applyBorder="1" applyAlignment="1" applyProtection="1">
      <alignment horizontal="center" shrinkToFit="1"/>
      <protection hidden="1"/>
    </xf>
    <xf numFmtId="0" fontId="10" fillId="8" borderId="6" xfId="0" applyFont="1" applyFill="1" applyBorder="1" applyAlignment="1" applyProtection="1">
      <alignment horizontal="center" vertical="top" shrinkToFit="1"/>
      <protection hidden="1"/>
    </xf>
    <xf numFmtId="178" fontId="10" fillId="8" borderId="6" xfId="1" applyNumberFormat="1" applyFont="1" applyFill="1" applyBorder="1" applyAlignment="1" applyProtection="1">
      <alignment horizontal="center" vertical="top" shrinkToFit="1"/>
      <protection hidden="1"/>
    </xf>
    <xf numFmtId="0" fontId="9" fillId="5" borderId="15" xfId="1" applyNumberFormat="1" applyFont="1" applyFill="1" applyBorder="1" applyAlignment="1" applyProtection="1">
      <alignment horizontal="center" shrinkToFit="1"/>
      <protection hidden="1"/>
    </xf>
    <xf numFmtId="0" fontId="9" fillId="5" borderId="0" xfId="1" applyNumberFormat="1" applyFont="1" applyFill="1" applyBorder="1" applyAlignment="1" applyProtection="1">
      <alignment horizontal="center" shrinkToFit="1"/>
      <protection hidden="1"/>
    </xf>
    <xf numFmtId="0" fontId="9" fillId="5" borderId="7" xfId="1" applyNumberFormat="1" applyFont="1" applyFill="1" applyBorder="1" applyAlignment="1" applyProtection="1">
      <alignment horizontal="center" shrinkToFit="1"/>
      <protection hidden="1"/>
    </xf>
    <xf numFmtId="0" fontId="5" fillId="0" borderId="0" xfId="0" applyFont="1" applyAlignment="1" applyProtection="1">
      <alignment horizontal="center" vertical="center" wrapText="1"/>
      <protection hidden="1"/>
    </xf>
    <xf numFmtId="0" fontId="2" fillId="0" borderId="19" xfId="0" applyFont="1" applyBorder="1" applyAlignment="1" applyProtection="1">
      <alignment horizontal="center" wrapText="1"/>
      <protection locked="0"/>
    </xf>
    <xf numFmtId="0" fontId="2" fillId="0" borderId="181" xfId="0" applyFont="1" applyBorder="1" applyAlignment="1" applyProtection="1">
      <alignment horizontal="center" wrapText="1"/>
      <protection locked="0"/>
    </xf>
    <xf numFmtId="0" fontId="5" fillId="0" borderId="23" xfId="0" applyFont="1" applyBorder="1" applyAlignment="1" applyProtection="1">
      <alignment horizontal="center"/>
      <protection hidden="1"/>
    </xf>
    <xf numFmtId="0" fontId="2" fillId="0" borderId="403" xfId="0" applyFont="1" applyBorder="1" applyAlignment="1" applyProtection="1">
      <alignment horizontal="center" wrapText="1"/>
      <protection hidden="1"/>
    </xf>
    <xf numFmtId="178" fontId="10" fillId="9" borderId="3" xfId="1" applyNumberFormat="1" applyFont="1" applyFill="1" applyBorder="1" applyAlignment="1" applyProtection="1">
      <alignment horizontal="center" vertical="top" shrinkToFit="1"/>
      <protection hidden="1"/>
    </xf>
    <xf numFmtId="178" fontId="10" fillId="9" borderId="4" xfId="1" applyNumberFormat="1" applyFont="1" applyFill="1" applyBorder="1" applyAlignment="1" applyProtection="1">
      <alignment horizontal="center" vertical="top" shrinkToFit="1"/>
      <protection hidden="1"/>
    </xf>
    <xf numFmtId="178" fontId="10" fillId="9" borderId="198" xfId="1" applyNumberFormat="1" applyFont="1" applyFill="1" applyBorder="1" applyAlignment="1" applyProtection="1">
      <alignment horizontal="center" vertical="top" shrinkToFit="1"/>
      <protection hidden="1"/>
    </xf>
    <xf numFmtId="0" fontId="9" fillId="4" borderId="25" xfId="1" applyNumberFormat="1" applyFont="1" applyFill="1" applyBorder="1" applyAlignment="1" applyProtection="1">
      <alignment horizontal="center" shrinkToFit="1"/>
      <protection hidden="1"/>
    </xf>
    <xf numFmtId="0" fontId="9" fillId="4" borderId="4" xfId="1" applyNumberFormat="1" applyFont="1" applyFill="1" applyBorder="1" applyAlignment="1" applyProtection="1">
      <alignment horizontal="center" shrinkToFit="1"/>
      <protection hidden="1"/>
    </xf>
    <xf numFmtId="0" fontId="9" fillId="4" borderId="5" xfId="1" applyNumberFormat="1" applyFont="1" applyFill="1" applyBorder="1" applyAlignment="1" applyProtection="1">
      <alignment horizontal="center" shrinkToFit="1"/>
      <protection hidden="1"/>
    </xf>
    <xf numFmtId="0" fontId="2" fillId="0" borderId="295" xfId="0" applyFont="1" applyBorder="1" applyAlignment="1">
      <alignment horizontal="center" shrinkToFit="1"/>
    </xf>
    <xf numFmtId="0" fontId="2" fillId="0" borderId="291" xfId="0" applyFont="1" applyBorder="1" applyAlignment="1">
      <alignment horizontal="center" shrinkToFit="1"/>
    </xf>
    <xf numFmtId="0" fontId="2" fillId="0" borderId="292" xfId="0" applyFont="1" applyBorder="1" applyAlignment="1">
      <alignment horizontal="center" shrinkToFit="1"/>
    </xf>
    <xf numFmtId="0" fontId="2" fillId="0" borderId="296" xfId="0" applyFont="1" applyBorder="1" applyAlignment="1">
      <alignment horizontal="center" shrinkToFit="1"/>
    </xf>
    <xf numFmtId="0" fontId="2" fillId="0" borderId="293" xfId="0" applyFont="1" applyBorder="1" applyAlignment="1">
      <alignment horizontal="center" shrinkToFit="1"/>
    </xf>
    <xf numFmtId="0" fontId="2" fillId="0" borderId="294" xfId="0" applyFont="1" applyBorder="1" applyAlignment="1">
      <alignment horizontal="center" shrinkToFit="1"/>
    </xf>
    <xf numFmtId="0" fontId="5" fillId="8" borderId="165"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64" xfId="0" applyFont="1" applyFill="1" applyBorder="1" applyAlignment="1">
      <alignment horizontal="center" vertical="center"/>
    </xf>
    <xf numFmtId="0" fontId="2" fillId="0" borderId="98" xfId="0" applyFont="1" applyBorder="1" applyAlignment="1" applyProtection="1">
      <alignment horizontal="left" shrinkToFit="1"/>
      <protection locked="0"/>
    </xf>
    <xf numFmtId="0" fontId="2" fillId="0" borderId="108" xfId="0" applyFont="1" applyBorder="1" applyAlignment="1" applyProtection="1">
      <alignment horizontal="left" shrinkToFit="1"/>
      <protection locked="0"/>
    </xf>
    <xf numFmtId="0" fontId="2" fillId="0" borderId="99" xfId="0" applyFont="1" applyBorder="1" applyAlignment="1" applyProtection="1">
      <alignment horizontal="left" shrinkToFit="1"/>
      <protection locked="0"/>
    </xf>
    <xf numFmtId="0" fontId="2" fillId="0" borderId="188" xfId="0" applyFont="1" applyBorder="1" applyAlignment="1" applyProtection="1">
      <alignment horizontal="left" shrinkToFit="1"/>
      <protection locked="0"/>
    </xf>
    <xf numFmtId="0" fontId="0" fillId="0" borderId="0" xfId="0" applyAlignment="1">
      <alignment horizontal="left"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47272"/>
      <color rgb="FFFF0000"/>
      <color rgb="FFE2EFDA"/>
      <color rgb="FF99FF33"/>
      <color rgb="FFFF3300"/>
      <color rgb="FFFF9966"/>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R$49" lockText="1" noThreeD="1"/>
</file>

<file path=xl/ctrlProps/ctrlProp2.xml><?xml version="1.0" encoding="utf-8"?>
<formControlPr xmlns="http://schemas.microsoft.com/office/spreadsheetml/2009/9/main" objectType="CheckBox" fmlaLink="$AR$49" lockText="1" noThreeD="1"/>
</file>

<file path=xl/ctrlProps/ctrlProp3.xml><?xml version="1.0" encoding="utf-8"?>
<formControlPr xmlns="http://schemas.microsoft.com/office/spreadsheetml/2009/9/main" objectType="CheckBox" fmlaLink="$AR$49" lockText="1" noThreeD="1"/>
</file>

<file path=xl/drawings/drawing1.xml><?xml version="1.0" encoding="utf-8"?>
<xdr:wsDr xmlns:xdr="http://schemas.openxmlformats.org/drawingml/2006/spreadsheetDrawing" xmlns:a="http://schemas.openxmlformats.org/drawingml/2006/main">
  <xdr:twoCellAnchor>
    <xdr:from>
      <xdr:col>23</xdr:col>
      <xdr:colOff>7074</xdr:colOff>
      <xdr:row>2</xdr:row>
      <xdr:rowOff>59530</xdr:rowOff>
    </xdr:from>
    <xdr:to>
      <xdr:col>81</xdr:col>
      <xdr:colOff>35719</xdr:colOff>
      <xdr:row>6</xdr:row>
      <xdr:rowOff>2378</xdr:rowOff>
    </xdr:to>
    <xdr:cxnSp macro="">
      <xdr:nvCxnSpPr>
        <xdr:cNvPr id="2" name="カギ線コネクタ 1">
          <a:extLst>
            <a:ext uri="{FF2B5EF4-FFF2-40B4-BE49-F238E27FC236}">
              <a16:creationId xmlns:a16="http://schemas.microsoft.com/office/drawing/2014/main" id="{00000000-0008-0000-0100-000002000000}"/>
            </a:ext>
          </a:extLst>
        </xdr:cNvPr>
        <xdr:cNvCxnSpPr/>
      </xdr:nvCxnSpPr>
      <xdr:spPr>
        <a:xfrm rot="10800000" flipV="1">
          <a:off x="3693249" y="288130"/>
          <a:ext cx="2790895" cy="476248"/>
        </a:xfrm>
        <a:prstGeom prst="bentConnector3">
          <a:avLst>
            <a:gd name="adj1" fmla="val 10544"/>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32016</xdr:colOff>
      <xdr:row>7</xdr:row>
      <xdr:rowOff>11905</xdr:rowOff>
    </xdr:from>
    <xdr:to>
      <xdr:col>81</xdr:col>
      <xdr:colOff>29766</xdr:colOff>
      <xdr:row>9</xdr:row>
      <xdr:rowOff>9523</xdr:rowOff>
    </xdr:to>
    <xdr:cxnSp macro="">
      <xdr:nvCxnSpPr>
        <xdr:cNvPr id="3" name="カギ線コネクタ 2">
          <a:extLst>
            <a:ext uri="{FF2B5EF4-FFF2-40B4-BE49-F238E27FC236}">
              <a16:creationId xmlns:a16="http://schemas.microsoft.com/office/drawing/2014/main" id="{00000000-0008-0000-0100-000003000000}"/>
            </a:ext>
          </a:extLst>
        </xdr:cNvPr>
        <xdr:cNvCxnSpPr/>
      </xdr:nvCxnSpPr>
      <xdr:spPr>
        <a:xfrm rot="10800000" flipV="1">
          <a:off x="2194191" y="907255"/>
          <a:ext cx="4284000" cy="264318"/>
        </a:xfrm>
        <a:prstGeom prst="bentConnector3">
          <a:avLst>
            <a:gd name="adj1" fmla="val 6359"/>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5536</xdr:colOff>
      <xdr:row>11</xdr:row>
      <xdr:rowOff>132161</xdr:rowOff>
    </xdr:from>
    <xdr:to>
      <xdr:col>81</xdr:col>
      <xdr:colOff>32161</xdr:colOff>
      <xdr:row>11</xdr:row>
      <xdr:rowOff>132161</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flipH="1" flipV="1">
          <a:off x="6120586" y="1560911"/>
          <a:ext cx="360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32329</xdr:colOff>
      <xdr:row>15</xdr:row>
      <xdr:rowOff>5014</xdr:rowOff>
    </xdr:from>
    <xdr:to>
      <xdr:col>81</xdr:col>
      <xdr:colOff>30079</xdr:colOff>
      <xdr:row>20</xdr:row>
      <xdr:rowOff>1</xdr:rowOff>
    </xdr:to>
    <xdr:cxnSp macro="">
      <xdr:nvCxnSpPr>
        <xdr:cNvPr id="5" name="カギ線コネクタ 5">
          <a:extLst>
            <a:ext uri="{FF2B5EF4-FFF2-40B4-BE49-F238E27FC236}">
              <a16:creationId xmlns:a16="http://schemas.microsoft.com/office/drawing/2014/main" id="{00000000-0008-0000-0100-000005000000}"/>
            </a:ext>
          </a:extLst>
        </xdr:cNvPr>
        <xdr:cNvCxnSpPr/>
      </xdr:nvCxnSpPr>
      <xdr:spPr>
        <a:xfrm rot="10800000">
          <a:off x="2194504" y="1967164"/>
          <a:ext cx="4284000" cy="661737"/>
        </a:xfrm>
        <a:prstGeom prst="bentConnector3">
          <a:avLst>
            <a:gd name="adj1" fmla="val 6239"/>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6107</xdr:colOff>
      <xdr:row>27</xdr:row>
      <xdr:rowOff>129379</xdr:rowOff>
    </xdr:from>
    <xdr:to>
      <xdr:col>81</xdr:col>
      <xdr:colOff>12857</xdr:colOff>
      <xdr:row>27</xdr:row>
      <xdr:rowOff>129379</xdr:rowOff>
    </xdr:to>
    <xdr:cxnSp macro="">
      <xdr:nvCxnSpPr>
        <xdr:cNvPr id="6" name="カギ線コネクタ 6">
          <a:extLst>
            <a:ext uri="{FF2B5EF4-FFF2-40B4-BE49-F238E27FC236}">
              <a16:creationId xmlns:a16="http://schemas.microsoft.com/office/drawing/2014/main" id="{00000000-0008-0000-0100-000006000000}"/>
            </a:ext>
          </a:extLst>
        </xdr:cNvPr>
        <xdr:cNvCxnSpPr/>
      </xdr:nvCxnSpPr>
      <xdr:spPr>
        <a:xfrm flipH="1" flipV="1">
          <a:off x="5597282" y="3691729"/>
          <a:ext cx="864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181413</xdr:colOff>
      <xdr:row>49</xdr:row>
      <xdr:rowOff>46055</xdr:rowOff>
    </xdr:from>
    <xdr:to>
      <xdr:col>82</xdr:col>
      <xdr:colOff>3073</xdr:colOff>
      <xdr:row>55</xdr:row>
      <xdr:rowOff>146458</xdr:rowOff>
    </xdr:to>
    <xdr:cxnSp macro="">
      <xdr:nvCxnSpPr>
        <xdr:cNvPr id="9" name="カギ線コネクタ 10">
          <a:extLst>
            <a:ext uri="{FF2B5EF4-FFF2-40B4-BE49-F238E27FC236}">
              <a16:creationId xmlns:a16="http://schemas.microsoft.com/office/drawing/2014/main" id="{00000000-0008-0000-0100-000009000000}"/>
            </a:ext>
          </a:extLst>
        </xdr:cNvPr>
        <xdr:cNvCxnSpPr/>
      </xdr:nvCxnSpPr>
      <xdr:spPr>
        <a:xfrm>
          <a:off x="1772088" y="6332555"/>
          <a:ext cx="4727035" cy="1691078"/>
        </a:xfrm>
        <a:prstGeom prst="bentConnector3">
          <a:avLst>
            <a:gd name="adj1" fmla="val 9403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49</xdr:row>
      <xdr:rowOff>32425</xdr:rowOff>
    </xdr:from>
    <xdr:to>
      <xdr:col>9</xdr:col>
      <xdr:colOff>144309</xdr:colOff>
      <xdr:row>49</xdr:row>
      <xdr:rowOff>156732</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1732537" y="631892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2445</xdr:colOff>
      <xdr:row>38</xdr:row>
      <xdr:rowOff>131990</xdr:rowOff>
    </xdr:from>
    <xdr:to>
      <xdr:col>81</xdr:col>
      <xdr:colOff>37671</xdr:colOff>
      <xdr:row>49</xdr:row>
      <xdr:rowOff>4727</xdr:rowOff>
    </xdr:to>
    <xdr:cxnSp macro="">
      <xdr:nvCxnSpPr>
        <xdr:cNvPr id="11" name="コネクタ: カギ線 10">
          <a:extLst>
            <a:ext uri="{FF2B5EF4-FFF2-40B4-BE49-F238E27FC236}">
              <a16:creationId xmlns:a16="http://schemas.microsoft.com/office/drawing/2014/main" id="{00000000-0008-0000-0100-00000B000000}"/>
            </a:ext>
          </a:extLst>
        </xdr:cNvPr>
        <xdr:cNvCxnSpPr/>
      </xdr:nvCxnSpPr>
      <xdr:spPr>
        <a:xfrm rot="10800000">
          <a:off x="5926995" y="5189765"/>
          <a:ext cx="559101" cy="1101462"/>
        </a:xfrm>
        <a:prstGeom prst="bentConnector3">
          <a:avLst>
            <a:gd name="adj1" fmla="val 12822"/>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78</xdr:row>
      <xdr:rowOff>169</xdr:rowOff>
    </xdr:from>
    <xdr:to>
      <xdr:col>18</xdr:col>
      <xdr:colOff>148500</xdr:colOff>
      <xdr:row>83</xdr:row>
      <xdr:rowOff>93337</xdr:rowOff>
    </xdr:to>
    <xdr:sp macro="" textlink="">
      <xdr:nvSpPr>
        <xdr:cNvPr id="12" name="円/楕円 1">
          <a:extLst>
            <a:ext uri="{FF2B5EF4-FFF2-40B4-BE49-F238E27FC236}">
              <a16:creationId xmlns:a16="http://schemas.microsoft.com/office/drawing/2014/main" id="{00000000-0008-0000-0100-00000C000000}"/>
            </a:ext>
          </a:extLst>
        </xdr:cNvPr>
        <xdr:cNvSpPr/>
      </xdr:nvSpPr>
      <xdr:spPr>
        <a:xfrm>
          <a:off x="2703909" y="11787357"/>
          <a:ext cx="748575" cy="718246"/>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129</xdr:row>
      <xdr:rowOff>125014</xdr:rowOff>
    </xdr:from>
    <xdr:to>
      <xdr:col>18</xdr:col>
      <xdr:colOff>148500</xdr:colOff>
      <xdr:row>135</xdr:row>
      <xdr:rowOff>94921</xdr:rowOff>
    </xdr:to>
    <xdr:sp macro="" textlink="">
      <xdr:nvSpPr>
        <xdr:cNvPr id="13" name="円/楕円 1">
          <a:extLst>
            <a:ext uri="{FF2B5EF4-FFF2-40B4-BE49-F238E27FC236}">
              <a16:creationId xmlns:a16="http://schemas.microsoft.com/office/drawing/2014/main" id="{00000000-0008-0000-0100-00000D000000}"/>
            </a:ext>
          </a:extLst>
        </xdr:cNvPr>
        <xdr:cNvSpPr/>
      </xdr:nvSpPr>
      <xdr:spPr>
        <a:xfrm>
          <a:off x="2703909" y="19347655"/>
          <a:ext cx="748575" cy="720000"/>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5674</xdr:colOff>
      <xdr:row>36</xdr:row>
      <xdr:rowOff>34046</xdr:rowOff>
    </xdr:from>
    <xdr:to>
      <xdr:col>81</xdr:col>
      <xdr:colOff>23937</xdr:colOff>
      <xdr:row>36</xdr:row>
      <xdr:rowOff>36597</xdr:rowOff>
    </xdr:to>
    <xdr:cxnSp macro="">
      <xdr:nvCxnSpPr>
        <xdr:cNvPr id="16" name="カギ線コネクタ 7">
          <a:extLst>
            <a:ext uri="{FF2B5EF4-FFF2-40B4-BE49-F238E27FC236}">
              <a16:creationId xmlns:a16="http://schemas.microsoft.com/office/drawing/2014/main" id="{00000000-0008-0000-0100-000010000000}"/>
            </a:ext>
          </a:extLst>
        </xdr:cNvPr>
        <xdr:cNvCxnSpPr/>
      </xdr:nvCxnSpPr>
      <xdr:spPr>
        <a:xfrm flipV="1">
          <a:off x="1213525" y="4812759"/>
          <a:ext cx="5319838" cy="2551"/>
        </a:xfrm>
        <a:prstGeom prst="bentConnector3">
          <a:avLst>
            <a:gd name="adj1" fmla="val 50000"/>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149986</xdr:colOff>
      <xdr:row>36</xdr:row>
      <xdr:rowOff>19037</xdr:rowOff>
    </xdr:from>
    <xdr:to>
      <xdr:col>6</xdr:col>
      <xdr:colOff>152225</xdr:colOff>
      <xdr:row>37</xdr:row>
      <xdr:rowOff>1708</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1169161" y="4781537"/>
          <a:ext cx="2239" cy="106496"/>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38100</xdr:colOff>
          <xdr:row>48</xdr:row>
          <xdr:rowOff>9525</xdr:rowOff>
        </xdr:from>
        <xdr:to>
          <xdr:col>43</xdr:col>
          <xdr:colOff>19050</xdr:colOff>
          <xdr:row>48</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13</xdr:col>
      <xdr:colOff>161925</xdr:colOff>
      <xdr:row>118</xdr:row>
      <xdr:rowOff>28575</xdr:rowOff>
    </xdr:from>
    <xdr:to>
      <xdr:col>39</xdr:col>
      <xdr:colOff>38100</xdr:colOff>
      <xdr:row>126</xdr:row>
      <xdr:rowOff>24675</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2514600" y="18202275"/>
          <a:ext cx="1971675" cy="720000"/>
        </a:xfrm>
        <a:prstGeom prst="wedgeRectCallout">
          <a:avLst>
            <a:gd name="adj1" fmla="val 20843"/>
            <a:gd name="adj2" fmla="val 111172"/>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注文書を交わしていない場合は、「⑤今回請求金額」のみの記入になります。</a:t>
          </a:r>
        </a:p>
      </xdr:txBody>
    </xdr:sp>
    <xdr:clientData/>
  </xdr:twoCellAnchor>
  <xdr:twoCellAnchor>
    <xdr:from>
      <xdr:col>80</xdr:col>
      <xdr:colOff>38100</xdr:colOff>
      <xdr:row>116</xdr:row>
      <xdr:rowOff>38100</xdr:rowOff>
    </xdr:from>
    <xdr:to>
      <xdr:col>126</xdr:col>
      <xdr:colOff>19050</xdr:colOff>
      <xdr:row>124</xdr:row>
      <xdr:rowOff>15150</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6438900" y="17945100"/>
          <a:ext cx="2171700" cy="720000"/>
        </a:xfrm>
        <a:prstGeom prst="wedgeRectCallout">
          <a:avLst>
            <a:gd name="adj1" fmla="val -21669"/>
            <a:gd name="adj2" fmla="val 90300"/>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近藤組記入欄になりますので、指示の無い限りは直接入力なさらないようにしてください。</a:t>
          </a:r>
        </a:p>
      </xdr:txBody>
    </xdr:sp>
    <xdr:clientData/>
  </xdr:twoCellAnchor>
  <xdr:twoCellAnchor>
    <xdr:from>
      <xdr:col>13</xdr:col>
      <xdr:colOff>161925</xdr:colOff>
      <xdr:row>66</xdr:row>
      <xdr:rowOff>19050</xdr:rowOff>
    </xdr:from>
    <xdr:to>
      <xdr:col>39</xdr:col>
      <xdr:colOff>38100</xdr:colOff>
      <xdr:row>74</xdr:row>
      <xdr:rowOff>15150</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2514600" y="10677525"/>
          <a:ext cx="1971675" cy="720000"/>
        </a:xfrm>
        <a:prstGeom prst="wedgeRectCallout">
          <a:avLst>
            <a:gd name="adj1" fmla="val 21326"/>
            <a:gd name="adj2" fmla="val 109848"/>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注文書を交わしていない場合は、「⑤今回請求金額」のみの記入になります。</a:t>
          </a:r>
        </a:p>
      </xdr:txBody>
    </xdr:sp>
    <xdr:clientData/>
  </xdr:twoCellAnchor>
  <xdr:twoCellAnchor>
    <xdr:from>
      <xdr:col>5</xdr:col>
      <xdr:colOff>180975</xdr:colOff>
      <xdr:row>90</xdr:row>
      <xdr:rowOff>104775</xdr:rowOff>
    </xdr:from>
    <xdr:to>
      <xdr:col>19</xdr:col>
      <xdr:colOff>33975</xdr:colOff>
      <xdr:row>96</xdr:row>
      <xdr:rowOff>81825</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1009650" y="13468350"/>
          <a:ext cx="2520000" cy="720000"/>
        </a:xfrm>
        <a:prstGeom prst="wedgeRectCallout">
          <a:avLst>
            <a:gd name="adj1" fmla="val 20843"/>
            <a:gd name="adj2" fmla="val -125630"/>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課税事業者様は登録番号が入力されている事を、免税事業者様は空欄である事を確認してください。</a:t>
          </a:r>
          <a:endParaRPr lang="ja-JP" altLang="ja-JP">
            <a:solidFill>
              <a:schemeClr val="tx1"/>
            </a:solidFill>
            <a:effectLst/>
          </a:endParaRPr>
        </a:p>
      </xdr:txBody>
    </xdr:sp>
    <xdr:clientData/>
  </xdr:twoCellAnchor>
  <xdr:twoCellAnchor>
    <xdr:from>
      <xdr:col>5</xdr:col>
      <xdr:colOff>180975</xdr:colOff>
      <xdr:row>142</xdr:row>
      <xdr:rowOff>114300</xdr:rowOff>
    </xdr:from>
    <xdr:to>
      <xdr:col>19</xdr:col>
      <xdr:colOff>33975</xdr:colOff>
      <xdr:row>148</xdr:row>
      <xdr:rowOff>91350</xdr:rowOff>
    </xdr:to>
    <xdr:sp macro="" textlink="">
      <xdr:nvSpPr>
        <xdr:cNvPr id="17" name="吹き出し: 四角形 16">
          <a:extLst>
            <a:ext uri="{FF2B5EF4-FFF2-40B4-BE49-F238E27FC236}">
              <a16:creationId xmlns:a16="http://schemas.microsoft.com/office/drawing/2014/main" id="{00000000-0008-0000-0100-000011000000}"/>
            </a:ext>
          </a:extLst>
        </xdr:cNvPr>
        <xdr:cNvSpPr/>
      </xdr:nvSpPr>
      <xdr:spPr>
        <a:xfrm>
          <a:off x="1009650" y="20993100"/>
          <a:ext cx="2520000" cy="720000"/>
        </a:xfrm>
        <a:prstGeom prst="wedgeRectCallout">
          <a:avLst>
            <a:gd name="adj1" fmla="val 20843"/>
            <a:gd name="adj2" fmla="val -125630"/>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課税事業者様は登録番号が入力されている事を、免税事業者様は空欄である事を確認してください。</a:t>
          </a:r>
          <a:endParaRPr kumimoji="1" lang="en-US" altLang="ja-JP" sz="1100">
            <a:solidFill>
              <a:schemeClr val="tx1"/>
            </a:solidFill>
          </a:endParaRPr>
        </a:p>
      </xdr:txBody>
    </xdr:sp>
    <xdr:clientData/>
  </xdr:twoCellAnchor>
  <xdr:twoCellAnchor>
    <xdr:from>
      <xdr:col>12</xdr:col>
      <xdr:colOff>0</xdr:colOff>
      <xdr:row>182</xdr:row>
      <xdr:rowOff>28575</xdr:rowOff>
    </xdr:from>
    <xdr:to>
      <xdr:col>21</xdr:col>
      <xdr:colOff>19049</xdr:colOff>
      <xdr:row>186</xdr:row>
      <xdr:rowOff>72300</xdr:rowOff>
    </xdr:to>
    <xdr:sp macro="" textlink="">
      <xdr:nvSpPr>
        <xdr:cNvPr id="18" name="吹き出し: 四角形 17">
          <a:extLst>
            <a:ext uri="{FF2B5EF4-FFF2-40B4-BE49-F238E27FC236}">
              <a16:creationId xmlns:a16="http://schemas.microsoft.com/office/drawing/2014/main" id="{00000000-0008-0000-0100-000012000000}"/>
            </a:ext>
          </a:extLst>
        </xdr:cNvPr>
        <xdr:cNvSpPr/>
      </xdr:nvSpPr>
      <xdr:spPr>
        <a:xfrm>
          <a:off x="2162175" y="26689050"/>
          <a:ext cx="1447799" cy="539025"/>
        </a:xfrm>
        <a:prstGeom prst="wedgeRectCallout">
          <a:avLst>
            <a:gd name="adj1" fmla="val 20843"/>
            <a:gd name="adj2" fmla="val 87359"/>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（現場担当者控）に押印は不要です。</a:t>
          </a:r>
        </a:p>
      </xdr:txBody>
    </xdr:sp>
    <xdr:clientData/>
  </xdr:twoCellAnchor>
  <xdr:twoCellAnchor>
    <xdr:from>
      <xdr:col>3</xdr:col>
      <xdr:colOff>85725</xdr:colOff>
      <xdr:row>55</xdr:row>
      <xdr:rowOff>38100</xdr:rowOff>
    </xdr:from>
    <xdr:to>
      <xdr:col>30</xdr:col>
      <xdr:colOff>0</xdr:colOff>
      <xdr:row>57</xdr:row>
      <xdr:rowOff>186600</xdr:rowOff>
    </xdr:to>
    <xdr:sp macro="" textlink="">
      <xdr:nvSpPr>
        <xdr:cNvPr id="19" name="吹き出し: 四角形 18">
          <a:extLst>
            <a:ext uri="{FF2B5EF4-FFF2-40B4-BE49-F238E27FC236}">
              <a16:creationId xmlns:a16="http://schemas.microsoft.com/office/drawing/2014/main" id="{00000000-0008-0000-0100-000013000000}"/>
            </a:ext>
          </a:extLst>
        </xdr:cNvPr>
        <xdr:cNvSpPr/>
      </xdr:nvSpPr>
      <xdr:spPr>
        <a:xfrm>
          <a:off x="533400" y="8210550"/>
          <a:ext cx="3486150" cy="720000"/>
        </a:xfrm>
        <a:prstGeom prst="wedgeRectCallout">
          <a:avLst>
            <a:gd name="adj1" fmla="val 24251"/>
            <a:gd name="adj2" fmla="val -91235"/>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消費税が、１０％の場合は「空欄」のまま、軽減税率等で８％の場合は「</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」印を、非課税の場合は「◇」印を表示させてください（リストから表示できます）。</a:t>
          </a:r>
          <a:endParaRPr lang="ja-JP" altLang="ja-JP">
            <a:solidFill>
              <a:schemeClr val="tx1"/>
            </a:solidFill>
            <a:effectLst/>
          </a:endParaRPr>
        </a:p>
      </xdr:txBody>
    </xdr:sp>
    <xdr:clientData/>
  </xdr:twoCellAnchor>
  <xdr:twoCellAnchor>
    <xdr:from>
      <xdr:col>24</xdr:col>
      <xdr:colOff>19050</xdr:colOff>
      <xdr:row>16</xdr:row>
      <xdr:rowOff>1</xdr:rowOff>
    </xdr:from>
    <xdr:to>
      <xdr:col>66</xdr:col>
      <xdr:colOff>9525</xdr:colOff>
      <xdr:row>21</xdr:row>
      <xdr:rowOff>53251</xdr:rowOff>
    </xdr:to>
    <xdr:sp macro="" textlink="">
      <xdr:nvSpPr>
        <xdr:cNvPr id="20" name="吹き出し: 四角形 19">
          <a:extLst>
            <a:ext uri="{FF2B5EF4-FFF2-40B4-BE49-F238E27FC236}">
              <a16:creationId xmlns:a16="http://schemas.microsoft.com/office/drawing/2014/main" id="{00000000-0008-0000-0100-000014000000}"/>
            </a:ext>
          </a:extLst>
        </xdr:cNvPr>
        <xdr:cNvSpPr/>
      </xdr:nvSpPr>
      <xdr:spPr>
        <a:xfrm>
          <a:off x="3752850" y="2095501"/>
          <a:ext cx="1990725" cy="720000"/>
        </a:xfrm>
        <a:prstGeom prst="wedgeRectCallout">
          <a:avLst>
            <a:gd name="adj1" fmla="val -63824"/>
            <a:gd name="adj2" fmla="val -30380"/>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課税事業者様は登録番号</a:t>
          </a:r>
          <a:r>
            <a:rPr kumimoji="1" lang="ja-JP" altLang="en-US" sz="1100">
              <a:solidFill>
                <a:schemeClr val="tx1"/>
              </a:solidFill>
              <a:effectLst/>
              <a:latin typeface="+mn-lt"/>
              <a:ea typeface="+mn-ea"/>
              <a:cs typeface="+mn-cs"/>
            </a:rPr>
            <a:t>を確実に入力してください。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ハイフンの入力は不要です。</a:t>
          </a:r>
          <a:endParaRPr kumimoji="1" lang="en-US" altLang="ja-JP" sz="1100">
            <a:solidFill>
              <a:schemeClr val="tx1"/>
            </a:solidFill>
            <a:effectLst/>
            <a:latin typeface="+mn-lt"/>
            <a:ea typeface="+mn-ea"/>
            <a:cs typeface="+mn-cs"/>
          </a:endParaRPr>
        </a:p>
      </xdr:txBody>
    </xdr:sp>
    <xdr:clientData/>
  </xdr:twoCellAnchor>
  <xdr:twoCellAnchor>
    <xdr:from>
      <xdr:col>47</xdr:col>
      <xdr:colOff>28575</xdr:colOff>
      <xdr:row>42</xdr:row>
      <xdr:rowOff>76200</xdr:rowOff>
    </xdr:from>
    <xdr:to>
      <xdr:col>76</xdr:col>
      <xdr:colOff>9525</xdr:colOff>
      <xdr:row>48</xdr:row>
      <xdr:rowOff>152400</xdr:rowOff>
    </xdr:to>
    <xdr:sp macro="" textlink="">
      <xdr:nvSpPr>
        <xdr:cNvPr id="21" name="吹き出し: 四角形 20">
          <a:extLst>
            <a:ext uri="{FF2B5EF4-FFF2-40B4-BE49-F238E27FC236}">
              <a16:creationId xmlns:a16="http://schemas.microsoft.com/office/drawing/2014/main" id="{00000000-0008-0000-0100-000015000000}"/>
            </a:ext>
          </a:extLst>
        </xdr:cNvPr>
        <xdr:cNvSpPr/>
      </xdr:nvSpPr>
      <xdr:spPr>
        <a:xfrm>
          <a:off x="4857750" y="5667375"/>
          <a:ext cx="1362075" cy="904875"/>
        </a:xfrm>
        <a:prstGeom prst="wedgeRectCallout">
          <a:avLst>
            <a:gd name="adj1" fmla="val -64745"/>
            <a:gd name="adj2" fmla="val 37148"/>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単価契約で注文書を交わした場合はチェックを入れてください。</a:t>
          </a:r>
          <a:endParaRPr kumimoji="1" lang="en-US" altLang="ja-JP" sz="110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7074</xdr:colOff>
      <xdr:row>2</xdr:row>
      <xdr:rowOff>59530</xdr:rowOff>
    </xdr:from>
    <xdr:to>
      <xdr:col>81</xdr:col>
      <xdr:colOff>35719</xdr:colOff>
      <xdr:row>6</xdr:row>
      <xdr:rowOff>2378</xdr:rowOff>
    </xdr:to>
    <xdr:cxnSp macro="">
      <xdr:nvCxnSpPr>
        <xdr:cNvPr id="2" name="カギ線コネクタ 1">
          <a:extLst>
            <a:ext uri="{FF2B5EF4-FFF2-40B4-BE49-F238E27FC236}">
              <a16:creationId xmlns:a16="http://schemas.microsoft.com/office/drawing/2014/main" id="{00000000-0008-0000-0200-000002000000}"/>
            </a:ext>
          </a:extLst>
        </xdr:cNvPr>
        <xdr:cNvCxnSpPr/>
      </xdr:nvCxnSpPr>
      <xdr:spPr>
        <a:xfrm rot="10800000" flipV="1">
          <a:off x="3700316" y="286901"/>
          <a:ext cx="2880000" cy="471332"/>
        </a:xfrm>
        <a:prstGeom prst="bentConnector3">
          <a:avLst>
            <a:gd name="adj1" fmla="val 10544"/>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32016</xdr:colOff>
      <xdr:row>7</xdr:row>
      <xdr:rowOff>11905</xdr:rowOff>
    </xdr:from>
    <xdr:to>
      <xdr:col>81</xdr:col>
      <xdr:colOff>29766</xdr:colOff>
      <xdr:row>9</xdr:row>
      <xdr:rowOff>9523</xdr:rowOff>
    </xdr:to>
    <xdr:cxnSp macro="">
      <xdr:nvCxnSpPr>
        <xdr:cNvPr id="3" name="カギ線コネクタ 2">
          <a:extLst>
            <a:ext uri="{FF2B5EF4-FFF2-40B4-BE49-F238E27FC236}">
              <a16:creationId xmlns:a16="http://schemas.microsoft.com/office/drawing/2014/main" id="{00000000-0008-0000-0200-000003000000}"/>
            </a:ext>
          </a:extLst>
        </xdr:cNvPr>
        <xdr:cNvCxnSpPr/>
      </xdr:nvCxnSpPr>
      <xdr:spPr>
        <a:xfrm rot="10800000" flipV="1">
          <a:off x="2194191" y="907255"/>
          <a:ext cx="4284000" cy="264318"/>
        </a:xfrm>
        <a:prstGeom prst="bentConnector3">
          <a:avLst>
            <a:gd name="adj1" fmla="val 6359"/>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5536</xdr:colOff>
      <xdr:row>11</xdr:row>
      <xdr:rowOff>132161</xdr:rowOff>
    </xdr:from>
    <xdr:to>
      <xdr:col>81</xdr:col>
      <xdr:colOff>32161</xdr:colOff>
      <xdr:row>11</xdr:row>
      <xdr:rowOff>132161</xdr:rowOff>
    </xdr:to>
    <xdr:cxnSp macro="">
      <xdr:nvCxnSpPr>
        <xdr:cNvPr id="4" name="カギ線コネクタ 3">
          <a:extLst>
            <a:ext uri="{FF2B5EF4-FFF2-40B4-BE49-F238E27FC236}">
              <a16:creationId xmlns:a16="http://schemas.microsoft.com/office/drawing/2014/main" id="{00000000-0008-0000-0200-000004000000}"/>
            </a:ext>
          </a:extLst>
        </xdr:cNvPr>
        <xdr:cNvCxnSpPr/>
      </xdr:nvCxnSpPr>
      <xdr:spPr>
        <a:xfrm flipH="1" flipV="1">
          <a:off x="6121947" y="1554107"/>
          <a:ext cx="360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32329</xdr:colOff>
      <xdr:row>15</xdr:row>
      <xdr:rowOff>5014</xdr:rowOff>
    </xdr:from>
    <xdr:to>
      <xdr:col>81</xdr:col>
      <xdr:colOff>30079</xdr:colOff>
      <xdr:row>20</xdr:row>
      <xdr:rowOff>1</xdr:rowOff>
    </xdr:to>
    <xdr:cxnSp macro="">
      <xdr:nvCxnSpPr>
        <xdr:cNvPr id="5" name="カギ線コネクタ 5">
          <a:extLst>
            <a:ext uri="{FF2B5EF4-FFF2-40B4-BE49-F238E27FC236}">
              <a16:creationId xmlns:a16="http://schemas.microsoft.com/office/drawing/2014/main" id="{00000000-0008-0000-0200-000005000000}"/>
            </a:ext>
          </a:extLst>
        </xdr:cNvPr>
        <xdr:cNvCxnSpPr/>
      </xdr:nvCxnSpPr>
      <xdr:spPr>
        <a:xfrm rot="10800000">
          <a:off x="2194504" y="1967164"/>
          <a:ext cx="4284000" cy="661737"/>
        </a:xfrm>
        <a:prstGeom prst="bentConnector3">
          <a:avLst>
            <a:gd name="adj1" fmla="val 646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6107</xdr:colOff>
      <xdr:row>27</xdr:row>
      <xdr:rowOff>129379</xdr:rowOff>
    </xdr:from>
    <xdr:to>
      <xdr:col>81</xdr:col>
      <xdr:colOff>12857</xdr:colOff>
      <xdr:row>27</xdr:row>
      <xdr:rowOff>129379</xdr:rowOff>
    </xdr:to>
    <xdr:cxnSp macro="">
      <xdr:nvCxnSpPr>
        <xdr:cNvPr id="6" name="カギ線コネクタ 6">
          <a:extLst>
            <a:ext uri="{FF2B5EF4-FFF2-40B4-BE49-F238E27FC236}">
              <a16:creationId xmlns:a16="http://schemas.microsoft.com/office/drawing/2014/main" id="{00000000-0008-0000-0200-000006000000}"/>
            </a:ext>
          </a:extLst>
        </xdr:cNvPr>
        <xdr:cNvCxnSpPr/>
      </xdr:nvCxnSpPr>
      <xdr:spPr>
        <a:xfrm flipH="1" flipV="1">
          <a:off x="5595550" y="3714243"/>
          <a:ext cx="864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3997</xdr:colOff>
      <xdr:row>36</xdr:row>
      <xdr:rowOff>33232</xdr:rowOff>
    </xdr:from>
    <xdr:to>
      <xdr:col>81</xdr:col>
      <xdr:colOff>21247</xdr:colOff>
      <xdr:row>36</xdr:row>
      <xdr:rowOff>35783</xdr:rowOff>
    </xdr:to>
    <xdr:cxnSp macro="">
      <xdr:nvCxnSpPr>
        <xdr:cNvPr id="7" name="カギ線コネクタ 7">
          <a:extLst>
            <a:ext uri="{FF2B5EF4-FFF2-40B4-BE49-F238E27FC236}">
              <a16:creationId xmlns:a16="http://schemas.microsoft.com/office/drawing/2014/main" id="{00000000-0008-0000-0200-000007000000}"/>
            </a:ext>
          </a:extLst>
        </xdr:cNvPr>
        <xdr:cNvCxnSpPr/>
      </xdr:nvCxnSpPr>
      <xdr:spPr>
        <a:xfrm flipV="1">
          <a:off x="1211848" y="4811945"/>
          <a:ext cx="5318825" cy="2551"/>
        </a:xfrm>
        <a:prstGeom prst="bentConnector3">
          <a:avLst>
            <a:gd name="adj1" fmla="val 50000"/>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149986</xdr:colOff>
      <xdr:row>36</xdr:row>
      <xdr:rowOff>19037</xdr:rowOff>
    </xdr:from>
    <xdr:to>
      <xdr:col>6</xdr:col>
      <xdr:colOff>152225</xdr:colOff>
      <xdr:row>37</xdr:row>
      <xdr:rowOff>1708</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1167337" y="4797750"/>
          <a:ext cx="2239" cy="108320"/>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181413</xdr:colOff>
      <xdr:row>49</xdr:row>
      <xdr:rowOff>46055</xdr:rowOff>
    </xdr:from>
    <xdr:to>
      <xdr:col>82</xdr:col>
      <xdr:colOff>3073</xdr:colOff>
      <xdr:row>55</xdr:row>
      <xdr:rowOff>146458</xdr:rowOff>
    </xdr:to>
    <xdr:cxnSp macro="">
      <xdr:nvCxnSpPr>
        <xdr:cNvPr id="9" name="カギ線コネクタ 10">
          <a:extLst>
            <a:ext uri="{FF2B5EF4-FFF2-40B4-BE49-F238E27FC236}">
              <a16:creationId xmlns:a16="http://schemas.microsoft.com/office/drawing/2014/main" id="{00000000-0008-0000-0200-000009000000}"/>
            </a:ext>
          </a:extLst>
        </xdr:cNvPr>
        <xdr:cNvCxnSpPr/>
      </xdr:nvCxnSpPr>
      <xdr:spPr>
        <a:xfrm>
          <a:off x="1770727" y="6457741"/>
          <a:ext cx="4812760" cy="1706046"/>
        </a:xfrm>
        <a:prstGeom prst="bentConnector3">
          <a:avLst>
            <a:gd name="adj1" fmla="val 9403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49</xdr:row>
      <xdr:rowOff>32425</xdr:rowOff>
    </xdr:from>
    <xdr:to>
      <xdr:col>9</xdr:col>
      <xdr:colOff>144309</xdr:colOff>
      <xdr:row>49</xdr:row>
      <xdr:rowOff>156732</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1732537" y="631892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15583</xdr:colOff>
      <xdr:row>38</xdr:row>
      <xdr:rowOff>122089</xdr:rowOff>
    </xdr:from>
    <xdr:to>
      <xdr:col>82</xdr:col>
      <xdr:colOff>4827</xdr:colOff>
      <xdr:row>49</xdr:row>
      <xdr:rowOff>0</xdr:rowOff>
    </xdr:to>
    <xdr:cxnSp macro="">
      <xdr:nvCxnSpPr>
        <xdr:cNvPr id="11" name="コネクタ: カギ線 10">
          <a:extLst>
            <a:ext uri="{FF2B5EF4-FFF2-40B4-BE49-F238E27FC236}">
              <a16:creationId xmlns:a16="http://schemas.microsoft.com/office/drawing/2014/main" id="{00000000-0008-0000-0200-00000B000000}"/>
            </a:ext>
          </a:extLst>
        </xdr:cNvPr>
        <xdr:cNvCxnSpPr/>
      </xdr:nvCxnSpPr>
      <xdr:spPr>
        <a:xfrm rot="10800000">
          <a:off x="5855393" y="5107934"/>
          <a:ext cx="541037" cy="1584000"/>
        </a:xfrm>
        <a:prstGeom prst="bentConnector3">
          <a:avLst>
            <a:gd name="adj1" fmla="val 12822"/>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38100</xdr:colOff>
          <xdr:row>48</xdr:row>
          <xdr:rowOff>9525</xdr:rowOff>
        </xdr:from>
        <xdr:to>
          <xdr:col>43</xdr:col>
          <xdr:colOff>19050</xdr:colOff>
          <xdr:row>48</xdr:row>
          <xdr:rowOff>142875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23</xdr:col>
      <xdr:colOff>7074</xdr:colOff>
      <xdr:row>2</xdr:row>
      <xdr:rowOff>59530</xdr:rowOff>
    </xdr:from>
    <xdr:to>
      <xdr:col>81</xdr:col>
      <xdr:colOff>35719</xdr:colOff>
      <xdr:row>6</xdr:row>
      <xdr:rowOff>2378</xdr:rowOff>
    </xdr:to>
    <xdr:cxnSp macro="">
      <xdr:nvCxnSpPr>
        <xdr:cNvPr id="2" name="カギ線コネクタ 1">
          <a:extLst>
            <a:ext uri="{FF2B5EF4-FFF2-40B4-BE49-F238E27FC236}">
              <a16:creationId xmlns:a16="http://schemas.microsoft.com/office/drawing/2014/main" id="{00000000-0008-0000-0400-000002000000}"/>
            </a:ext>
          </a:extLst>
        </xdr:cNvPr>
        <xdr:cNvCxnSpPr/>
      </xdr:nvCxnSpPr>
      <xdr:spPr>
        <a:xfrm rot="10800000" flipV="1">
          <a:off x="3693249" y="288130"/>
          <a:ext cx="2790895" cy="476248"/>
        </a:xfrm>
        <a:prstGeom prst="bentConnector3">
          <a:avLst>
            <a:gd name="adj1" fmla="val 10544"/>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32016</xdr:colOff>
      <xdr:row>7</xdr:row>
      <xdr:rowOff>11905</xdr:rowOff>
    </xdr:from>
    <xdr:to>
      <xdr:col>81</xdr:col>
      <xdr:colOff>29766</xdr:colOff>
      <xdr:row>9</xdr:row>
      <xdr:rowOff>9523</xdr:rowOff>
    </xdr:to>
    <xdr:cxnSp macro="">
      <xdr:nvCxnSpPr>
        <xdr:cNvPr id="3" name="カギ線コネクタ 2">
          <a:extLst>
            <a:ext uri="{FF2B5EF4-FFF2-40B4-BE49-F238E27FC236}">
              <a16:creationId xmlns:a16="http://schemas.microsoft.com/office/drawing/2014/main" id="{00000000-0008-0000-0400-000003000000}"/>
            </a:ext>
          </a:extLst>
        </xdr:cNvPr>
        <xdr:cNvCxnSpPr/>
      </xdr:nvCxnSpPr>
      <xdr:spPr>
        <a:xfrm rot="10800000" flipV="1">
          <a:off x="2194191" y="907255"/>
          <a:ext cx="4284000" cy="264318"/>
        </a:xfrm>
        <a:prstGeom prst="bentConnector3">
          <a:avLst>
            <a:gd name="adj1" fmla="val 658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5536</xdr:colOff>
      <xdr:row>11</xdr:row>
      <xdr:rowOff>132161</xdr:rowOff>
    </xdr:from>
    <xdr:to>
      <xdr:col>81</xdr:col>
      <xdr:colOff>32161</xdr:colOff>
      <xdr:row>11</xdr:row>
      <xdr:rowOff>132161</xdr:rowOff>
    </xdr:to>
    <xdr:cxnSp macro="">
      <xdr:nvCxnSpPr>
        <xdr:cNvPr id="4" name="カギ線コネクタ 3">
          <a:extLst>
            <a:ext uri="{FF2B5EF4-FFF2-40B4-BE49-F238E27FC236}">
              <a16:creationId xmlns:a16="http://schemas.microsoft.com/office/drawing/2014/main" id="{00000000-0008-0000-0400-000004000000}"/>
            </a:ext>
          </a:extLst>
        </xdr:cNvPr>
        <xdr:cNvCxnSpPr/>
      </xdr:nvCxnSpPr>
      <xdr:spPr>
        <a:xfrm flipH="1" flipV="1">
          <a:off x="6120586" y="1560911"/>
          <a:ext cx="360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32328</xdr:colOff>
      <xdr:row>15</xdr:row>
      <xdr:rowOff>5014</xdr:rowOff>
    </xdr:from>
    <xdr:to>
      <xdr:col>81</xdr:col>
      <xdr:colOff>30078</xdr:colOff>
      <xdr:row>20</xdr:row>
      <xdr:rowOff>1</xdr:rowOff>
    </xdr:to>
    <xdr:cxnSp macro="">
      <xdr:nvCxnSpPr>
        <xdr:cNvPr id="5" name="カギ線コネクタ 5">
          <a:extLst>
            <a:ext uri="{FF2B5EF4-FFF2-40B4-BE49-F238E27FC236}">
              <a16:creationId xmlns:a16="http://schemas.microsoft.com/office/drawing/2014/main" id="{00000000-0008-0000-0400-000005000000}"/>
            </a:ext>
          </a:extLst>
        </xdr:cNvPr>
        <xdr:cNvCxnSpPr/>
      </xdr:nvCxnSpPr>
      <xdr:spPr>
        <a:xfrm rot="10800000">
          <a:off x="2194503" y="1967164"/>
          <a:ext cx="4284000" cy="661737"/>
        </a:xfrm>
        <a:prstGeom prst="bentConnector3">
          <a:avLst>
            <a:gd name="adj1" fmla="val 646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6107</xdr:colOff>
      <xdr:row>27</xdr:row>
      <xdr:rowOff>129379</xdr:rowOff>
    </xdr:from>
    <xdr:to>
      <xdr:col>81</xdr:col>
      <xdr:colOff>12857</xdr:colOff>
      <xdr:row>27</xdr:row>
      <xdr:rowOff>129379</xdr:rowOff>
    </xdr:to>
    <xdr:cxnSp macro="">
      <xdr:nvCxnSpPr>
        <xdr:cNvPr id="6" name="カギ線コネクタ 6">
          <a:extLst>
            <a:ext uri="{FF2B5EF4-FFF2-40B4-BE49-F238E27FC236}">
              <a16:creationId xmlns:a16="http://schemas.microsoft.com/office/drawing/2014/main" id="{00000000-0008-0000-0400-000006000000}"/>
            </a:ext>
          </a:extLst>
        </xdr:cNvPr>
        <xdr:cNvCxnSpPr/>
      </xdr:nvCxnSpPr>
      <xdr:spPr>
        <a:xfrm flipH="1" flipV="1">
          <a:off x="5597282" y="3691729"/>
          <a:ext cx="864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181413</xdr:colOff>
      <xdr:row>49</xdr:row>
      <xdr:rowOff>46055</xdr:rowOff>
    </xdr:from>
    <xdr:to>
      <xdr:col>82</xdr:col>
      <xdr:colOff>3073</xdr:colOff>
      <xdr:row>55</xdr:row>
      <xdr:rowOff>146458</xdr:rowOff>
    </xdr:to>
    <xdr:cxnSp macro="">
      <xdr:nvCxnSpPr>
        <xdr:cNvPr id="9" name="カギ線コネクタ 10">
          <a:extLst>
            <a:ext uri="{FF2B5EF4-FFF2-40B4-BE49-F238E27FC236}">
              <a16:creationId xmlns:a16="http://schemas.microsoft.com/office/drawing/2014/main" id="{00000000-0008-0000-0400-000009000000}"/>
            </a:ext>
          </a:extLst>
        </xdr:cNvPr>
        <xdr:cNvCxnSpPr/>
      </xdr:nvCxnSpPr>
      <xdr:spPr>
        <a:xfrm>
          <a:off x="1772088" y="6332555"/>
          <a:ext cx="4727035" cy="1691078"/>
        </a:xfrm>
        <a:prstGeom prst="bentConnector3">
          <a:avLst>
            <a:gd name="adj1" fmla="val 9403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49</xdr:row>
      <xdr:rowOff>32425</xdr:rowOff>
    </xdr:from>
    <xdr:to>
      <xdr:col>9</xdr:col>
      <xdr:colOff>144309</xdr:colOff>
      <xdr:row>49</xdr:row>
      <xdr:rowOff>156732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1732537" y="631892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2445</xdr:colOff>
      <xdr:row>38</xdr:row>
      <xdr:rowOff>131990</xdr:rowOff>
    </xdr:from>
    <xdr:to>
      <xdr:col>81</xdr:col>
      <xdr:colOff>37671</xdr:colOff>
      <xdr:row>49</xdr:row>
      <xdr:rowOff>4727</xdr:rowOff>
    </xdr:to>
    <xdr:cxnSp macro="">
      <xdr:nvCxnSpPr>
        <xdr:cNvPr id="11" name="コネクタ: カギ線 10">
          <a:extLst>
            <a:ext uri="{FF2B5EF4-FFF2-40B4-BE49-F238E27FC236}">
              <a16:creationId xmlns:a16="http://schemas.microsoft.com/office/drawing/2014/main" id="{00000000-0008-0000-0400-00000B000000}"/>
            </a:ext>
          </a:extLst>
        </xdr:cNvPr>
        <xdr:cNvCxnSpPr/>
      </xdr:nvCxnSpPr>
      <xdr:spPr>
        <a:xfrm rot="10800000">
          <a:off x="5926995" y="5189765"/>
          <a:ext cx="559101" cy="1101462"/>
        </a:xfrm>
        <a:prstGeom prst="bentConnector3">
          <a:avLst>
            <a:gd name="adj1" fmla="val 12822"/>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149986</xdr:colOff>
      <xdr:row>36</xdr:row>
      <xdr:rowOff>19037</xdr:rowOff>
    </xdr:from>
    <xdr:to>
      <xdr:col>6</xdr:col>
      <xdr:colOff>152225</xdr:colOff>
      <xdr:row>37</xdr:row>
      <xdr:rowOff>1708</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1169161" y="4781537"/>
          <a:ext cx="2239" cy="106496"/>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xdr:colOff>
      <xdr:row>36</xdr:row>
      <xdr:rowOff>28575</xdr:rowOff>
    </xdr:from>
    <xdr:to>
      <xdr:col>81</xdr:col>
      <xdr:colOff>19155</xdr:colOff>
      <xdr:row>36</xdr:row>
      <xdr:rowOff>31126</xdr:rowOff>
    </xdr:to>
    <xdr:cxnSp macro="">
      <xdr:nvCxnSpPr>
        <xdr:cNvPr id="13" name="カギ線コネクタ 7">
          <a:extLst>
            <a:ext uri="{FF2B5EF4-FFF2-40B4-BE49-F238E27FC236}">
              <a16:creationId xmlns:a16="http://schemas.microsoft.com/office/drawing/2014/main" id="{00000000-0008-0000-0400-00000D000000}"/>
            </a:ext>
          </a:extLst>
        </xdr:cNvPr>
        <xdr:cNvCxnSpPr/>
      </xdr:nvCxnSpPr>
      <xdr:spPr>
        <a:xfrm flipV="1">
          <a:off x="1213485" y="4791075"/>
          <a:ext cx="5374110" cy="2551"/>
        </a:xfrm>
        <a:prstGeom prst="bentConnector3">
          <a:avLst>
            <a:gd name="adj1" fmla="val 50000"/>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38100</xdr:colOff>
          <xdr:row>48</xdr:row>
          <xdr:rowOff>9525</xdr:rowOff>
        </xdr:from>
        <xdr:to>
          <xdr:col>43</xdr:col>
          <xdr:colOff>19050</xdr:colOff>
          <xdr:row>48</xdr:row>
          <xdr:rowOff>142875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28575</xdr:colOff>
      <xdr:row>1</xdr:row>
      <xdr:rowOff>19050</xdr:rowOff>
    </xdr:from>
    <xdr:to>
      <xdr:col>16</xdr:col>
      <xdr:colOff>666750</xdr:colOff>
      <xdr:row>21</xdr:row>
      <xdr:rowOff>161925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57575" y="190500"/>
          <a:ext cx="8181975"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HP</a:t>
          </a:r>
          <a:r>
            <a:rPr kumimoji="1" lang="ja-JP" altLang="en-US" sz="1100">
              <a:latin typeface="ＭＳ 明朝" panose="02020609040205080304" pitchFamily="17" charset="-128"/>
              <a:ea typeface="ＭＳ 明朝" panose="02020609040205080304" pitchFamily="17" charset="-128"/>
            </a:rPr>
            <a:t>に上げる時＞</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・説明文等編集不可にする、書式を非表示にする。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全体を選択→校閲タブ→シートの保護→チェック項目はそのままで、パスワード</a:t>
          </a:r>
          <a:r>
            <a:rPr kumimoji="1" lang="en-US" altLang="ja-JP" sz="1100">
              <a:latin typeface="ＭＳ 明朝" panose="02020609040205080304" pitchFamily="17" charset="-128"/>
              <a:ea typeface="ＭＳ 明朝" panose="02020609040205080304" pitchFamily="17" charset="-128"/>
            </a:rPr>
            <a:t>｢KDGS0801｣</a:t>
          </a:r>
        </a:p>
        <a:p>
          <a:r>
            <a:rPr kumimoji="1" lang="ja-JP" altLang="en-US" sz="1100">
              <a:latin typeface="ＭＳ 明朝" panose="02020609040205080304" pitchFamily="17" charset="-128"/>
              <a:ea typeface="ＭＳ 明朝" panose="02020609040205080304" pitchFamily="17" charset="-128"/>
            </a:rPr>
            <a:t>　↳全体にすると再入力の際にクリアされる→数式が入っている所だけを保護する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・工事コード等シートを非表示にする。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シートタブ上で右クリック→非表示→校閲タブ→ブックの保護→シート構成チェック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そのまま</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→パスワード</a:t>
          </a:r>
          <a:r>
            <a:rPr kumimoji="1" lang="en-US" altLang="ja-JP" sz="1100">
              <a:latin typeface="ＭＳ 明朝" panose="02020609040205080304" pitchFamily="17" charset="-128"/>
              <a:ea typeface="ＭＳ 明朝" panose="02020609040205080304" pitchFamily="17" charset="-128"/>
            </a:rPr>
            <a:t>｢KDGS0801｣</a:t>
          </a: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＜編集する時＞</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・説明文等編集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可能</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にする、書式を表示する。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全体を選択→校閲タブ→シートの保護の解除→パスワード</a:t>
          </a:r>
          <a:r>
            <a:rPr kumimoji="1" lang="en-US" altLang="ja-JP" sz="1100">
              <a:latin typeface="ＭＳ 明朝" panose="02020609040205080304" pitchFamily="17" charset="-128"/>
              <a:ea typeface="ＭＳ 明朝" panose="02020609040205080304" pitchFamily="17" charset="-128"/>
            </a:rPr>
            <a:t>｢KDGS0801｣</a:t>
          </a:r>
        </a:p>
        <a:p>
          <a:r>
            <a:rPr kumimoji="1" lang="ja-JP" altLang="en-US" sz="1100">
              <a:latin typeface="ＭＳ 明朝" panose="02020609040205080304" pitchFamily="17" charset="-128"/>
              <a:ea typeface="ＭＳ 明朝" panose="02020609040205080304" pitchFamily="17" charset="-128"/>
            </a:rPr>
            <a:t>・工事コード等シートを再表示する。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校閲タブ→ブックの保護→パスワード</a:t>
          </a:r>
          <a:r>
            <a:rPr kumimoji="1" lang="en-US" altLang="ja-JP" sz="1100">
              <a:latin typeface="ＭＳ 明朝" panose="02020609040205080304" pitchFamily="17" charset="-128"/>
              <a:ea typeface="ＭＳ 明朝" panose="02020609040205080304" pitchFamily="17" charset="-128"/>
            </a:rPr>
            <a:t>｢KDGS0801｣</a:t>
          </a:r>
          <a:r>
            <a:rPr kumimoji="1" lang="ja-JP" altLang="en-US" sz="1100">
              <a:latin typeface="ＭＳ 明朝" panose="02020609040205080304" pitchFamily="17" charset="-128"/>
              <a:ea typeface="ＭＳ 明朝" panose="02020609040205080304" pitchFamily="17" charset="-128"/>
            </a:rPr>
            <a:t>→シートタブ上で右クリック→再表示</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＜工事タブ＞</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・注文請書フォルダの工事タブから最新の「今年度工事」分を貼り付ける（ＡとＢ列のみ）。</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＜取引先タブ＞</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・注文請書フォルダの取引先タブから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最新の物を貼り付ける（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全体</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＜注文書タブ＞</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・注文請書フォルダの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発行履歴</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タブから最新の物を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「値」で</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貼り付ける（全体）。</a:t>
          </a:r>
          <a:endParaRPr lang="ja-JP" altLang="ja-JP">
            <a:effectLst/>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323850</xdr:colOff>
      <xdr:row>15</xdr:row>
      <xdr:rowOff>19050</xdr:rowOff>
    </xdr:from>
    <xdr:to>
      <xdr:col>14</xdr:col>
      <xdr:colOff>571500</xdr:colOff>
      <xdr:row>22</xdr:row>
      <xdr:rowOff>133350</xdr:rowOff>
    </xdr:to>
    <xdr:sp macro="" textlink="">
      <xdr:nvSpPr>
        <xdr:cNvPr id="3" name="乗算記号 2">
          <a:extLst>
            <a:ext uri="{FF2B5EF4-FFF2-40B4-BE49-F238E27FC236}">
              <a16:creationId xmlns:a16="http://schemas.microsoft.com/office/drawing/2014/main" id="{00000000-0008-0000-0600-000003000000}"/>
            </a:ext>
          </a:extLst>
        </xdr:cNvPr>
        <xdr:cNvSpPr/>
      </xdr:nvSpPr>
      <xdr:spPr>
        <a:xfrm>
          <a:off x="1009650" y="2590800"/>
          <a:ext cx="8362950" cy="13144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504825</xdr:colOff>
      <xdr:row>5</xdr:row>
      <xdr:rowOff>152400</xdr:rowOff>
    </xdr:from>
    <xdr:to>
      <xdr:col>16</xdr:col>
      <xdr:colOff>590550</xdr:colOff>
      <xdr:row>8</xdr:row>
      <xdr:rowOff>38100</xdr:rowOff>
    </xdr:to>
    <xdr:sp macro="" textlink="">
      <xdr:nvSpPr>
        <xdr:cNvPr id="4" name="乗算記号 3">
          <a:extLst>
            <a:ext uri="{FF2B5EF4-FFF2-40B4-BE49-F238E27FC236}">
              <a16:creationId xmlns:a16="http://schemas.microsoft.com/office/drawing/2014/main" id="{00000000-0008-0000-0600-000004000000}"/>
            </a:ext>
          </a:extLst>
        </xdr:cNvPr>
        <xdr:cNvSpPr/>
      </xdr:nvSpPr>
      <xdr:spPr>
        <a:xfrm>
          <a:off x="504825" y="1009650"/>
          <a:ext cx="10258425" cy="4000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12</xdr:row>
      <xdr:rowOff>9525</xdr:rowOff>
    </xdr:from>
    <xdr:to>
      <xdr:col>16</xdr:col>
      <xdr:colOff>504825</xdr:colOff>
      <xdr:row>14</xdr:row>
      <xdr:rowOff>66675</xdr:rowOff>
    </xdr:to>
    <xdr:sp macro="" textlink="">
      <xdr:nvSpPr>
        <xdr:cNvPr id="5" name="乗算記号 4">
          <a:extLst>
            <a:ext uri="{FF2B5EF4-FFF2-40B4-BE49-F238E27FC236}">
              <a16:creationId xmlns:a16="http://schemas.microsoft.com/office/drawing/2014/main" id="{00000000-0008-0000-0600-000005000000}"/>
            </a:ext>
          </a:extLst>
        </xdr:cNvPr>
        <xdr:cNvSpPr/>
      </xdr:nvSpPr>
      <xdr:spPr>
        <a:xfrm>
          <a:off x="419100" y="2066925"/>
          <a:ext cx="10258425" cy="4000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sheetPr>
  <dimension ref="A1:EF68"/>
  <sheetViews>
    <sheetView showGridLines="0" tabSelected="1" zoomScaleNormal="100" workbookViewId="0"/>
  </sheetViews>
  <sheetFormatPr defaultRowHeight="13.5" x14ac:dyDescent="0.15"/>
  <cols>
    <col min="1" max="40" width="2.25" style="1" customWidth="1"/>
    <col min="41" max="16384" width="9" style="1"/>
  </cols>
  <sheetData>
    <row r="1" spans="1:136" x14ac:dyDescent="0.15">
      <c r="A1" s="168"/>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70"/>
    </row>
    <row r="2" spans="1:136" ht="18.75" x14ac:dyDescent="0.15">
      <c r="A2" s="226" t="s">
        <v>67</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row>
    <row r="3" spans="1:136" x14ac:dyDescent="0.15">
      <c r="A3" s="171"/>
      <c r="AM3" s="172"/>
    </row>
    <row r="4" spans="1:136" x14ac:dyDescent="0.15">
      <c r="A4" s="229" t="s">
        <v>65</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1"/>
    </row>
    <row r="5" spans="1:136" x14ac:dyDescent="0.15">
      <c r="A5" s="171"/>
      <c r="AM5" s="172"/>
    </row>
    <row r="6" spans="1:136" x14ac:dyDescent="0.15">
      <c r="A6" s="232" t="s">
        <v>66</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4"/>
    </row>
    <row r="7" spans="1:136" x14ac:dyDescent="0.15">
      <c r="A7" s="23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7"/>
    </row>
    <row r="8" spans="1:136" ht="13.5" customHeight="1" x14ac:dyDescent="0.15">
      <c r="A8" s="171"/>
      <c r="AM8" s="172"/>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row>
    <row r="9" spans="1:136" ht="13.5" customHeight="1" x14ac:dyDescent="0.15">
      <c r="A9" s="171"/>
      <c r="B9" s="224" t="s">
        <v>214</v>
      </c>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172"/>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row>
    <row r="10" spans="1:136" x14ac:dyDescent="0.15">
      <c r="A10" s="171"/>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17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row>
    <row r="11" spans="1:136" x14ac:dyDescent="0.15">
      <c r="A11" s="171"/>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172"/>
    </row>
    <row r="12" spans="1:136" x14ac:dyDescent="0.15">
      <c r="A12" s="171"/>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172"/>
    </row>
    <row r="13" spans="1:136" x14ac:dyDescent="0.15">
      <c r="A13" s="171"/>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172"/>
    </row>
    <row r="14" spans="1:136" x14ac:dyDescent="0.15">
      <c r="A14" s="171"/>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172"/>
    </row>
    <row r="15" spans="1:136" x14ac:dyDescent="0.15">
      <c r="A15" s="171"/>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172"/>
    </row>
    <row r="16" spans="1:136" x14ac:dyDescent="0.15">
      <c r="A16" s="171"/>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172"/>
    </row>
    <row r="17" spans="1:39" x14ac:dyDescent="0.15">
      <c r="A17" s="171"/>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172"/>
    </row>
    <row r="18" spans="1:39" x14ac:dyDescent="0.15">
      <c r="A18" s="171"/>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172"/>
    </row>
    <row r="19" spans="1:39" x14ac:dyDescent="0.15">
      <c r="A19" s="171"/>
      <c r="B19" s="173" t="s">
        <v>193</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2"/>
    </row>
    <row r="20" spans="1:39" x14ac:dyDescent="0.15">
      <c r="A20" s="232" t="s">
        <v>68</v>
      </c>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4"/>
    </row>
    <row r="21" spans="1:39" x14ac:dyDescent="0.15">
      <c r="A21" s="235"/>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7"/>
    </row>
    <row r="22" spans="1:39" x14ac:dyDescent="0.15">
      <c r="A22" s="171"/>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2"/>
    </row>
    <row r="23" spans="1:39" ht="13.5" customHeight="1" x14ac:dyDescent="0.15">
      <c r="A23" s="171"/>
      <c r="B23" s="224" t="s">
        <v>249</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172"/>
    </row>
    <row r="24" spans="1:39" x14ac:dyDescent="0.15">
      <c r="A24" s="171"/>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172"/>
    </row>
    <row r="25" spans="1:39" x14ac:dyDescent="0.15">
      <c r="A25" s="171"/>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172"/>
    </row>
    <row r="26" spans="1:39" x14ac:dyDescent="0.15">
      <c r="A26" s="171"/>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172"/>
    </row>
    <row r="27" spans="1:39" x14ac:dyDescent="0.15">
      <c r="A27" s="171"/>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172"/>
    </row>
    <row r="28" spans="1:39" x14ac:dyDescent="0.15">
      <c r="A28" s="171"/>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172"/>
    </row>
    <row r="29" spans="1:39" x14ac:dyDescent="0.15">
      <c r="A29" s="171"/>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172"/>
    </row>
    <row r="30" spans="1:39" x14ac:dyDescent="0.15">
      <c r="A30" s="171"/>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172"/>
    </row>
    <row r="31" spans="1:39" x14ac:dyDescent="0.15">
      <c r="A31" s="171"/>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172"/>
    </row>
    <row r="32" spans="1:39" x14ac:dyDescent="0.15">
      <c r="A32" s="171"/>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172"/>
    </row>
    <row r="33" spans="1:39" x14ac:dyDescent="0.15">
      <c r="A33" s="171"/>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172"/>
    </row>
    <row r="34" spans="1:39" x14ac:dyDescent="0.15">
      <c r="A34" s="171"/>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172"/>
    </row>
    <row r="35" spans="1:39" x14ac:dyDescent="0.15">
      <c r="A35" s="171"/>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172"/>
    </row>
    <row r="36" spans="1:39" x14ac:dyDescent="0.15">
      <c r="A36" s="232" t="s">
        <v>69</v>
      </c>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4"/>
    </row>
    <row r="37" spans="1:39" x14ac:dyDescent="0.15">
      <c r="A37" s="235"/>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7"/>
    </row>
    <row r="38" spans="1:39" x14ac:dyDescent="0.15">
      <c r="A38" s="171"/>
      <c r="AM38" s="172"/>
    </row>
    <row r="39" spans="1:39" ht="13.5" customHeight="1" x14ac:dyDescent="0.15">
      <c r="A39" s="171"/>
      <c r="B39" s="224" t="s">
        <v>242</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172"/>
    </row>
    <row r="40" spans="1:39" x14ac:dyDescent="0.15">
      <c r="A40" s="171"/>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172"/>
    </row>
    <row r="41" spans="1:39" x14ac:dyDescent="0.15">
      <c r="A41" s="171"/>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172"/>
    </row>
    <row r="42" spans="1:39" x14ac:dyDescent="0.15">
      <c r="A42" s="171"/>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172"/>
    </row>
    <row r="43" spans="1:39" x14ac:dyDescent="0.15">
      <c r="A43" s="171"/>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172"/>
    </row>
    <row r="44" spans="1:39" x14ac:dyDescent="0.15">
      <c r="A44" s="171"/>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172"/>
    </row>
    <row r="45" spans="1:39" x14ac:dyDescent="0.15">
      <c r="A45" s="171"/>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172"/>
    </row>
    <row r="46" spans="1:39" x14ac:dyDescent="0.15">
      <c r="A46" s="171"/>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172"/>
    </row>
    <row r="47" spans="1:39" x14ac:dyDescent="0.15">
      <c r="A47" s="171"/>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172"/>
    </row>
    <row r="48" spans="1:39" x14ac:dyDescent="0.15">
      <c r="A48" s="171"/>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172"/>
    </row>
    <row r="49" spans="1:39" x14ac:dyDescent="0.15">
      <c r="A49" s="171"/>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172"/>
    </row>
    <row r="50" spans="1:39" x14ac:dyDescent="0.15">
      <c r="A50" s="171"/>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172"/>
    </row>
    <row r="51" spans="1:39" x14ac:dyDescent="0.15">
      <c r="A51" s="171"/>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172"/>
    </row>
    <row r="52" spans="1:39" x14ac:dyDescent="0.15">
      <c r="A52" s="171"/>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172"/>
    </row>
    <row r="53" spans="1:39" x14ac:dyDescent="0.15">
      <c r="A53" s="171"/>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172"/>
    </row>
    <row r="54" spans="1:39" x14ac:dyDescent="0.15">
      <c r="A54" s="171"/>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172"/>
    </row>
    <row r="55" spans="1:39" x14ac:dyDescent="0.15">
      <c r="A55" s="171"/>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172"/>
    </row>
    <row r="56" spans="1:39" x14ac:dyDescent="0.15">
      <c r="A56" s="171"/>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172"/>
    </row>
    <row r="57" spans="1:39" x14ac:dyDescent="0.15">
      <c r="A57" s="171"/>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172"/>
    </row>
    <row r="58" spans="1:39" x14ac:dyDescent="0.15">
      <c r="A58" s="171"/>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172"/>
    </row>
    <row r="59" spans="1:39" x14ac:dyDescent="0.15">
      <c r="A59" s="171"/>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172"/>
    </row>
    <row r="60" spans="1:39" x14ac:dyDescent="0.15">
      <c r="A60" s="171"/>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172"/>
    </row>
    <row r="61" spans="1:39" x14ac:dyDescent="0.15">
      <c r="A61" s="174"/>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175"/>
    </row>
    <row r="62" spans="1:39" x14ac:dyDescent="0.1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row>
    <row r="65" spans="2:38"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2:38" x14ac:dyDescent="0.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2:38"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2:38" x14ac:dyDescent="0.1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sheetData>
  <sheetProtection algorithmName="SHA-512" hashValue="4f2tAwPnc/gY9yP7a9H9bP4RFVoAtyv6rjvqCE/DzRs8135y1elvlynLM+8LPUKUpQ79pNTOxQ0M+p9A4TTpow==" saltValue="LZCkN/nWBdZ/j9o3IpA3yQ==" spinCount="100000" sheet="1" formatCells="0"/>
  <mergeCells count="8">
    <mergeCell ref="B39:AL61"/>
    <mergeCell ref="A2:AM2"/>
    <mergeCell ref="A4:AM4"/>
    <mergeCell ref="A6:AM7"/>
    <mergeCell ref="A36:AM37"/>
    <mergeCell ref="B9:AL18"/>
    <mergeCell ref="A20:AM21"/>
    <mergeCell ref="B23:AL34"/>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BCFE-27F5-440C-922D-08600570839E}">
  <sheetPr>
    <tabColor rgb="FF00B050"/>
  </sheetPr>
  <dimension ref="B1:FV313"/>
  <sheetViews>
    <sheetView showGridLines="0" zoomScaleNormal="100" workbookViewId="0">
      <selection activeCell="I6" sqref="I6:J7"/>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7" ht="7.5" customHeight="1" thickBot="1" x14ac:dyDescent="0.2"/>
    <row r="2" spans="2:177" ht="10.5" customHeight="1" thickTop="1" thickBot="1" x14ac:dyDescent="0.2">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8"/>
      <c r="CA2" s="2"/>
      <c r="CB2" s="2"/>
      <c r="CC2" s="2"/>
      <c r="CD2" s="2"/>
      <c r="CE2" s="498" t="s">
        <v>200</v>
      </c>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c r="DM2" s="499"/>
      <c r="DN2" s="499"/>
      <c r="DO2" s="499"/>
      <c r="DP2" s="499"/>
      <c r="DQ2" s="499"/>
      <c r="DR2" s="499"/>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499"/>
      <c r="FP2" s="499"/>
      <c r="FQ2" s="499"/>
      <c r="FR2" s="500"/>
      <c r="FS2" s="2"/>
      <c r="FT2" s="2"/>
      <c r="FU2" s="2"/>
    </row>
    <row r="3" spans="2:177" ht="10.5" customHeight="1" x14ac:dyDescent="0.15">
      <c r="B3" s="29"/>
      <c r="C3" s="513" t="s">
        <v>52</v>
      </c>
      <c r="D3" s="514"/>
      <c r="E3" s="514"/>
      <c r="F3" s="514"/>
      <c r="G3" s="514"/>
      <c r="H3" s="514"/>
      <c r="I3" s="514"/>
      <c r="J3" s="514"/>
      <c r="K3" s="514"/>
      <c r="L3" s="514"/>
      <c r="M3" s="514"/>
      <c r="N3" s="514"/>
      <c r="O3" s="514"/>
      <c r="P3" s="514"/>
      <c r="Q3" s="514"/>
      <c r="R3" s="514"/>
      <c r="S3" s="514"/>
      <c r="T3" s="514"/>
      <c r="U3" s="514"/>
      <c r="V3" s="514"/>
      <c r="W3" s="514"/>
      <c r="X3" s="515"/>
      <c r="Y3" s="515"/>
      <c r="Z3" s="516"/>
      <c r="AA3" s="66"/>
      <c r="AB3" s="66"/>
      <c r="AC3" s="66"/>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0"/>
      <c r="CA3" s="2"/>
      <c r="CB3" s="2"/>
      <c r="CC3" s="2"/>
      <c r="CD3" s="2"/>
      <c r="CE3" s="501"/>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2"/>
      <c r="DD3" s="502"/>
      <c r="DE3" s="502"/>
      <c r="DF3" s="502"/>
      <c r="DG3" s="502"/>
      <c r="DH3" s="502"/>
      <c r="DI3" s="502"/>
      <c r="DJ3" s="502"/>
      <c r="DK3" s="502"/>
      <c r="DL3" s="502"/>
      <c r="DM3" s="502"/>
      <c r="DN3" s="502"/>
      <c r="DO3" s="502"/>
      <c r="DP3" s="502"/>
      <c r="DQ3" s="502"/>
      <c r="DR3" s="502"/>
      <c r="DS3" s="502"/>
      <c r="DT3" s="502"/>
      <c r="DU3" s="502"/>
      <c r="DV3" s="502"/>
      <c r="DW3" s="502"/>
      <c r="DX3" s="502"/>
      <c r="DY3" s="502"/>
      <c r="DZ3" s="502"/>
      <c r="EA3" s="502"/>
      <c r="EB3" s="502"/>
      <c r="EC3" s="502"/>
      <c r="ED3" s="502"/>
      <c r="EE3" s="502"/>
      <c r="EF3" s="502"/>
      <c r="EG3" s="502"/>
      <c r="EH3" s="502"/>
      <c r="EI3" s="502"/>
      <c r="EJ3" s="502"/>
      <c r="EK3" s="502"/>
      <c r="EL3" s="502"/>
      <c r="EM3" s="502"/>
      <c r="EN3" s="502"/>
      <c r="EO3" s="502"/>
      <c r="EP3" s="502"/>
      <c r="EQ3" s="502"/>
      <c r="ER3" s="502"/>
      <c r="ES3" s="502"/>
      <c r="ET3" s="502"/>
      <c r="EU3" s="502"/>
      <c r="EV3" s="502"/>
      <c r="EW3" s="502"/>
      <c r="EX3" s="502"/>
      <c r="EY3" s="502"/>
      <c r="EZ3" s="502"/>
      <c r="FA3" s="502"/>
      <c r="FB3" s="502"/>
      <c r="FC3" s="502"/>
      <c r="FD3" s="502"/>
      <c r="FE3" s="502"/>
      <c r="FF3" s="502"/>
      <c r="FG3" s="502"/>
      <c r="FH3" s="502"/>
      <c r="FI3" s="502"/>
      <c r="FJ3" s="502"/>
      <c r="FK3" s="502"/>
      <c r="FL3" s="502"/>
      <c r="FM3" s="502"/>
      <c r="FN3" s="502"/>
      <c r="FO3" s="502"/>
      <c r="FP3" s="502"/>
      <c r="FQ3" s="502"/>
      <c r="FR3" s="503"/>
      <c r="FS3" s="2"/>
      <c r="FT3" s="2"/>
      <c r="FU3" s="2"/>
    </row>
    <row r="4" spans="2:177" ht="10.5" customHeight="1" thickBot="1" x14ac:dyDescent="0.2">
      <c r="B4" s="29"/>
      <c r="C4" s="517"/>
      <c r="D4" s="518"/>
      <c r="E4" s="518"/>
      <c r="F4" s="518"/>
      <c r="G4" s="518"/>
      <c r="H4" s="518"/>
      <c r="I4" s="518"/>
      <c r="J4" s="518"/>
      <c r="K4" s="518"/>
      <c r="L4" s="518"/>
      <c r="M4" s="518"/>
      <c r="N4" s="518"/>
      <c r="O4" s="518"/>
      <c r="P4" s="518"/>
      <c r="Q4" s="518"/>
      <c r="R4" s="518"/>
      <c r="S4" s="518"/>
      <c r="T4" s="518"/>
      <c r="U4" s="518"/>
      <c r="V4" s="518"/>
      <c r="W4" s="518"/>
      <c r="X4" s="519"/>
      <c r="Y4" s="519"/>
      <c r="Z4" s="520"/>
      <c r="AA4" s="66"/>
      <c r="AB4" s="66"/>
      <c r="AC4" s="66"/>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0"/>
      <c r="CA4" s="2"/>
      <c r="CB4" s="2"/>
      <c r="CC4" s="2"/>
      <c r="CD4" s="2"/>
      <c r="CE4" s="504"/>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6"/>
      <c r="FS4" s="2"/>
      <c r="FT4" s="2"/>
      <c r="FU4" s="2"/>
    </row>
    <row r="5" spans="2:177" ht="10.5" customHeight="1" thickBot="1" x14ac:dyDescent="0.2">
      <c r="B5" s="29"/>
      <c r="C5" s="2"/>
      <c r="D5" s="2"/>
      <c r="E5" s="2"/>
      <c r="F5" s="2"/>
      <c r="G5" s="2"/>
      <c r="H5" s="2"/>
      <c r="I5" s="2"/>
      <c r="J5" s="2"/>
      <c r="K5" s="2"/>
      <c r="L5" s="2"/>
      <c r="M5" s="2"/>
      <c r="N5" s="2"/>
      <c r="O5" s="2"/>
      <c r="P5" s="2"/>
      <c r="Q5" s="2"/>
      <c r="R5" s="2"/>
      <c r="S5" s="2"/>
      <c r="T5" s="2"/>
      <c r="U5" s="2"/>
      <c r="V5" s="2"/>
      <c r="W5" s="3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0"/>
      <c r="CA5" s="2"/>
      <c r="CB5" s="2"/>
      <c r="CC5" s="2"/>
      <c r="CD5" s="2"/>
      <c r="FS5" s="2"/>
      <c r="FT5" s="2"/>
      <c r="FU5" s="2"/>
    </row>
    <row r="6" spans="2:177" ht="10.5" customHeight="1" x14ac:dyDescent="0.15">
      <c r="B6" s="485" t="s">
        <v>201</v>
      </c>
      <c r="C6" s="487" t="s">
        <v>51</v>
      </c>
      <c r="D6" s="488"/>
      <c r="E6" s="488"/>
      <c r="F6" s="488"/>
      <c r="G6" s="488"/>
      <c r="H6" s="489"/>
      <c r="I6" s="521">
        <v>2023</v>
      </c>
      <c r="J6" s="521"/>
      <c r="K6" s="523" t="s">
        <v>26</v>
      </c>
      <c r="L6" s="524"/>
      <c r="M6" s="521">
        <v>10</v>
      </c>
      <c r="N6" s="521"/>
      <c r="O6" s="523" t="s">
        <v>27</v>
      </c>
      <c r="P6" s="527"/>
      <c r="Q6" s="529">
        <v>20</v>
      </c>
      <c r="R6" s="521"/>
      <c r="S6" s="523" t="s">
        <v>28</v>
      </c>
      <c r="T6" s="527"/>
      <c r="U6" s="527"/>
      <c r="V6" s="527"/>
      <c r="W6" s="531"/>
      <c r="X6" s="56"/>
      <c r="Y6" s="56"/>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30"/>
      <c r="CA6" s="2"/>
      <c r="CB6" s="2"/>
      <c r="CC6" s="2"/>
      <c r="CD6" s="32"/>
      <c r="CE6" s="498" t="s">
        <v>202</v>
      </c>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500"/>
      <c r="FS6" s="32"/>
    </row>
    <row r="7" spans="2:177" ht="10.5" customHeight="1" thickBot="1" x14ac:dyDescent="0.2">
      <c r="B7" s="485"/>
      <c r="C7" s="490"/>
      <c r="D7" s="491"/>
      <c r="E7" s="491"/>
      <c r="F7" s="491"/>
      <c r="G7" s="491"/>
      <c r="H7" s="492"/>
      <c r="I7" s="522"/>
      <c r="J7" s="522"/>
      <c r="K7" s="525"/>
      <c r="L7" s="526"/>
      <c r="M7" s="522"/>
      <c r="N7" s="522"/>
      <c r="O7" s="525"/>
      <c r="P7" s="528"/>
      <c r="Q7" s="530"/>
      <c r="R7" s="522"/>
      <c r="S7" s="525"/>
      <c r="T7" s="528"/>
      <c r="U7" s="528"/>
      <c r="V7" s="528"/>
      <c r="W7" s="532"/>
      <c r="X7" s="56"/>
      <c r="Y7" s="5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30"/>
      <c r="CA7" s="2"/>
      <c r="CB7" s="2"/>
      <c r="CC7" s="2"/>
      <c r="CD7" s="32"/>
      <c r="CE7" s="501"/>
      <c r="CF7" s="502"/>
      <c r="CG7" s="502"/>
      <c r="CH7" s="502"/>
      <c r="CI7" s="502"/>
      <c r="CJ7" s="502"/>
      <c r="CK7" s="502"/>
      <c r="CL7" s="502"/>
      <c r="CM7" s="502"/>
      <c r="CN7" s="502"/>
      <c r="CO7" s="502"/>
      <c r="CP7" s="502"/>
      <c r="CQ7" s="502"/>
      <c r="CR7" s="502"/>
      <c r="CS7" s="502"/>
      <c r="CT7" s="502"/>
      <c r="CU7" s="502"/>
      <c r="CV7" s="502"/>
      <c r="CW7" s="502"/>
      <c r="CX7" s="502"/>
      <c r="CY7" s="502"/>
      <c r="CZ7" s="502"/>
      <c r="DA7" s="502"/>
      <c r="DB7" s="502"/>
      <c r="DC7" s="502"/>
      <c r="DD7" s="502"/>
      <c r="DE7" s="502"/>
      <c r="DF7" s="502"/>
      <c r="DG7" s="502"/>
      <c r="DH7" s="502"/>
      <c r="DI7" s="502"/>
      <c r="DJ7" s="502"/>
      <c r="DK7" s="502"/>
      <c r="DL7" s="502"/>
      <c r="DM7" s="502"/>
      <c r="DN7" s="502"/>
      <c r="DO7" s="502"/>
      <c r="DP7" s="502"/>
      <c r="DQ7" s="502"/>
      <c r="DR7" s="502"/>
      <c r="DS7" s="502"/>
      <c r="DT7" s="502"/>
      <c r="DU7" s="502"/>
      <c r="DV7" s="502"/>
      <c r="DW7" s="502"/>
      <c r="DX7" s="502"/>
      <c r="DY7" s="502"/>
      <c r="DZ7" s="502"/>
      <c r="EA7" s="502"/>
      <c r="EB7" s="502"/>
      <c r="EC7" s="502"/>
      <c r="ED7" s="502"/>
      <c r="EE7" s="502"/>
      <c r="EF7" s="502"/>
      <c r="EG7" s="502"/>
      <c r="EH7" s="502"/>
      <c r="EI7" s="502"/>
      <c r="EJ7" s="502"/>
      <c r="EK7" s="502"/>
      <c r="EL7" s="502"/>
      <c r="EM7" s="502"/>
      <c r="EN7" s="502"/>
      <c r="EO7" s="502"/>
      <c r="EP7" s="502"/>
      <c r="EQ7" s="502"/>
      <c r="ER7" s="502"/>
      <c r="ES7" s="502"/>
      <c r="ET7" s="502"/>
      <c r="EU7" s="502"/>
      <c r="EV7" s="502"/>
      <c r="EW7" s="502"/>
      <c r="EX7" s="502"/>
      <c r="EY7" s="502"/>
      <c r="EZ7" s="502"/>
      <c r="FA7" s="502"/>
      <c r="FB7" s="502"/>
      <c r="FC7" s="502"/>
      <c r="FD7" s="502"/>
      <c r="FE7" s="502"/>
      <c r="FF7" s="502"/>
      <c r="FG7" s="502"/>
      <c r="FH7" s="502"/>
      <c r="FI7" s="502"/>
      <c r="FJ7" s="502"/>
      <c r="FK7" s="502"/>
      <c r="FL7" s="502"/>
      <c r="FM7" s="502"/>
      <c r="FN7" s="502"/>
      <c r="FO7" s="502"/>
      <c r="FP7" s="502"/>
      <c r="FQ7" s="502"/>
      <c r="FR7" s="503"/>
      <c r="FS7" s="32"/>
    </row>
    <row r="8" spans="2:177" ht="10.5" customHeight="1" thickBot="1" x14ac:dyDescent="0.2">
      <c r="B8" s="2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30"/>
      <c r="CA8" s="2"/>
      <c r="CB8" s="2"/>
      <c r="CC8" s="2"/>
      <c r="CD8" s="32"/>
      <c r="CE8" s="501"/>
      <c r="CF8" s="502"/>
      <c r="CG8" s="502"/>
      <c r="CH8" s="502"/>
      <c r="CI8" s="502"/>
      <c r="CJ8" s="502"/>
      <c r="CK8" s="502"/>
      <c r="CL8" s="502"/>
      <c r="CM8" s="502"/>
      <c r="CN8" s="502"/>
      <c r="CO8" s="502"/>
      <c r="CP8" s="502"/>
      <c r="CQ8" s="502"/>
      <c r="CR8" s="502"/>
      <c r="CS8" s="502"/>
      <c r="CT8" s="502"/>
      <c r="CU8" s="502"/>
      <c r="CV8" s="502"/>
      <c r="CW8" s="502"/>
      <c r="CX8" s="502"/>
      <c r="CY8" s="502"/>
      <c r="CZ8" s="502"/>
      <c r="DA8" s="502"/>
      <c r="DB8" s="502"/>
      <c r="DC8" s="502"/>
      <c r="DD8" s="502"/>
      <c r="DE8" s="502"/>
      <c r="DF8" s="502"/>
      <c r="DG8" s="502"/>
      <c r="DH8" s="502"/>
      <c r="DI8" s="502"/>
      <c r="DJ8" s="502"/>
      <c r="DK8" s="502"/>
      <c r="DL8" s="502"/>
      <c r="DM8" s="502"/>
      <c r="DN8" s="502"/>
      <c r="DO8" s="502"/>
      <c r="DP8" s="502"/>
      <c r="DQ8" s="502"/>
      <c r="DR8" s="502"/>
      <c r="DS8" s="502"/>
      <c r="DT8" s="502"/>
      <c r="DU8" s="502"/>
      <c r="DV8" s="502"/>
      <c r="DW8" s="502"/>
      <c r="DX8" s="502"/>
      <c r="DY8" s="502"/>
      <c r="DZ8" s="502"/>
      <c r="EA8" s="502"/>
      <c r="EB8" s="502"/>
      <c r="EC8" s="502"/>
      <c r="ED8" s="502"/>
      <c r="EE8" s="502"/>
      <c r="EF8" s="502"/>
      <c r="EG8" s="502"/>
      <c r="EH8" s="502"/>
      <c r="EI8" s="502"/>
      <c r="EJ8" s="502"/>
      <c r="EK8" s="502"/>
      <c r="EL8" s="502"/>
      <c r="EM8" s="502"/>
      <c r="EN8" s="502"/>
      <c r="EO8" s="502"/>
      <c r="EP8" s="502"/>
      <c r="EQ8" s="502"/>
      <c r="ER8" s="502"/>
      <c r="ES8" s="502"/>
      <c r="ET8" s="502"/>
      <c r="EU8" s="502"/>
      <c r="EV8" s="502"/>
      <c r="EW8" s="502"/>
      <c r="EX8" s="502"/>
      <c r="EY8" s="502"/>
      <c r="EZ8" s="502"/>
      <c r="FA8" s="502"/>
      <c r="FB8" s="502"/>
      <c r="FC8" s="502"/>
      <c r="FD8" s="502"/>
      <c r="FE8" s="502"/>
      <c r="FF8" s="502"/>
      <c r="FG8" s="502"/>
      <c r="FH8" s="502"/>
      <c r="FI8" s="502"/>
      <c r="FJ8" s="502"/>
      <c r="FK8" s="502"/>
      <c r="FL8" s="502"/>
      <c r="FM8" s="502"/>
      <c r="FN8" s="502"/>
      <c r="FO8" s="502"/>
      <c r="FP8" s="502"/>
      <c r="FQ8" s="502"/>
      <c r="FR8" s="503"/>
      <c r="FS8" s="32"/>
    </row>
    <row r="9" spans="2:177" ht="10.5" customHeight="1" thickBot="1" x14ac:dyDescent="0.2">
      <c r="B9" s="485" t="s">
        <v>203</v>
      </c>
      <c r="C9" s="487" t="s">
        <v>5</v>
      </c>
      <c r="D9" s="488"/>
      <c r="E9" s="488"/>
      <c r="F9" s="488"/>
      <c r="G9" s="488"/>
      <c r="H9" s="489"/>
      <c r="I9" s="493" t="s">
        <v>194</v>
      </c>
      <c r="J9" s="494"/>
      <c r="K9" s="494"/>
      <c r="L9" s="495"/>
      <c r="M9" s="214"/>
      <c r="N9" s="36"/>
      <c r="O9" s="36"/>
      <c r="P9" s="36"/>
      <c r="Q9" s="36"/>
      <c r="R9" s="36"/>
      <c r="S9" s="36"/>
      <c r="T9" s="36"/>
      <c r="U9" s="36"/>
      <c r="V9" s="36"/>
      <c r="W9" s="36"/>
      <c r="X9" s="36"/>
      <c r="Y9" s="36"/>
      <c r="Z9" s="36"/>
      <c r="AA9" s="36"/>
      <c r="AB9" s="36"/>
      <c r="AC9" s="36"/>
      <c r="AD9" s="36"/>
      <c r="AE9" s="36"/>
      <c r="AF9" s="36"/>
      <c r="AG9" s="36"/>
      <c r="AH9" s="36"/>
      <c r="AI9" s="36"/>
      <c r="AJ9" s="36"/>
      <c r="AK9" s="36"/>
      <c r="AL9" s="36"/>
      <c r="AM9" s="55"/>
      <c r="AN9" s="55"/>
      <c r="AO9" s="55"/>
      <c r="BZ9" s="33"/>
      <c r="CC9" s="2"/>
      <c r="CD9" s="32"/>
      <c r="CE9" s="504"/>
      <c r="CF9" s="505"/>
      <c r="CG9" s="505"/>
      <c r="CH9" s="505"/>
      <c r="CI9" s="505"/>
      <c r="CJ9" s="505"/>
      <c r="CK9" s="505"/>
      <c r="CL9" s="505"/>
      <c r="CM9" s="505"/>
      <c r="CN9" s="505"/>
      <c r="CO9" s="505"/>
      <c r="CP9" s="505"/>
      <c r="CQ9" s="505"/>
      <c r="CR9" s="505"/>
      <c r="CS9" s="505"/>
      <c r="CT9" s="505"/>
      <c r="CU9" s="505"/>
      <c r="CV9" s="505"/>
      <c r="CW9" s="505"/>
      <c r="CX9" s="505"/>
      <c r="CY9" s="505"/>
      <c r="CZ9" s="505"/>
      <c r="DA9" s="505"/>
      <c r="DB9" s="505"/>
      <c r="DC9" s="505"/>
      <c r="DD9" s="505"/>
      <c r="DE9" s="505"/>
      <c r="DF9" s="505"/>
      <c r="DG9" s="505"/>
      <c r="DH9" s="505"/>
      <c r="DI9" s="505"/>
      <c r="DJ9" s="505"/>
      <c r="DK9" s="505"/>
      <c r="DL9" s="505"/>
      <c r="DM9" s="505"/>
      <c r="DN9" s="505"/>
      <c r="DO9" s="505"/>
      <c r="DP9" s="505"/>
      <c r="DQ9" s="505"/>
      <c r="DR9" s="505"/>
      <c r="DS9" s="505"/>
      <c r="DT9" s="505"/>
      <c r="DU9" s="505"/>
      <c r="DV9" s="505"/>
      <c r="DW9" s="505"/>
      <c r="DX9" s="505"/>
      <c r="DY9" s="505"/>
      <c r="DZ9" s="505"/>
      <c r="EA9" s="505"/>
      <c r="EB9" s="505"/>
      <c r="EC9" s="505"/>
      <c r="ED9" s="505"/>
      <c r="EE9" s="505"/>
      <c r="EF9" s="505"/>
      <c r="EG9" s="505"/>
      <c r="EH9" s="505"/>
      <c r="EI9" s="505"/>
      <c r="EJ9" s="505"/>
      <c r="EK9" s="505"/>
      <c r="EL9" s="505"/>
      <c r="EM9" s="505"/>
      <c r="EN9" s="505"/>
      <c r="EO9" s="505"/>
      <c r="EP9" s="505"/>
      <c r="EQ9" s="505"/>
      <c r="ER9" s="505"/>
      <c r="ES9" s="505"/>
      <c r="ET9" s="505"/>
      <c r="EU9" s="505"/>
      <c r="EV9" s="505"/>
      <c r="EW9" s="505"/>
      <c r="EX9" s="505"/>
      <c r="EY9" s="505"/>
      <c r="EZ9" s="505"/>
      <c r="FA9" s="505"/>
      <c r="FB9" s="505"/>
      <c r="FC9" s="505"/>
      <c r="FD9" s="505"/>
      <c r="FE9" s="505"/>
      <c r="FF9" s="505"/>
      <c r="FG9" s="505"/>
      <c r="FH9" s="505"/>
      <c r="FI9" s="505"/>
      <c r="FJ9" s="505"/>
      <c r="FK9" s="505"/>
      <c r="FL9" s="505"/>
      <c r="FM9" s="505"/>
      <c r="FN9" s="505"/>
      <c r="FO9" s="505"/>
      <c r="FP9" s="505"/>
      <c r="FQ9" s="505"/>
      <c r="FR9" s="506"/>
      <c r="FS9" s="32"/>
    </row>
    <row r="10" spans="2:177" ht="10.5" customHeight="1" thickBot="1" x14ac:dyDescent="0.2">
      <c r="B10" s="485"/>
      <c r="C10" s="490"/>
      <c r="D10" s="491"/>
      <c r="E10" s="491"/>
      <c r="F10" s="491"/>
      <c r="G10" s="491"/>
      <c r="H10" s="492"/>
      <c r="I10" s="496"/>
      <c r="J10" s="496"/>
      <c r="K10" s="496"/>
      <c r="L10" s="497"/>
      <c r="M10" s="214"/>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55"/>
      <c r="AN10" s="55"/>
      <c r="AO10" s="55"/>
      <c r="BZ10" s="33"/>
      <c r="CC10" s="2"/>
      <c r="CD10" s="32"/>
      <c r="FS10" s="32"/>
      <c r="FT10" s="32"/>
      <c r="FU10" s="32"/>
    </row>
    <row r="11" spans="2:177" ht="10.5" customHeight="1" thickBot="1" x14ac:dyDescent="0.2">
      <c r="B11" s="2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0"/>
      <c r="CA11" s="2"/>
      <c r="CB11" s="2"/>
      <c r="CC11" s="2"/>
      <c r="CD11" s="32"/>
      <c r="CE11" s="498" t="s">
        <v>205</v>
      </c>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500"/>
      <c r="FS11" s="32"/>
    </row>
    <row r="12" spans="2:177" ht="10.5" customHeight="1" x14ac:dyDescent="0.15">
      <c r="B12" s="485" t="s">
        <v>204</v>
      </c>
      <c r="C12" s="487" t="s">
        <v>47</v>
      </c>
      <c r="D12" s="488"/>
      <c r="E12" s="488"/>
      <c r="F12" s="488"/>
      <c r="G12" s="488"/>
      <c r="H12" s="488"/>
      <c r="I12" s="507" t="s">
        <v>195</v>
      </c>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9"/>
      <c r="BW12" s="2"/>
      <c r="BX12" s="2"/>
      <c r="BY12" s="2"/>
      <c r="BZ12" s="30"/>
      <c r="CA12" s="2"/>
      <c r="CB12" s="2"/>
      <c r="CC12" s="2"/>
      <c r="CD12" s="32"/>
      <c r="CE12" s="501"/>
      <c r="CF12" s="502"/>
      <c r="CG12" s="502"/>
      <c r="CH12" s="502"/>
      <c r="CI12" s="502"/>
      <c r="CJ12" s="502"/>
      <c r="CK12" s="502"/>
      <c r="CL12" s="502"/>
      <c r="CM12" s="502"/>
      <c r="CN12" s="502"/>
      <c r="CO12" s="502"/>
      <c r="CP12" s="502"/>
      <c r="CQ12" s="502"/>
      <c r="CR12" s="502"/>
      <c r="CS12" s="502"/>
      <c r="CT12" s="502"/>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2"/>
      <c r="DR12" s="502"/>
      <c r="DS12" s="502"/>
      <c r="DT12" s="502"/>
      <c r="DU12" s="502"/>
      <c r="DV12" s="502"/>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502"/>
      <c r="EV12" s="502"/>
      <c r="EW12" s="502"/>
      <c r="EX12" s="502"/>
      <c r="EY12" s="502"/>
      <c r="EZ12" s="502"/>
      <c r="FA12" s="502"/>
      <c r="FB12" s="502"/>
      <c r="FC12" s="502"/>
      <c r="FD12" s="502"/>
      <c r="FE12" s="502"/>
      <c r="FF12" s="502"/>
      <c r="FG12" s="502"/>
      <c r="FH12" s="502"/>
      <c r="FI12" s="502"/>
      <c r="FJ12" s="502"/>
      <c r="FK12" s="502"/>
      <c r="FL12" s="502"/>
      <c r="FM12" s="502"/>
      <c r="FN12" s="502"/>
      <c r="FO12" s="502"/>
      <c r="FP12" s="502"/>
      <c r="FQ12" s="502"/>
      <c r="FR12" s="503"/>
      <c r="FS12" s="32"/>
    </row>
    <row r="13" spans="2:177" ht="10.5" customHeight="1" thickBot="1" x14ac:dyDescent="0.2">
      <c r="B13" s="485"/>
      <c r="C13" s="490"/>
      <c r="D13" s="491"/>
      <c r="E13" s="491"/>
      <c r="F13" s="491"/>
      <c r="G13" s="491"/>
      <c r="H13" s="491"/>
      <c r="I13" s="510"/>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c r="BV13" s="512"/>
      <c r="BW13" s="2"/>
      <c r="BX13" s="2"/>
      <c r="BY13" s="2"/>
      <c r="BZ13" s="30"/>
      <c r="CA13" s="2"/>
      <c r="CB13" s="2"/>
      <c r="CC13" s="2"/>
      <c r="CD13" s="32"/>
      <c r="CE13" s="501"/>
      <c r="CF13" s="502"/>
      <c r="CG13" s="502"/>
      <c r="CH13" s="502"/>
      <c r="CI13" s="502"/>
      <c r="CJ13" s="502"/>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2"/>
      <c r="EZ13" s="502"/>
      <c r="FA13" s="502"/>
      <c r="FB13" s="502"/>
      <c r="FC13" s="502"/>
      <c r="FD13" s="502"/>
      <c r="FE13" s="502"/>
      <c r="FF13" s="502"/>
      <c r="FG13" s="502"/>
      <c r="FH13" s="502"/>
      <c r="FI13" s="502"/>
      <c r="FJ13" s="502"/>
      <c r="FK13" s="502"/>
      <c r="FL13" s="502"/>
      <c r="FM13" s="502"/>
      <c r="FN13" s="502"/>
      <c r="FO13" s="502"/>
      <c r="FP13" s="502"/>
      <c r="FQ13" s="502"/>
      <c r="FR13" s="503"/>
    </row>
    <row r="14" spans="2:177" ht="10.5" customHeight="1" thickBot="1" x14ac:dyDescent="0.2">
      <c r="B14" s="2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30"/>
      <c r="CA14" s="2"/>
      <c r="CB14" s="2"/>
      <c r="CC14" s="2"/>
      <c r="CD14" s="32"/>
      <c r="CE14" s="504"/>
      <c r="CF14" s="505"/>
      <c r="CG14" s="505"/>
      <c r="CH14" s="505"/>
      <c r="CI14" s="505"/>
      <c r="CJ14" s="505"/>
      <c r="CK14" s="505"/>
      <c r="CL14" s="505"/>
      <c r="CM14" s="505"/>
      <c r="CN14" s="505"/>
      <c r="CO14" s="505"/>
      <c r="CP14" s="505"/>
      <c r="CQ14" s="505"/>
      <c r="CR14" s="505"/>
      <c r="CS14" s="505"/>
      <c r="CT14" s="505"/>
      <c r="CU14" s="505"/>
      <c r="CV14" s="505"/>
      <c r="CW14" s="505"/>
      <c r="CX14" s="505"/>
      <c r="CY14" s="505"/>
      <c r="CZ14" s="505"/>
      <c r="DA14" s="505"/>
      <c r="DB14" s="505"/>
      <c r="DC14" s="505"/>
      <c r="DD14" s="505"/>
      <c r="DE14" s="505"/>
      <c r="DF14" s="505"/>
      <c r="DG14" s="505"/>
      <c r="DH14" s="505"/>
      <c r="DI14" s="505"/>
      <c r="DJ14" s="505"/>
      <c r="DK14" s="505"/>
      <c r="DL14" s="505"/>
      <c r="DM14" s="505"/>
      <c r="DN14" s="505"/>
      <c r="DO14" s="505"/>
      <c r="DP14" s="505"/>
      <c r="DQ14" s="505"/>
      <c r="DR14" s="505"/>
      <c r="DS14" s="505"/>
      <c r="DT14" s="505"/>
      <c r="DU14" s="505"/>
      <c r="DV14" s="505"/>
      <c r="DW14" s="505"/>
      <c r="DX14" s="505"/>
      <c r="DY14" s="505"/>
      <c r="DZ14" s="505"/>
      <c r="EA14" s="505"/>
      <c r="EB14" s="505"/>
      <c r="EC14" s="505"/>
      <c r="ED14" s="505"/>
      <c r="EE14" s="505"/>
      <c r="EF14" s="505"/>
      <c r="EG14" s="505"/>
      <c r="EH14" s="505"/>
      <c r="EI14" s="505"/>
      <c r="EJ14" s="505"/>
      <c r="EK14" s="505"/>
      <c r="EL14" s="505"/>
      <c r="EM14" s="505"/>
      <c r="EN14" s="505"/>
      <c r="EO14" s="505"/>
      <c r="EP14" s="505"/>
      <c r="EQ14" s="505"/>
      <c r="ER14" s="505"/>
      <c r="ES14" s="505"/>
      <c r="ET14" s="505"/>
      <c r="EU14" s="505"/>
      <c r="EV14" s="505"/>
      <c r="EW14" s="505"/>
      <c r="EX14" s="505"/>
      <c r="EY14" s="505"/>
      <c r="EZ14" s="505"/>
      <c r="FA14" s="505"/>
      <c r="FB14" s="505"/>
      <c r="FC14" s="505"/>
      <c r="FD14" s="505"/>
      <c r="FE14" s="505"/>
      <c r="FF14" s="505"/>
      <c r="FG14" s="505"/>
      <c r="FH14" s="505"/>
      <c r="FI14" s="505"/>
      <c r="FJ14" s="505"/>
      <c r="FK14" s="505"/>
      <c r="FL14" s="505"/>
      <c r="FM14" s="505"/>
      <c r="FN14" s="505"/>
      <c r="FO14" s="505"/>
      <c r="FP14" s="505"/>
      <c r="FQ14" s="505"/>
      <c r="FR14" s="506"/>
    </row>
    <row r="15" spans="2:177" ht="10.5" customHeight="1" thickBot="1" x14ac:dyDescent="0.2">
      <c r="B15" s="485" t="s">
        <v>206</v>
      </c>
      <c r="C15" s="487" t="s">
        <v>8</v>
      </c>
      <c r="D15" s="488"/>
      <c r="E15" s="488"/>
      <c r="F15" s="488"/>
      <c r="G15" s="488"/>
      <c r="H15" s="489"/>
      <c r="I15" s="541">
        <v>1502301</v>
      </c>
      <c r="J15" s="542"/>
      <c r="K15" s="542"/>
      <c r="L15" s="543"/>
      <c r="M15" s="214"/>
      <c r="N15" s="36"/>
      <c r="O15" s="36"/>
      <c r="P15" s="36"/>
      <c r="Q15" s="36"/>
      <c r="R15" s="36"/>
      <c r="S15" s="36"/>
      <c r="T15" s="36"/>
      <c r="U15" s="36"/>
      <c r="V15" s="36"/>
      <c r="W15" s="36"/>
      <c r="X15" s="55"/>
      <c r="Y15" s="55"/>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Z15" s="33"/>
      <c r="CD15" s="32"/>
    </row>
    <row r="16" spans="2:177" ht="10.5" customHeight="1" thickBot="1" x14ac:dyDescent="0.2">
      <c r="B16" s="485"/>
      <c r="C16" s="490"/>
      <c r="D16" s="491"/>
      <c r="E16" s="491"/>
      <c r="F16" s="491"/>
      <c r="G16" s="491"/>
      <c r="H16" s="492"/>
      <c r="I16" s="544"/>
      <c r="J16" s="544"/>
      <c r="K16" s="544"/>
      <c r="L16" s="545"/>
      <c r="M16" s="214"/>
      <c r="N16" s="36"/>
      <c r="O16" s="36"/>
      <c r="P16" s="36"/>
      <c r="Q16" s="36"/>
      <c r="R16" s="36"/>
      <c r="S16" s="36"/>
      <c r="T16" s="36"/>
      <c r="U16" s="36"/>
      <c r="V16" s="36"/>
      <c r="W16" s="36"/>
      <c r="X16" s="55"/>
      <c r="Y16" s="55"/>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Z16" s="33"/>
      <c r="CD16" s="32"/>
      <c r="CE16" s="498" t="s">
        <v>269</v>
      </c>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99"/>
      <c r="DT16" s="499"/>
      <c r="DU16" s="499"/>
      <c r="DV16" s="499"/>
      <c r="DW16" s="499"/>
      <c r="DX16" s="499"/>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499"/>
      <c r="FK16" s="499"/>
      <c r="FL16" s="499"/>
      <c r="FM16" s="499"/>
      <c r="FN16" s="499"/>
      <c r="FO16" s="499"/>
      <c r="FP16" s="499"/>
      <c r="FQ16" s="499"/>
      <c r="FR16" s="500"/>
    </row>
    <row r="17" spans="2:177" ht="10.5" customHeight="1" x14ac:dyDescent="0.15">
      <c r="B17" s="485"/>
      <c r="C17" s="546" t="s">
        <v>93</v>
      </c>
      <c r="D17" s="547"/>
      <c r="E17" s="547"/>
      <c r="F17" s="547"/>
      <c r="G17" s="547"/>
      <c r="H17" s="547"/>
      <c r="I17" s="550" t="s">
        <v>196</v>
      </c>
      <c r="J17" s="542"/>
      <c r="K17" s="542"/>
      <c r="L17" s="542"/>
      <c r="M17" s="542"/>
      <c r="N17" s="542"/>
      <c r="O17" s="542"/>
      <c r="P17" s="542"/>
      <c r="Q17" s="542"/>
      <c r="R17" s="542"/>
      <c r="S17" s="542"/>
      <c r="T17" s="542"/>
      <c r="U17" s="542"/>
      <c r="V17" s="542"/>
      <c r="W17" s="543"/>
      <c r="X17" s="164"/>
      <c r="Y17" s="164"/>
      <c r="Z17" s="2"/>
      <c r="AA17" s="2"/>
      <c r="AB17" s="2"/>
      <c r="AC17" s="2"/>
      <c r="AD17" s="2"/>
      <c r="AE17" s="2"/>
      <c r="AF17" s="2"/>
      <c r="AG17" s="2"/>
      <c r="AH17" s="2"/>
      <c r="AI17" s="2"/>
      <c r="AJ17" s="2"/>
      <c r="AK17" s="2"/>
      <c r="AL17" s="2"/>
      <c r="AM17" s="2"/>
      <c r="AN17" s="223" t="str">
        <f>SUBSTITUTE(SUBSTITUTE(SUBSTITUTE(SUBSTITUTE(SUBSTITUTE(SUBSTITUTE(I17,"-",""),"ー",""),"‐",""),"―",""),"ー",""),"－","")</f>
        <v>T3110001001999</v>
      </c>
      <c r="AO17" s="2"/>
      <c r="AP17" s="2"/>
      <c r="AQ17" s="2"/>
      <c r="AR17" s="2"/>
      <c r="AS17" s="2"/>
      <c r="AT17" s="2"/>
      <c r="AU17" s="2"/>
      <c r="AV17" s="2"/>
      <c r="AW17" s="2"/>
      <c r="AX17" s="2"/>
      <c r="AY17" s="2"/>
      <c r="AZ17" s="2"/>
      <c r="BA17" s="2"/>
      <c r="BB17" s="2"/>
      <c r="BC17" s="2"/>
      <c r="BD17" s="2"/>
      <c r="BE17" s="2"/>
      <c r="BF17" s="2"/>
      <c r="BG17" s="2"/>
      <c r="BH17" s="2"/>
      <c r="BI17" s="2"/>
      <c r="BZ17" s="33"/>
      <c r="CD17" s="32"/>
      <c r="CE17" s="501"/>
      <c r="CF17" s="502"/>
      <c r="CG17" s="502"/>
      <c r="CH17" s="502"/>
      <c r="CI17" s="502"/>
      <c r="CJ17" s="502"/>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c r="DH17" s="502"/>
      <c r="DI17" s="502"/>
      <c r="DJ17" s="502"/>
      <c r="DK17" s="502"/>
      <c r="DL17" s="502"/>
      <c r="DM17" s="502"/>
      <c r="DN17" s="502"/>
      <c r="DO17" s="502"/>
      <c r="DP17" s="502"/>
      <c r="DQ17" s="502"/>
      <c r="DR17" s="502"/>
      <c r="DS17" s="502"/>
      <c r="DT17" s="502"/>
      <c r="DU17" s="502"/>
      <c r="DV17" s="502"/>
      <c r="DW17" s="502"/>
      <c r="DX17" s="502"/>
      <c r="DY17" s="502"/>
      <c r="DZ17" s="502"/>
      <c r="EA17" s="502"/>
      <c r="EB17" s="502"/>
      <c r="EC17" s="502"/>
      <c r="ED17" s="502"/>
      <c r="EE17" s="502"/>
      <c r="EF17" s="502"/>
      <c r="EG17" s="502"/>
      <c r="EH17" s="502"/>
      <c r="EI17" s="502"/>
      <c r="EJ17" s="502"/>
      <c r="EK17" s="502"/>
      <c r="EL17" s="502"/>
      <c r="EM17" s="502"/>
      <c r="EN17" s="502"/>
      <c r="EO17" s="502"/>
      <c r="EP17" s="502"/>
      <c r="EQ17" s="502"/>
      <c r="ER17" s="502"/>
      <c r="ES17" s="502"/>
      <c r="ET17" s="502"/>
      <c r="EU17" s="502"/>
      <c r="EV17" s="502"/>
      <c r="EW17" s="502"/>
      <c r="EX17" s="502"/>
      <c r="EY17" s="502"/>
      <c r="EZ17" s="502"/>
      <c r="FA17" s="502"/>
      <c r="FB17" s="502"/>
      <c r="FC17" s="502"/>
      <c r="FD17" s="502"/>
      <c r="FE17" s="502"/>
      <c r="FF17" s="502"/>
      <c r="FG17" s="502"/>
      <c r="FH17" s="502"/>
      <c r="FI17" s="502"/>
      <c r="FJ17" s="502"/>
      <c r="FK17" s="502"/>
      <c r="FL17" s="502"/>
      <c r="FM17" s="502"/>
      <c r="FN17" s="502"/>
      <c r="FO17" s="502"/>
      <c r="FP17" s="502"/>
      <c r="FQ17" s="502"/>
      <c r="FR17" s="503"/>
    </row>
    <row r="18" spans="2:177" ht="10.5" customHeight="1" thickBot="1" x14ac:dyDescent="0.2">
      <c r="B18" s="485"/>
      <c r="C18" s="548"/>
      <c r="D18" s="549"/>
      <c r="E18" s="549"/>
      <c r="F18" s="549"/>
      <c r="G18" s="549"/>
      <c r="H18" s="549"/>
      <c r="I18" s="551"/>
      <c r="J18" s="552"/>
      <c r="K18" s="552"/>
      <c r="L18" s="552"/>
      <c r="M18" s="552"/>
      <c r="N18" s="552"/>
      <c r="O18" s="552"/>
      <c r="P18" s="552"/>
      <c r="Q18" s="552"/>
      <c r="R18" s="552"/>
      <c r="S18" s="552"/>
      <c r="T18" s="552"/>
      <c r="U18" s="552"/>
      <c r="V18" s="552"/>
      <c r="W18" s="553"/>
      <c r="X18" s="164"/>
      <c r="Y18" s="164"/>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30"/>
      <c r="CA18" s="2"/>
      <c r="CB18" s="2"/>
      <c r="CC18" s="2"/>
      <c r="CD18" s="32"/>
      <c r="CE18" s="501"/>
      <c r="CF18" s="502"/>
      <c r="CG18" s="502"/>
      <c r="CH18" s="502"/>
      <c r="CI18" s="502"/>
      <c r="CJ18" s="502"/>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2"/>
      <c r="DR18" s="502"/>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2"/>
      <c r="EZ18" s="502"/>
      <c r="FA18" s="502"/>
      <c r="FB18" s="502"/>
      <c r="FC18" s="502"/>
      <c r="FD18" s="502"/>
      <c r="FE18" s="502"/>
      <c r="FF18" s="502"/>
      <c r="FG18" s="502"/>
      <c r="FH18" s="502"/>
      <c r="FI18" s="502"/>
      <c r="FJ18" s="502"/>
      <c r="FK18" s="502"/>
      <c r="FL18" s="502"/>
      <c r="FM18" s="502"/>
      <c r="FN18" s="502"/>
      <c r="FO18" s="502"/>
      <c r="FP18" s="502"/>
      <c r="FQ18" s="502"/>
      <c r="FR18" s="503"/>
    </row>
    <row r="19" spans="2:177" ht="10.5" customHeight="1" x14ac:dyDescent="0.15">
      <c r="B19" s="485"/>
      <c r="C19" s="487" t="s">
        <v>48</v>
      </c>
      <c r="D19" s="488"/>
      <c r="E19" s="488"/>
      <c r="F19" s="488"/>
      <c r="G19" s="488"/>
      <c r="H19" s="489"/>
      <c r="I19" s="557" t="s">
        <v>53</v>
      </c>
      <c r="J19" s="559" t="s">
        <v>70</v>
      </c>
      <c r="K19" s="559"/>
      <c r="L19" s="559"/>
      <c r="M19" s="560"/>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30"/>
      <c r="CA19" s="2"/>
      <c r="CB19" s="2"/>
      <c r="CC19" s="2"/>
      <c r="CD19" s="32"/>
      <c r="CE19" s="501"/>
      <c r="CF19" s="502"/>
      <c r="CG19" s="502"/>
      <c r="CH19" s="502"/>
      <c r="CI19" s="502"/>
      <c r="CJ19" s="502"/>
      <c r="CK19" s="502"/>
      <c r="CL19" s="502"/>
      <c r="CM19" s="502"/>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2"/>
      <c r="DR19" s="502"/>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2"/>
      <c r="EZ19" s="502"/>
      <c r="FA19" s="502"/>
      <c r="FB19" s="502"/>
      <c r="FC19" s="502"/>
      <c r="FD19" s="502"/>
      <c r="FE19" s="502"/>
      <c r="FF19" s="502"/>
      <c r="FG19" s="502"/>
      <c r="FH19" s="502"/>
      <c r="FI19" s="502"/>
      <c r="FJ19" s="502"/>
      <c r="FK19" s="502"/>
      <c r="FL19" s="502"/>
      <c r="FM19" s="502"/>
      <c r="FN19" s="502"/>
      <c r="FO19" s="502"/>
      <c r="FP19" s="502"/>
      <c r="FQ19" s="502"/>
      <c r="FR19" s="503"/>
    </row>
    <row r="20" spans="2:177" ht="10.5" customHeight="1" thickBot="1" x14ac:dyDescent="0.2">
      <c r="B20" s="485"/>
      <c r="C20" s="554"/>
      <c r="D20" s="555"/>
      <c r="E20" s="555"/>
      <c r="F20" s="555"/>
      <c r="G20" s="555"/>
      <c r="H20" s="556"/>
      <c r="I20" s="558"/>
      <c r="J20" s="561"/>
      <c r="K20" s="561"/>
      <c r="L20" s="561"/>
      <c r="M20" s="562"/>
      <c r="N20" s="34"/>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2"/>
      <c r="BX20" s="2"/>
      <c r="BY20" s="2"/>
      <c r="BZ20" s="30"/>
      <c r="CA20" s="2"/>
      <c r="CB20" s="2"/>
      <c r="CC20" s="2"/>
      <c r="CD20" s="32"/>
      <c r="CE20" s="501"/>
      <c r="CF20" s="502"/>
      <c r="CG20" s="502"/>
      <c r="CH20" s="502"/>
      <c r="CI20" s="502"/>
      <c r="CJ20" s="502"/>
      <c r="CK20" s="502"/>
      <c r="CL20" s="502"/>
      <c r="CM20" s="502"/>
      <c r="CN20" s="502"/>
      <c r="CO20" s="502"/>
      <c r="CP20" s="502"/>
      <c r="CQ20" s="502"/>
      <c r="CR20" s="502"/>
      <c r="CS20" s="502"/>
      <c r="CT20" s="502"/>
      <c r="CU20" s="502"/>
      <c r="CV20" s="502"/>
      <c r="CW20" s="502"/>
      <c r="CX20" s="502"/>
      <c r="CY20" s="502"/>
      <c r="CZ20" s="502"/>
      <c r="DA20" s="502"/>
      <c r="DB20" s="502"/>
      <c r="DC20" s="502"/>
      <c r="DD20" s="502"/>
      <c r="DE20" s="502"/>
      <c r="DF20" s="502"/>
      <c r="DG20" s="502"/>
      <c r="DH20" s="502"/>
      <c r="DI20" s="502"/>
      <c r="DJ20" s="502"/>
      <c r="DK20" s="502"/>
      <c r="DL20" s="502"/>
      <c r="DM20" s="502"/>
      <c r="DN20" s="502"/>
      <c r="DO20" s="502"/>
      <c r="DP20" s="502"/>
      <c r="DQ20" s="502"/>
      <c r="DR20" s="502"/>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2"/>
      <c r="FC20" s="502"/>
      <c r="FD20" s="502"/>
      <c r="FE20" s="502"/>
      <c r="FF20" s="502"/>
      <c r="FG20" s="502"/>
      <c r="FH20" s="502"/>
      <c r="FI20" s="502"/>
      <c r="FJ20" s="502"/>
      <c r="FK20" s="502"/>
      <c r="FL20" s="502"/>
      <c r="FM20" s="502"/>
      <c r="FN20" s="502"/>
      <c r="FO20" s="502"/>
      <c r="FP20" s="502"/>
      <c r="FQ20" s="502"/>
      <c r="FR20" s="503"/>
      <c r="FS20" s="32"/>
    </row>
    <row r="21" spans="2:177" ht="10.5" customHeight="1" x14ac:dyDescent="0.15">
      <c r="B21" s="29"/>
      <c r="C21" s="554"/>
      <c r="D21" s="555"/>
      <c r="E21" s="555"/>
      <c r="F21" s="555"/>
      <c r="G21" s="555"/>
      <c r="H21" s="556"/>
      <c r="I21" s="563" t="s">
        <v>86</v>
      </c>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4"/>
      <c r="BW21" s="165"/>
      <c r="BX21" s="165"/>
      <c r="BY21" s="165"/>
      <c r="BZ21" s="35"/>
      <c r="CA21" s="36"/>
      <c r="CB21" s="36"/>
      <c r="CC21" s="2"/>
      <c r="CD21" s="32"/>
      <c r="CE21" s="501"/>
      <c r="CF21" s="502"/>
      <c r="CG21" s="502"/>
      <c r="CH21" s="502"/>
      <c r="CI21" s="502"/>
      <c r="CJ21" s="502"/>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2"/>
      <c r="DR21" s="502"/>
      <c r="DS21" s="502"/>
      <c r="DT21" s="502"/>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c r="FG21" s="502"/>
      <c r="FH21" s="502"/>
      <c r="FI21" s="502"/>
      <c r="FJ21" s="502"/>
      <c r="FK21" s="502"/>
      <c r="FL21" s="502"/>
      <c r="FM21" s="502"/>
      <c r="FN21" s="502"/>
      <c r="FO21" s="502"/>
      <c r="FP21" s="502"/>
      <c r="FQ21" s="502"/>
      <c r="FR21" s="503"/>
      <c r="FS21" s="32"/>
    </row>
    <row r="22" spans="2:177" ht="10.5" customHeight="1" thickBot="1" x14ac:dyDescent="0.2">
      <c r="B22" s="29"/>
      <c r="C22" s="490"/>
      <c r="D22" s="491"/>
      <c r="E22" s="491"/>
      <c r="F22" s="491"/>
      <c r="G22" s="491"/>
      <c r="H22" s="492"/>
      <c r="I22" s="510"/>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2"/>
      <c r="BW22" s="165"/>
      <c r="BX22" s="165"/>
      <c r="BY22" s="165"/>
      <c r="BZ22" s="35"/>
      <c r="CA22" s="36"/>
      <c r="CB22" s="36"/>
      <c r="CC22" s="2"/>
      <c r="CD22" s="32"/>
      <c r="CE22" s="501"/>
      <c r="CF22" s="502"/>
      <c r="CG22" s="502"/>
      <c r="CH22" s="502"/>
      <c r="CI22" s="502"/>
      <c r="CJ22" s="502"/>
      <c r="CK22" s="502"/>
      <c r="CL22" s="502"/>
      <c r="CM22" s="502"/>
      <c r="CN22" s="502"/>
      <c r="CO22" s="502"/>
      <c r="CP22" s="502"/>
      <c r="CQ22" s="502"/>
      <c r="CR22" s="502"/>
      <c r="CS22" s="502"/>
      <c r="CT22" s="502"/>
      <c r="CU22" s="502"/>
      <c r="CV22" s="502"/>
      <c r="CW22" s="502"/>
      <c r="CX22" s="502"/>
      <c r="CY22" s="502"/>
      <c r="CZ22" s="502"/>
      <c r="DA22" s="502"/>
      <c r="DB22" s="502"/>
      <c r="DC22" s="502"/>
      <c r="DD22" s="502"/>
      <c r="DE22" s="502"/>
      <c r="DF22" s="502"/>
      <c r="DG22" s="502"/>
      <c r="DH22" s="502"/>
      <c r="DI22" s="502"/>
      <c r="DJ22" s="502"/>
      <c r="DK22" s="502"/>
      <c r="DL22" s="502"/>
      <c r="DM22" s="502"/>
      <c r="DN22" s="502"/>
      <c r="DO22" s="502"/>
      <c r="DP22" s="502"/>
      <c r="DQ22" s="502"/>
      <c r="DR22" s="502"/>
      <c r="DS22" s="502"/>
      <c r="DT22" s="502"/>
      <c r="DU22" s="502"/>
      <c r="DV22" s="502"/>
      <c r="DW22" s="502"/>
      <c r="DX22" s="502"/>
      <c r="DY22" s="502"/>
      <c r="DZ22" s="502"/>
      <c r="EA22" s="502"/>
      <c r="EB22" s="502"/>
      <c r="EC22" s="502"/>
      <c r="ED22" s="502"/>
      <c r="EE22" s="502"/>
      <c r="EF22" s="502"/>
      <c r="EG22" s="502"/>
      <c r="EH22" s="502"/>
      <c r="EI22" s="502"/>
      <c r="EJ22" s="502"/>
      <c r="EK22" s="502"/>
      <c r="EL22" s="502"/>
      <c r="EM22" s="502"/>
      <c r="EN22" s="502"/>
      <c r="EO22" s="502"/>
      <c r="EP22" s="502"/>
      <c r="EQ22" s="502"/>
      <c r="ER22" s="502"/>
      <c r="ES22" s="502"/>
      <c r="ET22" s="502"/>
      <c r="EU22" s="502"/>
      <c r="EV22" s="502"/>
      <c r="EW22" s="502"/>
      <c r="EX22" s="502"/>
      <c r="EY22" s="502"/>
      <c r="EZ22" s="502"/>
      <c r="FA22" s="502"/>
      <c r="FB22" s="502"/>
      <c r="FC22" s="502"/>
      <c r="FD22" s="502"/>
      <c r="FE22" s="502"/>
      <c r="FF22" s="502"/>
      <c r="FG22" s="502"/>
      <c r="FH22" s="502"/>
      <c r="FI22" s="502"/>
      <c r="FJ22" s="502"/>
      <c r="FK22" s="502"/>
      <c r="FL22" s="502"/>
      <c r="FM22" s="502"/>
      <c r="FN22" s="502"/>
      <c r="FO22" s="502"/>
      <c r="FP22" s="502"/>
      <c r="FQ22" s="502"/>
      <c r="FR22" s="503"/>
      <c r="FS22" s="32"/>
    </row>
    <row r="23" spans="2:177" ht="10.5" customHeight="1" x14ac:dyDescent="0.15">
      <c r="B23" s="29"/>
      <c r="C23" s="487" t="s">
        <v>49</v>
      </c>
      <c r="D23" s="488"/>
      <c r="E23" s="488"/>
      <c r="F23" s="488"/>
      <c r="G23" s="488"/>
      <c r="H23" s="489"/>
      <c r="I23" s="533" t="s">
        <v>62</v>
      </c>
      <c r="J23" s="533"/>
      <c r="K23" s="533"/>
      <c r="L23" s="533"/>
      <c r="M23" s="533"/>
      <c r="N23" s="533"/>
      <c r="O23" s="533"/>
      <c r="P23" s="533"/>
      <c r="Q23" s="533"/>
      <c r="R23" s="533"/>
      <c r="S23" s="533"/>
      <c r="T23" s="533"/>
      <c r="U23" s="533"/>
      <c r="V23" s="533"/>
      <c r="W23" s="534"/>
      <c r="X23" s="165"/>
      <c r="Y23" s="165"/>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30"/>
      <c r="CA23" s="2"/>
      <c r="CB23" s="2"/>
      <c r="CC23" s="2"/>
      <c r="CD23" s="32"/>
      <c r="CE23" s="501"/>
      <c r="CF23" s="502"/>
      <c r="CG23" s="502"/>
      <c r="CH23" s="502"/>
      <c r="CI23" s="502"/>
      <c r="CJ23" s="502"/>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2"/>
      <c r="DR23" s="502"/>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2"/>
      <c r="EZ23" s="502"/>
      <c r="FA23" s="502"/>
      <c r="FB23" s="502"/>
      <c r="FC23" s="502"/>
      <c r="FD23" s="502"/>
      <c r="FE23" s="502"/>
      <c r="FF23" s="502"/>
      <c r="FG23" s="502"/>
      <c r="FH23" s="502"/>
      <c r="FI23" s="502"/>
      <c r="FJ23" s="502"/>
      <c r="FK23" s="502"/>
      <c r="FL23" s="502"/>
      <c r="FM23" s="502"/>
      <c r="FN23" s="502"/>
      <c r="FO23" s="502"/>
      <c r="FP23" s="502"/>
      <c r="FQ23" s="502"/>
      <c r="FR23" s="503"/>
      <c r="FS23" s="32"/>
      <c r="FT23" s="32"/>
      <c r="FU23" s="32"/>
    </row>
    <row r="24" spans="2:177" ht="10.5" customHeight="1" thickBot="1" x14ac:dyDescent="0.2">
      <c r="B24" s="29"/>
      <c r="C24" s="490"/>
      <c r="D24" s="491"/>
      <c r="E24" s="491"/>
      <c r="F24" s="491"/>
      <c r="G24" s="491"/>
      <c r="H24" s="492"/>
      <c r="I24" s="511"/>
      <c r="J24" s="511"/>
      <c r="K24" s="511"/>
      <c r="L24" s="511"/>
      <c r="M24" s="511"/>
      <c r="N24" s="511"/>
      <c r="O24" s="511"/>
      <c r="P24" s="511"/>
      <c r="Q24" s="511"/>
      <c r="R24" s="511"/>
      <c r="S24" s="511"/>
      <c r="T24" s="511"/>
      <c r="U24" s="511"/>
      <c r="V24" s="511"/>
      <c r="W24" s="512"/>
      <c r="X24" s="165"/>
      <c r="Y24" s="165"/>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30"/>
      <c r="CA24" s="2"/>
      <c r="CB24" s="2"/>
      <c r="CC24" s="2"/>
      <c r="CD24" s="32"/>
      <c r="CE24" s="501"/>
      <c r="CF24" s="502"/>
      <c r="CG24" s="502"/>
      <c r="CH24" s="502"/>
      <c r="CI24" s="502"/>
      <c r="CJ24" s="502"/>
      <c r="CK24" s="502"/>
      <c r="CL24" s="502"/>
      <c r="CM24" s="502"/>
      <c r="CN24" s="502"/>
      <c r="CO24" s="502"/>
      <c r="CP24" s="502"/>
      <c r="CQ24" s="502"/>
      <c r="CR24" s="502"/>
      <c r="CS24" s="502"/>
      <c r="CT24" s="502"/>
      <c r="CU24" s="502"/>
      <c r="CV24" s="502"/>
      <c r="CW24" s="502"/>
      <c r="CX24" s="502"/>
      <c r="CY24" s="502"/>
      <c r="CZ24" s="502"/>
      <c r="DA24" s="502"/>
      <c r="DB24" s="502"/>
      <c r="DC24" s="502"/>
      <c r="DD24" s="502"/>
      <c r="DE24" s="502"/>
      <c r="DF24" s="502"/>
      <c r="DG24" s="502"/>
      <c r="DH24" s="502"/>
      <c r="DI24" s="502"/>
      <c r="DJ24" s="502"/>
      <c r="DK24" s="502"/>
      <c r="DL24" s="502"/>
      <c r="DM24" s="502"/>
      <c r="DN24" s="502"/>
      <c r="DO24" s="502"/>
      <c r="DP24" s="502"/>
      <c r="DQ24" s="502"/>
      <c r="DR24" s="502"/>
      <c r="DS24" s="502"/>
      <c r="DT24" s="502"/>
      <c r="DU24" s="502"/>
      <c r="DV24" s="502"/>
      <c r="DW24" s="502"/>
      <c r="DX24" s="502"/>
      <c r="DY24" s="502"/>
      <c r="DZ24" s="502"/>
      <c r="EA24" s="502"/>
      <c r="EB24" s="502"/>
      <c r="EC24" s="502"/>
      <c r="ED24" s="502"/>
      <c r="EE24" s="502"/>
      <c r="EF24" s="502"/>
      <c r="EG24" s="502"/>
      <c r="EH24" s="502"/>
      <c r="EI24" s="502"/>
      <c r="EJ24" s="502"/>
      <c r="EK24" s="502"/>
      <c r="EL24" s="502"/>
      <c r="EM24" s="502"/>
      <c r="EN24" s="502"/>
      <c r="EO24" s="502"/>
      <c r="EP24" s="502"/>
      <c r="EQ24" s="502"/>
      <c r="ER24" s="502"/>
      <c r="ES24" s="502"/>
      <c r="ET24" s="502"/>
      <c r="EU24" s="502"/>
      <c r="EV24" s="502"/>
      <c r="EW24" s="502"/>
      <c r="EX24" s="502"/>
      <c r="EY24" s="502"/>
      <c r="EZ24" s="502"/>
      <c r="FA24" s="502"/>
      <c r="FB24" s="502"/>
      <c r="FC24" s="502"/>
      <c r="FD24" s="502"/>
      <c r="FE24" s="502"/>
      <c r="FF24" s="502"/>
      <c r="FG24" s="502"/>
      <c r="FH24" s="502"/>
      <c r="FI24" s="502"/>
      <c r="FJ24" s="502"/>
      <c r="FK24" s="502"/>
      <c r="FL24" s="502"/>
      <c r="FM24" s="502"/>
      <c r="FN24" s="502"/>
      <c r="FO24" s="502"/>
      <c r="FP24" s="502"/>
      <c r="FQ24" s="502"/>
      <c r="FR24" s="503"/>
      <c r="FS24" s="32"/>
      <c r="FT24" s="32"/>
      <c r="FU24" s="32"/>
    </row>
    <row r="25" spans="2:177" ht="10.5" customHeight="1" thickBot="1" x14ac:dyDescent="0.2">
      <c r="B25" s="29"/>
      <c r="C25" s="487" t="s">
        <v>50</v>
      </c>
      <c r="D25" s="488"/>
      <c r="E25" s="488"/>
      <c r="F25" s="488"/>
      <c r="G25" s="488"/>
      <c r="H25" s="489"/>
      <c r="I25" s="494" t="s">
        <v>71</v>
      </c>
      <c r="J25" s="494"/>
      <c r="K25" s="494"/>
      <c r="L25" s="494"/>
      <c r="M25" s="494"/>
      <c r="N25" s="494"/>
      <c r="O25" s="494"/>
      <c r="P25" s="494"/>
      <c r="Q25" s="494"/>
      <c r="R25" s="494"/>
      <c r="S25" s="494"/>
      <c r="T25" s="494"/>
      <c r="U25" s="494"/>
      <c r="V25" s="494"/>
      <c r="W25" s="495"/>
      <c r="X25" s="166"/>
      <c r="Y25" s="166"/>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30"/>
      <c r="CA25" s="2"/>
      <c r="CB25" s="2"/>
      <c r="CC25" s="2"/>
      <c r="CD25" s="32"/>
      <c r="CE25" s="504"/>
      <c r="CF25" s="505"/>
      <c r="CG25" s="505"/>
      <c r="CH25" s="505"/>
      <c r="CI25" s="505"/>
      <c r="CJ25" s="505"/>
      <c r="CK25" s="505"/>
      <c r="CL25" s="505"/>
      <c r="CM25" s="505"/>
      <c r="CN25" s="505"/>
      <c r="CO25" s="505"/>
      <c r="CP25" s="505"/>
      <c r="CQ25" s="505"/>
      <c r="CR25" s="505"/>
      <c r="CS25" s="505"/>
      <c r="CT25" s="505"/>
      <c r="CU25" s="505"/>
      <c r="CV25" s="505"/>
      <c r="CW25" s="505"/>
      <c r="CX25" s="505"/>
      <c r="CY25" s="505"/>
      <c r="CZ25" s="505"/>
      <c r="DA25" s="505"/>
      <c r="DB25" s="505"/>
      <c r="DC25" s="505"/>
      <c r="DD25" s="505"/>
      <c r="DE25" s="505"/>
      <c r="DF25" s="505"/>
      <c r="DG25" s="505"/>
      <c r="DH25" s="505"/>
      <c r="DI25" s="505"/>
      <c r="DJ25" s="505"/>
      <c r="DK25" s="505"/>
      <c r="DL25" s="505"/>
      <c r="DM25" s="505"/>
      <c r="DN25" s="505"/>
      <c r="DO25" s="505"/>
      <c r="DP25" s="505"/>
      <c r="DQ25" s="505"/>
      <c r="DR25" s="505"/>
      <c r="DS25" s="505"/>
      <c r="DT25" s="505"/>
      <c r="DU25" s="505"/>
      <c r="DV25" s="505"/>
      <c r="DW25" s="505"/>
      <c r="DX25" s="505"/>
      <c r="DY25" s="505"/>
      <c r="DZ25" s="505"/>
      <c r="EA25" s="505"/>
      <c r="EB25" s="505"/>
      <c r="EC25" s="505"/>
      <c r="ED25" s="505"/>
      <c r="EE25" s="505"/>
      <c r="EF25" s="505"/>
      <c r="EG25" s="505"/>
      <c r="EH25" s="505"/>
      <c r="EI25" s="505"/>
      <c r="EJ25" s="505"/>
      <c r="EK25" s="505"/>
      <c r="EL25" s="505"/>
      <c r="EM25" s="505"/>
      <c r="EN25" s="505"/>
      <c r="EO25" s="505"/>
      <c r="EP25" s="505"/>
      <c r="EQ25" s="505"/>
      <c r="ER25" s="505"/>
      <c r="ES25" s="505"/>
      <c r="ET25" s="505"/>
      <c r="EU25" s="505"/>
      <c r="EV25" s="505"/>
      <c r="EW25" s="505"/>
      <c r="EX25" s="505"/>
      <c r="EY25" s="505"/>
      <c r="EZ25" s="505"/>
      <c r="FA25" s="505"/>
      <c r="FB25" s="505"/>
      <c r="FC25" s="505"/>
      <c r="FD25" s="505"/>
      <c r="FE25" s="505"/>
      <c r="FF25" s="505"/>
      <c r="FG25" s="505"/>
      <c r="FH25" s="505"/>
      <c r="FI25" s="505"/>
      <c r="FJ25" s="505"/>
      <c r="FK25" s="505"/>
      <c r="FL25" s="505"/>
      <c r="FM25" s="505"/>
      <c r="FN25" s="505"/>
      <c r="FO25" s="505"/>
      <c r="FP25" s="505"/>
      <c r="FQ25" s="505"/>
      <c r="FR25" s="506"/>
      <c r="FS25" s="32"/>
      <c r="FT25" s="32"/>
      <c r="FU25" s="32"/>
    </row>
    <row r="26" spans="2:177" ht="10.5" customHeight="1" thickBot="1" x14ac:dyDescent="0.2">
      <c r="B26" s="29"/>
      <c r="C26" s="490"/>
      <c r="D26" s="491"/>
      <c r="E26" s="491"/>
      <c r="F26" s="491"/>
      <c r="G26" s="491"/>
      <c r="H26" s="492"/>
      <c r="I26" s="496"/>
      <c r="J26" s="496"/>
      <c r="K26" s="496"/>
      <c r="L26" s="496"/>
      <c r="M26" s="496"/>
      <c r="N26" s="496"/>
      <c r="O26" s="496"/>
      <c r="P26" s="496"/>
      <c r="Q26" s="496"/>
      <c r="R26" s="496"/>
      <c r="S26" s="496"/>
      <c r="T26" s="496"/>
      <c r="U26" s="496"/>
      <c r="V26" s="496"/>
      <c r="W26" s="497"/>
      <c r="X26" s="166"/>
      <c r="Y26" s="166"/>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30"/>
      <c r="CA26" s="2"/>
      <c r="CB26" s="2"/>
      <c r="CC26" s="2"/>
      <c r="CD26" s="32"/>
      <c r="FS26" s="32"/>
      <c r="FT26" s="32"/>
      <c r="FU26" s="32"/>
    </row>
    <row r="27" spans="2:177" ht="10.5" customHeight="1" thickBot="1" x14ac:dyDescent="0.2">
      <c r="B27" s="2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V27" s="2"/>
      <c r="AW27" s="2"/>
      <c r="AX27" s="2"/>
      <c r="AY27" s="2"/>
      <c r="AZ27" s="2"/>
      <c r="BA27" s="2"/>
      <c r="BB27" s="2"/>
      <c r="BC27" s="2"/>
      <c r="BD27" s="2"/>
      <c r="BE27" s="2"/>
      <c r="BF27" s="2"/>
      <c r="BG27" s="2"/>
      <c r="BH27" s="2"/>
      <c r="BI27" s="2"/>
      <c r="BJ27" s="2"/>
      <c r="BZ27" s="33"/>
      <c r="CD27" s="32"/>
      <c r="CE27" s="498" t="s">
        <v>213</v>
      </c>
      <c r="CF27" s="499"/>
      <c r="CG27" s="499"/>
      <c r="CH27" s="499"/>
      <c r="CI27" s="499"/>
      <c r="CJ27" s="499"/>
      <c r="CK27" s="499"/>
      <c r="CL27" s="499"/>
      <c r="CM27" s="499"/>
      <c r="CN27" s="499"/>
      <c r="CO27" s="499"/>
      <c r="CP27" s="499"/>
      <c r="CQ27" s="499"/>
      <c r="CR27" s="499"/>
      <c r="CS27" s="499"/>
      <c r="CT27" s="499"/>
      <c r="CU27" s="499"/>
      <c r="CV27" s="499"/>
      <c r="CW27" s="499"/>
      <c r="CX27" s="499"/>
      <c r="CY27" s="499"/>
      <c r="CZ27" s="499"/>
      <c r="DA27" s="499"/>
      <c r="DB27" s="499"/>
      <c r="DC27" s="499"/>
      <c r="DD27" s="499"/>
      <c r="DE27" s="499"/>
      <c r="DF27" s="499"/>
      <c r="DG27" s="499"/>
      <c r="DH27" s="499"/>
      <c r="DI27" s="499"/>
      <c r="DJ27" s="499"/>
      <c r="DK27" s="499"/>
      <c r="DL27" s="499"/>
      <c r="DM27" s="499"/>
      <c r="DN27" s="499"/>
      <c r="DO27" s="499"/>
      <c r="DP27" s="499"/>
      <c r="DQ27" s="499"/>
      <c r="DR27" s="499"/>
      <c r="DS27" s="499"/>
      <c r="DT27" s="499"/>
      <c r="DU27" s="499"/>
      <c r="DV27" s="499"/>
      <c r="DW27" s="499"/>
      <c r="DX27" s="499"/>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c r="FF27" s="499"/>
      <c r="FG27" s="499"/>
      <c r="FH27" s="499"/>
      <c r="FI27" s="499"/>
      <c r="FJ27" s="499"/>
      <c r="FK27" s="499"/>
      <c r="FL27" s="499"/>
      <c r="FM27" s="499"/>
      <c r="FN27" s="499"/>
      <c r="FO27" s="499"/>
      <c r="FP27" s="499"/>
      <c r="FQ27" s="499"/>
      <c r="FR27" s="500"/>
      <c r="FS27" s="32"/>
    </row>
    <row r="28" spans="2:177" ht="10.5" customHeight="1" x14ac:dyDescent="0.15">
      <c r="B28" s="485" t="s">
        <v>207</v>
      </c>
      <c r="C28" s="487" t="s">
        <v>9</v>
      </c>
      <c r="D28" s="488"/>
      <c r="E28" s="488"/>
      <c r="F28" s="488"/>
      <c r="G28" s="488"/>
      <c r="H28" s="489"/>
      <c r="I28" s="535" t="s">
        <v>100</v>
      </c>
      <c r="J28" s="535"/>
      <c r="K28" s="535"/>
      <c r="L28" s="535"/>
      <c r="M28" s="537" t="s">
        <v>13</v>
      </c>
      <c r="N28" s="538"/>
      <c r="O28" s="535" t="s">
        <v>101</v>
      </c>
      <c r="P28" s="535"/>
      <c r="Q28" s="535"/>
      <c r="R28" s="535"/>
      <c r="S28" s="537" t="s">
        <v>14</v>
      </c>
      <c r="T28" s="527"/>
      <c r="U28" s="527"/>
      <c r="V28" s="527"/>
      <c r="W28" s="531"/>
      <c r="X28" s="581"/>
      <c r="Y28" s="582"/>
      <c r="Z28" s="582"/>
      <c r="AA28" s="582"/>
      <c r="AB28" s="582"/>
      <c r="AC28" s="583"/>
      <c r="AD28" s="571" t="s">
        <v>54</v>
      </c>
      <c r="AE28" s="527"/>
      <c r="AF28" s="527"/>
      <c r="AG28" s="527"/>
      <c r="AH28" s="527"/>
      <c r="AI28" s="527"/>
      <c r="AJ28" s="527"/>
      <c r="AK28" s="527"/>
      <c r="AL28" s="527"/>
      <c r="AM28" s="527"/>
      <c r="AN28" s="527"/>
      <c r="AO28" s="527"/>
      <c r="AP28" s="527"/>
      <c r="AQ28" s="527"/>
      <c r="AR28" s="527"/>
      <c r="AS28" s="527"/>
      <c r="AT28" s="538"/>
      <c r="AU28" s="584" t="s">
        <v>60</v>
      </c>
      <c r="AV28" s="535"/>
      <c r="AW28" s="535"/>
      <c r="AX28" s="535"/>
      <c r="AY28" s="535"/>
      <c r="AZ28" s="535"/>
      <c r="BA28" s="535"/>
      <c r="BB28" s="535"/>
      <c r="BC28" s="535"/>
      <c r="BD28" s="535"/>
      <c r="BE28" s="535"/>
      <c r="BF28" s="535"/>
      <c r="BG28" s="535"/>
      <c r="BH28" s="535"/>
      <c r="BI28" s="535"/>
      <c r="BJ28" s="585"/>
      <c r="BK28" s="55"/>
      <c r="BL28" s="55"/>
      <c r="BM28" s="55"/>
      <c r="BZ28" s="33"/>
      <c r="CD28" s="32"/>
      <c r="CE28" s="501"/>
      <c r="CF28" s="502"/>
      <c r="CG28" s="502"/>
      <c r="CH28" s="502"/>
      <c r="CI28" s="502"/>
      <c r="CJ28" s="502"/>
      <c r="CK28" s="502"/>
      <c r="CL28" s="502"/>
      <c r="CM28" s="502"/>
      <c r="CN28" s="502"/>
      <c r="CO28" s="502"/>
      <c r="CP28" s="502"/>
      <c r="CQ28" s="502"/>
      <c r="CR28" s="502"/>
      <c r="CS28" s="502"/>
      <c r="CT28" s="502"/>
      <c r="CU28" s="502"/>
      <c r="CV28" s="502"/>
      <c r="CW28" s="502"/>
      <c r="CX28" s="502"/>
      <c r="CY28" s="502"/>
      <c r="CZ28" s="502"/>
      <c r="DA28" s="502"/>
      <c r="DB28" s="502"/>
      <c r="DC28" s="502"/>
      <c r="DD28" s="502"/>
      <c r="DE28" s="502"/>
      <c r="DF28" s="502"/>
      <c r="DG28" s="502"/>
      <c r="DH28" s="502"/>
      <c r="DI28" s="502"/>
      <c r="DJ28" s="502"/>
      <c r="DK28" s="502"/>
      <c r="DL28" s="502"/>
      <c r="DM28" s="502"/>
      <c r="DN28" s="502"/>
      <c r="DO28" s="502"/>
      <c r="DP28" s="502"/>
      <c r="DQ28" s="502"/>
      <c r="DR28" s="502"/>
      <c r="DS28" s="502"/>
      <c r="DT28" s="502"/>
      <c r="DU28" s="502"/>
      <c r="DV28" s="502"/>
      <c r="DW28" s="502"/>
      <c r="DX28" s="502"/>
      <c r="DY28" s="502"/>
      <c r="DZ28" s="502"/>
      <c r="EA28" s="502"/>
      <c r="EB28" s="502"/>
      <c r="EC28" s="502"/>
      <c r="ED28" s="502"/>
      <c r="EE28" s="502"/>
      <c r="EF28" s="502"/>
      <c r="EG28" s="502"/>
      <c r="EH28" s="502"/>
      <c r="EI28" s="502"/>
      <c r="EJ28" s="502"/>
      <c r="EK28" s="502"/>
      <c r="EL28" s="502"/>
      <c r="EM28" s="502"/>
      <c r="EN28" s="502"/>
      <c r="EO28" s="502"/>
      <c r="EP28" s="502"/>
      <c r="EQ28" s="502"/>
      <c r="ER28" s="502"/>
      <c r="ES28" s="502"/>
      <c r="ET28" s="502"/>
      <c r="EU28" s="502"/>
      <c r="EV28" s="502"/>
      <c r="EW28" s="502"/>
      <c r="EX28" s="502"/>
      <c r="EY28" s="502"/>
      <c r="EZ28" s="502"/>
      <c r="FA28" s="502"/>
      <c r="FB28" s="502"/>
      <c r="FC28" s="502"/>
      <c r="FD28" s="502"/>
      <c r="FE28" s="502"/>
      <c r="FF28" s="502"/>
      <c r="FG28" s="502"/>
      <c r="FH28" s="502"/>
      <c r="FI28" s="502"/>
      <c r="FJ28" s="502"/>
      <c r="FK28" s="502"/>
      <c r="FL28" s="502"/>
      <c r="FM28" s="502"/>
      <c r="FN28" s="502"/>
      <c r="FO28" s="502"/>
      <c r="FP28" s="502"/>
      <c r="FQ28" s="502"/>
      <c r="FR28" s="503"/>
      <c r="FS28" s="32"/>
    </row>
    <row r="29" spans="2:177" ht="10.5" customHeight="1" thickBot="1" x14ac:dyDescent="0.2">
      <c r="B29" s="485"/>
      <c r="C29" s="490"/>
      <c r="D29" s="491"/>
      <c r="E29" s="491"/>
      <c r="F29" s="491"/>
      <c r="G29" s="491"/>
      <c r="H29" s="492"/>
      <c r="I29" s="536"/>
      <c r="J29" s="536"/>
      <c r="K29" s="536"/>
      <c r="L29" s="536"/>
      <c r="M29" s="539"/>
      <c r="N29" s="540"/>
      <c r="O29" s="536"/>
      <c r="P29" s="536"/>
      <c r="Q29" s="536"/>
      <c r="R29" s="536"/>
      <c r="S29" s="539"/>
      <c r="T29" s="528"/>
      <c r="U29" s="528"/>
      <c r="V29" s="528"/>
      <c r="W29" s="532"/>
      <c r="X29" s="581"/>
      <c r="Y29" s="582"/>
      <c r="Z29" s="582"/>
      <c r="AA29" s="582"/>
      <c r="AB29" s="582"/>
      <c r="AC29" s="583"/>
      <c r="AD29" s="572"/>
      <c r="AE29" s="528"/>
      <c r="AF29" s="528"/>
      <c r="AG29" s="528"/>
      <c r="AH29" s="528"/>
      <c r="AI29" s="528"/>
      <c r="AJ29" s="528"/>
      <c r="AK29" s="528"/>
      <c r="AL29" s="528"/>
      <c r="AM29" s="528"/>
      <c r="AN29" s="528"/>
      <c r="AO29" s="528"/>
      <c r="AP29" s="528"/>
      <c r="AQ29" s="528"/>
      <c r="AR29" s="528"/>
      <c r="AS29" s="528"/>
      <c r="AT29" s="540"/>
      <c r="AU29" s="586"/>
      <c r="AV29" s="536"/>
      <c r="AW29" s="536"/>
      <c r="AX29" s="536"/>
      <c r="AY29" s="536"/>
      <c r="AZ29" s="536"/>
      <c r="BA29" s="536"/>
      <c r="BB29" s="536"/>
      <c r="BC29" s="536"/>
      <c r="BD29" s="536"/>
      <c r="BE29" s="536"/>
      <c r="BF29" s="536"/>
      <c r="BG29" s="536"/>
      <c r="BH29" s="536"/>
      <c r="BI29" s="536"/>
      <c r="BJ29" s="587"/>
      <c r="BK29" s="55"/>
      <c r="BL29" s="55"/>
      <c r="BM29" s="55"/>
      <c r="BZ29" s="33"/>
      <c r="CD29" s="32"/>
      <c r="CE29" s="504"/>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c r="FJ29" s="505"/>
      <c r="FK29" s="505"/>
      <c r="FL29" s="505"/>
      <c r="FM29" s="505"/>
      <c r="FN29" s="505"/>
      <c r="FO29" s="505"/>
      <c r="FP29" s="505"/>
      <c r="FQ29" s="505"/>
      <c r="FR29" s="506"/>
      <c r="FS29" s="32"/>
    </row>
    <row r="30" spans="2:177" ht="10.5" customHeight="1" thickBot="1" x14ac:dyDescent="0.2">
      <c r="B30" s="29"/>
      <c r="C30" s="2"/>
      <c r="D30" s="2"/>
      <c r="E30" s="2"/>
      <c r="F30" s="2"/>
      <c r="G30" s="2"/>
      <c r="H30" s="2"/>
      <c r="I30" s="2"/>
      <c r="J30" s="2"/>
      <c r="K30" s="2"/>
      <c r="L30" s="2"/>
      <c r="M30" s="2"/>
      <c r="N30" s="2"/>
      <c r="O30" s="2"/>
      <c r="P30" s="2"/>
      <c r="Q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Z30" s="33"/>
      <c r="CD30" s="32"/>
      <c r="FS30" s="32"/>
      <c r="FT30" s="32"/>
    </row>
    <row r="31" spans="2:177" ht="10.5" customHeight="1" x14ac:dyDescent="0.15">
      <c r="B31" s="29"/>
      <c r="C31" s="487" t="s">
        <v>10</v>
      </c>
      <c r="D31" s="488"/>
      <c r="E31" s="488"/>
      <c r="F31" s="488"/>
      <c r="G31" s="488"/>
      <c r="H31" s="489"/>
      <c r="I31" s="508" t="s">
        <v>61</v>
      </c>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9"/>
      <c r="BC31" s="165"/>
      <c r="BD31" s="165"/>
      <c r="BE31" s="165"/>
      <c r="BF31" s="2"/>
      <c r="BG31" s="2"/>
      <c r="BH31" s="2"/>
      <c r="BI31" s="2"/>
      <c r="BZ31" s="33"/>
      <c r="CD31" s="32"/>
      <c r="CE31" s="498" t="s">
        <v>237</v>
      </c>
      <c r="CF31" s="499"/>
      <c r="CG31" s="499"/>
      <c r="CH31" s="499"/>
      <c r="CI31" s="499"/>
      <c r="CJ31" s="499"/>
      <c r="CK31" s="499"/>
      <c r="CL31" s="499"/>
      <c r="CM31" s="499"/>
      <c r="CN31" s="499"/>
      <c r="CO31" s="499"/>
      <c r="CP31" s="499"/>
      <c r="CQ31" s="499"/>
      <c r="CR31" s="499"/>
      <c r="CS31" s="499"/>
      <c r="CT31" s="499"/>
      <c r="CU31" s="499"/>
      <c r="CV31" s="499"/>
      <c r="CW31" s="499"/>
      <c r="CX31" s="499"/>
      <c r="CY31" s="499"/>
      <c r="CZ31" s="499"/>
      <c r="DA31" s="499"/>
      <c r="DB31" s="499"/>
      <c r="DC31" s="499"/>
      <c r="DD31" s="499"/>
      <c r="DE31" s="499"/>
      <c r="DF31" s="499"/>
      <c r="DG31" s="499"/>
      <c r="DH31" s="499"/>
      <c r="DI31" s="499"/>
      <c r="DJ31" s="499"/>
      <c r="DK31" s="499"/>
      <c r="DL31" s="499"/>
      <c r="DM31" s="499"/>
      <c r="DN31" s="499"/>
      <c r="DO31" s="499"/>
      <c r="DP31" s="499"/>
      <c r="DQ31" s="499"/>
      <c r="DR31" s="499"/>
      <c r="DS31" s="499"/>
      <c r="DT31" s="499"/>
      <c r="DU31" s="499"/>
      <c r="DV31" s="499"/>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500"/>
      <c r="FS31" s="32"/>
      <c r="FT31" s="32"/>
    </row>
    <row r="32" spans="2:177" ht="10.5" customHeight="1" x14ac:dyDescent="0.15">
      <c r="B32" s="29"/>
      <c r="C32" s="588"/>
      <c r="D32" s="589"/>
      <c r="E32" s="589"/>
      <c r="F32" s="589"/>
      <c r="G32" s="589"/>
      <c r="H32" s="590"/>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4"/>
      <c r="BC32" s="165"/>
      <c r="BD32" s="165"/>
      <c r="BE32" s="165"/>
      <c r="BF32" s="2"/>
      <c r="BG32" s="2"/>
      <c r="BH32" s="2"/>
      <c r="BI32" s="2"/>
      <c r="BZ32" s="33"/>
      <c r="CD32" s="32"/>
      <c r="CE32" s="501"/>
      <c r="CF32" s="502"/>
      <c r="CG32" s="502"/>
      <c r="CH32" s="502"/>
      <c r="CI32" s="502"/>
      <c r="CJ32" s="502"/>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502"/>
      <c r="DN32" s="502"/>
      <c r="DO32" s="502"/>
      <c r="DP32" s="502"/>
      <c r="DQ32" s="502"/>
      <c r="DR32" s="502"/>
      <c r="DS32" s="502"/>
      <c r="DT32" s="502"/>
      <c r="DU32" s="502"/>
      <c r="DV32" s="502"/>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2"/>
      <c r="EZ32" s="502"/>
      <c r="FA32" s="502"/>
      <c r="FB32" s="502"/>
      <c r="FC32" s="502"/>
      <c r="FD32" s="502"/>
      <c r="FE32" s="502"/>
      <c r="FF32" s="502"/>
      <c r="FG32" s="502"/>
      <c r="FH32" s="502"/>
      <c r="FI32" s="502"/>
      <c r="FJ32" s="502"/>
      <c r="FK32" s="502"/>
      <c r="FL32" s="502"/>
      <c r="FM32" s="502"/>
      <c r="FN32" s="502"/>
      <c r="FO32" s="502"/>
      <c r="FP32" s="502"/>
      <c r="FQ32" s="502"/>
      <c r="FR32" s="503"/>
      <c r="FS32" s="32"/>
    </row>
    <row r="33" spans="2:175" ht="10.5" customHeight="1" x14ac:dyDescent="0.15">
      <c r="B33" s="29"/>
      <c r="C33" s="554" t="s">
        <v>11</v>
      </c>
      <c r="D33" s="555"/>
      <c r="E33" s="555"/>
      <c r="F33" s="555"/>
      <c r="G33" s="555"/>
      <c r="H33" s="556"/>
      <c r="I33" s="591" t="s">
        <v>62</v>
      </c>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2"/>
      <c r="BC33" s="165"/>
      <c r="BD33" s="165"/>
      <c r="BE33" s="165"/>
      <c r="BF33" s="2"/>
      <c r="BG33" s="2"/>
      <c r="BH33" s="2"/>
      <c r="BI33" s="2"/>
      <c r="BJ33" s="2"/>
      <c r="BK33" s="2"/>
      <c r="BL33" s="2"/>
      <c r="BM33" s="2"/>
      <c r="BN33" s="2"/>
      <c r="BO33" s="2"/>
      <c r="BP33" s="2"/>
      <c r="BQ33" s="2"/>
      <c r="BR33" s="2"/>
      <c r="BS33" s="2"/>
      <c r="BT33" s="2"/>
      <c r="BU33" s="2"/>
      <c r="BV33" s="2"/>
      <c r="BW33" s="2"/>
      <c r="BX33" s="2"/>
      <c r="BY33" s="2"/>
      <c r="BZ33" s="30"/>
      <c r="CA33" s="2"/>
      <c r="CB33" s="2"/>
      <c r="CC33" s="2"/>
      <c r="CD33" s="32"/>
      <c r="CE33" s="501"/>
      <c r="CF33" s="502"/>
      <c r="CG33" s="502"/>
      <c r="CH33" s="502"/>
      <c r="CI33" s="502"/>
      <c r="CJ33" s="502"/>
      <c r="CK33" s="502"/>
      <c r="CL33" s="502"/>
      <c r="CM33" s="502"/>
      <c r="CN33" s="502"/>
      <c r="CO33" s="502"/>
      <c r="CP33" s="502"/>
      <c r="CQ33" s="502"/>
      <c r="CR33" s="502"/>
      <c r="CS33" s="502"/>
      <c r="CT33" s="502"/>
      <c r="CU33" s="502"/>
      <c r="CV33" s="502"/>
      <c r="CW33" s="502"/>
      <c r="CX33" s="502"/>
      <c r="CY33" s="502"/>
      <c r="CZ33" s="502"/>
      <c r="DA33" s="502"/>
      <c r="DB33" s="502"/>
      <c r="DC33" s="502"/>
      <c r="DD33" s="502"/>
      <c r="DE33" s="502"/>
      <c r="DF33" s="502"/>
      <c r="DG33" s="502"/>
      <c r="DH33" s="502"/>
      <c r="DI33" s="502"/>
      <c r="DJ33" s="502"/>
      <c r="DK33" s="502"/>
      <c r="DL33" s="502"/>
      <c r="DM33" s="502"/>
      <c r="DN33" s="502"/>
      <c r="DO33" s="502"/>
      <c r="DP33" s="502"/>
      <c r="DQ33" s="502"/>
      <c r="DR33" s="502"/>
      <c r="DS33" s="502"/>
      <c r="DT33" s="502"/>
      <c r="DU33" s="502"/>
      <c r="DV33" s="502"/>
      <c r="DW33" s="502"/>
      <c r="DX33" s="502"/>
      <c r="DY33" s="502"/>
      <c r="DZ33" s="502"/>
      <c r="EA33" s="502"/>
      <c r="EB33" s="502"/>
      <c r="EC33" s="502"/>
      <c r="ED33" s="502"/>
      <c r="EE33" s="502"/>
      <c r="EF33" s="502"/>
      <c r="EG33" s="502"/>
      <c r="EH33" s="502"/>
      <c r="EI33" s="502"/>
      <c r="EJ33" s="502"/>
      <c r="EK33" s="502"/>
      <c r="EL33" s="502"/>
      <c r="EM33" s="502"/>
      <c r="EN33" s="502"/>
      <c r="EO33" s="502"/>
      <c r="EP33" s="502"/>
      <c r="EQ33" s="502"/>
      <c r="ER33" s="502"/>
      <c r="ES33" s="502"/>
      <c r="ET33" s="502"/>
      <c r="EU33" s="502"/>
      <c r="EV33" s="502"/>
      <c r="EW33" s="502"/>
      <c r="EX33" s="502"/>
      <c r="EY33" s="502"/>
      <c r="EZ33" s="502"/>
      <c r="FA33" s="502"/>
      <c r="FB33" s="502"/>
      <c r="FC33" s="502"/>
      <c r="FD33" s="502"/>
      <c r="FE33" s="502"/>
      <c r="FF33" s="502"/>
      <c r="FG33" s="502"/>
      <c r="FH33" s="502"/>
      <c r="FI33" s="502"/>
      <c r="FJ33" s="502"/>
      <c r="FK33" s="502"/>
      <c r="FL33" s="502"/>
      <c r="FM33" s="502"/>
      <c r="FN33" s="502"/>
      <c r="FO33" s="502"/>
      <c r="FP33" s="502"/>
      <c r="FQ33" s="502"/>
      <c r="FR33" s="503"/>
      <c r="FS33" s="32"/>
    </row>
    <row r="34" spans="2:175" ht="10.5" customHeight="1" thickBot="1" x14ac:dyDescent="0.2">
      <c r="B34" s="29"/>
      <c r="C34" s="490"/>
      <c r="D34" s="491"/>
      <c r="E34" s="491"/>
      <c r="F34" s="491"/>
      <c r="G34" s="491"/>
      <c r="H34" s="492"/>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2"/>
      <c r="BC34" s="165"/>
      <c r="BD34" s="165"/>
      <c r="BE34" s="165"/>
      <c r="BF34" s="2"/>
      <c r="BG34" s="2"/>
      <c r="BH34" s="2"/>
      <c r="BI34" s="2"/>
      <c r="BZ34" s="33"/>
      <c r="CD34" s="32"/>
      <c r="CE34" s="501"/>
      <c r="CF34" s="502"/>
      <c r="CG34" s="502"/>
      <c r="CH34" s="502"/>
      <c r="CI34" s="502"/>
      <c r="CJ34" s="502"/>
      <c r="CK34" s="502"/>
      <c r="CL34" s="502"/>
      <c r="CM34" s="502"/>
      <c r="CN34" s="502"/>
      <c r="CO34" s="502"/>
      <c r="CP34" s="502"/>
      <c r="CQ34" s="502"/>
      <c r="CR34" s="502"/>
      <c r="CS34" s="502"/>
      <c r="CT34" s="502"/>
      <c r="CU34" s="502"/>
      <c r="CV34" s="502"/>
      <c r="CW34" s="502"/>
      <c r="CX34" s="502"/>
      <c r="CY34" s="502"/>
      <c r="CZ34" s="502"/>
      <c r="DA34" s="502"/>
      <c r="DB34" s="502"/>
      <c r="DC34" s="502"/>
      <c r="DD34" s="502"/>
      <c r="DE34" s="502"/>
      <c r="DF34" s="502"/>
      <c r="DG34" s="502"/>
      <c r="DH34" s="502"/>
      <c r="DI34" s="502"/>
      <c r="DJ34" s="502"/>
      <c r="DK34" s="502"/>
      <c r="DL34" s="502"/>
      <c r="DM34" s="502"/>
      <c r="DN34" s="502"/>
      <c r="DO34" s="502"/>
      <c r="DP34" s="502"/>
      <c r="DQ34" s="502"/>
      <c r="DR34" s="502"/>
      <c r="DS34" s="502"/>
      <c r="DT34" s="502"/>
      <c r="DU34" s="502"/>
      <c r="DV34" s="502"/>
      <c r="DW34" s="502"/>
      <c r="DX34" s="502"/>
      <c r="DY34" s="502"/>
      <c r="DZ34" s="502"/>
      <c r="EA34" s="502"/>
      <c r="EB34" s="502"/>
      <c r="EC34" s="502"/>
      <c r="ED34" s="502"/>
      <c r="EE34" s="502"/>
      <c r="EF34" s="502"/>
      <c r="EG34" s="502"/>
      <c r="EH34" s="502"/>
      <c r="EI34" s="502"/>
      <c r="EJ34" s="502"/>
      <c r="EK34" s="502"/>
      <c r="EL34" s="502"/>
      <c r="EM34" s="502"/>
      <c r="EN34" s="502"/>
      <c r="EO34" s="502"/>
      <c r="EP34" s="502"/>
      <c r="EQ34" s="502"/>
      <c r="ER34" s="502"/>
      <c r="ES34" s="502"/>
      <c r="ET34" s="502"/>
      <c r="EU34" s="502"/>
      <c r="EV34" s="502"/>
      <c r="EW34" s="502"/>
      <c r="EX34" s="502"/>
      <c r="EY34" s="502"/>
      <c r="EZ34" s="502"/>
      <c r="FA34" s="502"/>
      <c r="FB34" s="502"/>
      <c r="FC34" s="502"/>
      <c r="FD34" s="502"/>
      <c r="FE34" s="502"/>
      <c r="FF34" s="502"/>
      <c r="FG34" s="502"/>
      <c r="FH34" s="502"/>
      <c r="FI34" s="502"/>
      <c r="FJ34" s="502"/>
      <c r="FK34" s="502"/>
      <c r="FL34" s="502"/>
      <c r="FM34" s="502"/>
      <c r="FN34" s="502"/>
      <c r="FO34" s="502"/>
      <c r="FP34" s="502"/>
      <c r="FQ34" s="502"/>
      <c r="FR34" s="503"/>
      <c r="FS34" s="32"/>
    </row>
    <row r="35" spans="2:175" ht="10.5" customHeight="1" x14ac:dyDescent="0.15">
      <c r="B35" s="29"/>
      <c r="C35" s="554" t="s">
        <v>12</v>
      </c>
      <c r="D35" s="555"/>
      <c r="E35" s="555"/>
      <c r="F35" s="555"/>
      <c r="G35" s="555"/>
      <c r="H35" s="555"/>
      <c r="I35" s="593" t="s">
        <v>87</v>
      </c>
      <c r="J35" s="494"/>
      <c r="K35" s="494"/>
      <c r="L35" s="495"/>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Z35" s="33"/>
      <c r="CD35" s="32"/>
      <c r="CE35" s="501"/>
      <c r="CF35" s="502"/>
      <c r="CG35" s="502"/>
      <c r="CH35" s="502"/>
      <c r="CI35" s="502"/>
      <c r="CJ35" s="502"/>
      <c r="CK35" s="502"/>
      <c r="CL35" s="502"/>
      <c r="CM35" s="502"/>
      <c r="CN35" s="502"/>
      <c r="CO35" s="502"/>
      <c r="CP35" s="502"/>
      <c r="CQ35" s="502"/>
      <c r="CR35" s="502"/>
      <c r="CS35" s="502"/>
      <c r="CT35" s="502"/>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2"/>
      <c r="DR35" s="502"/>
      <c r="DS35" s="502"/>
      <c r="DT35" s="502"/>
      <c r="DU35" s="502"/>
      <c r="DV35" s="502"/>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2"/>
      <c r="EU35" s="502"/>
      <c r="EV35" s="502"/>
      <c r="EW35" s="502"/>
      <c r="EX35" s="502"/>
      <c r="EY35" s="502"/>
      <c r="EZ35" s="502"/>
      <c r="FA35" s="502"/>
      <c r="FB35" s="502"/>
      <c r="FC35" s="502"/>
      <c r="FD35" s="502"/>
      <c r="FE35" s="502"/>
      <c r="FF35" s="502"/>
      <c r="FG35" s="502"/>
      <c r="FH35" s="502"/>
      <c r="FI35" s="502"/>
      <c r="FJ35" s="502"/>
      <c r="FK35" s="502"/>
      <c r="FL35" s="502"/>
      <c r="FM35" s="502"/>
      <c r="FN35" s="502"/>
      <c r="FO35" s="502"/>
      <c r="FP35" s="502"/>
      <c r="FQ35" s="502"/>
      <c r="FR35" s="503"/>
      <c r="FS35" s="32"/>
    </row>
    <row r="36" spans="2:175" ht="10.5" customHeight="1" thickBot="1" x14ac:dyDescent="0.2">
      <c r="B36" s="29"/>
      <c r="C36" s="490"/>
      <c r="D36" s="491"/>
      <c r="E36" s="491"/>
      <c r="F36" s="491"/>
      <c r="G36" s="491"/>
      <c r="H36" s="491"/>
      <c r="I36" s="594"/>
      <c r="J36" s="496"/>
      <c r="K36" s="496"/>
      <c r="L36" s="497"/>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Z36" s="33"/>
      <c r="CD36" s="32"/>
      <c r="CE36" s="501"/>
      <c r="CF36" s="502"/>
      <c r="CG36" s="502"/>
      <c r="CH36" s="502"/>
      <c r="CI36" s="502"/>
      <c r="CJ36" s="502"/>
      <c r="CK36" s="502"/>
      <c r="CL36" s="502"/>
      <c r="CM36" s="502"/>
      <c r="CN36" s="502"/>
      <c r="CO36" s="502"/>
      <c r="CP36" s="502"/>
      <c r="CQ36" s="502"/>
      <c r="CR36" s="502"/>
      <c r="CS36" s="502"/>
      <c r="CT36" s="502"/>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2"/>
      <c r="DR36" s="502"/>
      <c r="DS36" s="502"/>
      <c r="DT36" s="502"/>
      <c r="DU36" s="502"/>
      <c r="DV36" s="502"/>
      <c r="DW36" s="502"/>
      <c r="DX36" s="502"/>
      <c r="DY36" s="502"/>
      <c r="DZ36" s="502"/>
      <c r="EA36" s="502"/>
      <c r="EB36" s="502"/>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2"/>
      <c r="EZ36" s="502"/>
      <c r="FA36" s="502"/>
      <c r="FB36" s="502"/>
      <c r="FC36" s="502"/>
      <c r="FD36" s="502"/>
      <c r="FE36" s="502"/>
      <c r="FF36" s="502"/>
      <c r="FG36" s="502"/>
      <c r="FH36" s="502"/>
      <c r="FI36" s="502"/>
      <c r="FJ36" s="502"/>
      <c r="FK36" s="502"/>
      <c r="FL36" s="502"/>
      <c r="FM36" s="502"/>
      <c r="FN36" s="502"/>
      <c r="FO36" s="502"/>
      <c r="FP36" s="502"/>
      <c r="FQ36" s="502"/>
      <c r="FR36" s="503"/>
      <c r="FS36" s="32"/>
    </row>
    <row r="37" spans="2:175" ht="9.75" customHeight="1" x14ac:dyDescent="0.15">
      <c r="B37" s="2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BZ37" s="33"/>
      <c r="CD37" s="37"/>
      <c r="CE37" s="501"/>
      <c r="CF37" s="502"/>
      <c r="CG37" s="502"/>
      <c r="CH37" s="502"/>
      <c r="CI37" s="502"/>
      <c r="CJ37" s="502"/>
      <c r="CK37" s="502"/>
      <c r="CL37" s="502"/>
      <c r="CM37" s="502"/>
      <c r="CN37" s="502"/>
      <c r="CO37" s="502"/>
      <c r="CP37" s="502"/>
      <c r="CQ37" s="502"/>
      <c r="CR37" s="502"/>
      <c r="CS37" s="502"/>
      <c r="CT37" s="502"/>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2"/>
      <c r="DR37" s="502"/>
      <c r="DS37" s="502"/>
      <c r="DT37" s="502"/>
      <c r="DU37" s="502"/>
      <c r="DV37" s="502"/>
      <c r="DW37" s="502"/>
      <c r="DX37" s="502"/>
      <c r="DY37" s="502"/>
      <c r="DZ37" s="502"/>
      <c r="EA37" s="502"/>
      <c r="EB37" s="502"/>
      <c r="EC37" s="502"/>
      <c r="ED37" s="502"/>
      <c r="EE37" s="502"/>
      <c r="EF37" s="502"/>
      <c r="EG37" s="502"/>
      <c r="EH37" s="502"/>
      <c r="EI37" s="502"/>
      <c r="EJ37" s="502"/>
      <c r="EK37" s="502"/>
      <c r="EL37" s="502"/>
      <c r="EM37" s="502"/>
      <c r="EN37" s="502"/>
      <c r="EO37" s="502"/>
      <c r="EP37" s="502"/>
      <c r="EQ37" s="502"/>
      <c r="ER37" s="502"/>
      <c r="ES37" s="502"/>
      <c r="ET37" s="502"/>
      <c r="EU37" s="502"/>
      <c r="EV37" s="502"/>
      <c r="EW37" s="502"/>
      <c r="EX37" s="502"/>
      <c r="EY37" s="502"/>
      <c r="EZ37" s="502"/>
      <c r="FA37" s="502"/>
      <c r="FB37" s="502"/>
      <c r="FC37" s="502"/>
      <c r="FD37" s="502"/>
      <c r="FE37" s="502"/>
      <c r="FF37" s="502"/>
      <c r="FG37" s="502"/>
      <c r="FH37" s="502"/>
      <c r="FI37" s="502"/>
      <c r="FJ37" s="502"/>
      <c r="FK37" s="502"/>
      <c r="FL37" s="502"/>
      <c r="FM37" s="502"/>
      <c r="FN37" s="502"/>
      <c r="FO37" s="502"/>
      <c r="FP37" s="502"/>
      <c r="FQ37" s="502"/>
      <c r="FR37" s="503"/>
      <c r="FS37" s="37"/>
    </row>
    <row r="38" spans="2:175" ht="13.5" customHeight="1" thickBot="1" x14ac:dyDescent="0.2">
      <c r="B38" s="29"/>
      <c r="C38" s="595" t="s">
        <v>217</v>
      </c>
      <c r="D38" s="596"/>
      <c r="E38" s="596"/>
      <c r="F38" s="596"/>
      <c r="G38" s="596"/>
      <c r="H38" s="596"/>
      <c r="I38" s="596"/>
      <c r="J38" s="596"/>
      <c r="K38" s="596"/>
      <c r="L38" s="596"/>
      <c r="M38" s="596"/>
      <c r="N38" s="596"/>
      <c r="O38" s="596"/>
      <c r="P38" s="596"/>
      <c r="Q38" s="597" t="s">
        <v>216</v>
      </c>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80"/>
      <c r="BX38" s="80"/>
      <c r="BY38" s="80"/>
      <c r="BZ38" s="33"/>
      <c r="CD38" s="37"/>
      <c r="CE38" s="501"/>
      <c r="CF38" s="502"/>
      <c r="CG38" s="502"/>
      <c r="CH38" s="502"/>
      <c r="CI38" s="502"/>
      <c r="CJ38" s="502"/>
      <c r="CK38" s="502"/>
      <c r="CL38" s="502"/>
      <c r="CM38" s="502"/>
      <c r="CN38" s="502"/>
      <c r="CO38" s="502"/>
      <c r="CP38" s="502"/>
      <c r="CQ38" s="502"/>
      <c r="CR38" s="502"/>
      <c r="CS38" s="502"/>
      <c r="CT38" s="502"/>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2"/>
      <c r="DR38" s="502"/>
      <c r="DS38" s="502"/>
      <c r="DT38" s="502"/>
      <c r="DU38" s="502"/>
      <c r="DV38" s="502"/>
      <c r="DW38" s="502"/>
      <c r="DX38" s="502"/>
      <c r="DY38" s="502"/>
      <c r="DZ38" s="502"/>
      <c r="EA38" s="502"/>
      <c r="EB38" s="502"/>
      <c r="EC38" s="502"/>
      <c r="ED38" s="502"/>
      <c r="EE38" s="502"/>
      <c r="EF38" s="502"/>
      <c r="EG38" s="502"/>
      <c r="EH38" s="502"/>
      <c r="EI38" s="502"/>
      <c r="EJ38" s="502"/>
      <c r="EK38" s="502"/>
      <c r="EL38" s="502"/>
      <c r="EM38" s="502"/>
      <c r="EN38" s="502"/>
      <c r="EO38" s="502"/>
      <c r="EP38" s="502"/>
      <c r="EQ38" s="502"/>
      <c r="ER38" s="502"/>
      <c r="ES38" s="502"/>
      <c r="ET38" s="502"/>
      <c r="EU38" s="502"/>
      <c r="EV38" s="502"/>
      <c r="EW38" s="502"/>
      <c r="EX38" s="502"/>
      <c r="EY38" s="502"/>
      <c r="EZ38" s="502"/>
      <c r="FA38" s="502"/>
      <c r="FB38" s="502"/>
      <c r="FC38" s="502"/>
      <c r="FD38" s="502"/>
      <c r="FE38" s="502"/>
      <c r="FF38" s="502"/>
      <c r="FG38" s="502"/>
      <c r="FH38" s="502"/>
      <c r="FI38" s="502"/>
      <c r="FJ38" s="502"/>
      <c r="FK38" s="502"/>
      <c r="FL38" s="502"/>
      <c r="FM38" s="502"/>
      <c r="FN38" s="502"/>
      <c r="FO38" s="502"/>
      <c r="FP38" s="502"/>
      <c r="FQ38" s="502"/>
      <c r="FR38" s="503"/>
      <c r="FS38" s="37"/>
    </row>
    <row r="39" spans="2:175" ht="10.5" customHeight="1" x14ac:dyDescent="0.15">
      <c r="B39" s="486" t="s">
        <v>208</v>
      </c>
      <c r="C39" s="113"/>
      <c r="D39" s="487" t="s">
        <v>15</v>
      </c>
      <c r="E39" s="488"/>
      <c r="F39" s="488"/>
      <c r="G39" s="488"/>
      <c r="H39" s="488"/>
      <c r="I39" s="489"/>
      <c r="J39" s="564" t="s">
        <v>197</v>
      </c>
      <c r="K39" s="565"/>
      <c r="L39" s="565"/>
      <c r="M39" s="566"/>
      <c r="N39" s="569"/>
      <c r="O39" s="570"/>
      <c r="P39" s="570"/>
      <c r="Q39" s="38"/>
      <c r="R39" s="571" t="s">
        <v>37</v>
      </c>
      <c r="S39" s="527"/>
      <c r="T39" s="527"/>
      <c r="U39" s="527"/>
      <c r="V39" s="527"/>
      <c r="W39" s="527"/>
      <c r="X39" s="527"/>
      <c r="Y39" s="527"/>
      <c r="Z39" s="527"/>
      <c r="AA39" s="527"/>
      <c r="AB39" s="527"/>
      <c r="AC39" s="527"/>
      <c r="AD39" s="538"/>
      <c r="AE39" s="537" t="s">
        <v>39</v>
      </c>
      <c r="AF39" s="527"/>
      <c r="AG39" s="527"/>
      <c r="AH39" s="527"/>
      <c r="AI39" s="527"/>
      <c r="AJ39" s="527"/>
      <c r="AK39" s="527"/>
      <c r="AL39" s="527"/>
      <c r="AM39" s="527"/>
      <c r="AN39" s="527"/>
      <c r="AO39" s="527"/>
      <c r="AP39" s="527"/>
      <c r="AQ39" s="527"/>
      <c r="AR39" s="527"/>
      <c r="AS39" s="527"/>
      <c r="AT39" s="527"/>
      <c r="AU39" s="527"/>
      <c r="AV39" s="527"/>
      <c r="AW39" s="538"/>
      <c r="AX39" s="573" t="s">
        <v>38</v>
      </c>
      <c r="AY39" s="573"/>
      <c r="AZ39" s="573"/>
      <c r="BA39" s="573"/>
      <c r="BB39" s="573"/>
      <c r="BC39" s="573"/>
      <c r="BD39" s="573"/>
      <c r="BE39" s="573"/>
      <c r="BF39" s="573"/>
      <c r="BG39" s="573"/>
      <c r="BH39" s="573"/>
      <c r="BI39" s="573"/>
      <c r="BJ39" s="573"/>
      <c r="BK39" s="573"/>
      <c r="BL39" s="573"/>
      <c r="BM39" s="573"/>
      <c r="BN39" s="573"/>
      <c r="BO39" s="574"/>
      <c r="BP39" s="574"/>
      <c r="BQ39" s="574"/>
      <c r="BR39" s="575"/>
      <c r="BS39" s="63"/>
      <c r="BT39" s="63"/>
      <c r="BU39" s="63"/>
      <c r="BV39" s="579"/>
      <c r="BW39" s="68"/>
      <c r="BX39" s="68"/>
      <c r="BY39" s="68"/>
      <c r="BZ39" s="33"/>
      <c r="CD39" s="37"/>
      <c r="CE39" s="501"/>
      <c r="CF39" s="502"/>
      <c r="CG39" s="502"/>
      <c r="CH39" s="502"/>
      <c r="CI39" s="502"/>
      <c r="CJ39" s="502"/>
      <c r="CK39" s="502"/>
      <c r="CL39" s="502"/>
      <c r="CM39" s="502"/>
      <c r="CN39" s="502"/>
      <c r="CO39" s="502"/>
      <c r="CP39" s="502"/>
      <c r="CQ39" s="502"/>
      <c r="CR39" s="502"/>
      <c r="CS39" s="502"/>
      <c r="CT39" s="502"/>
      <c r="CU39" s="502"/>
      <c r="CV39" s="502"/>
      <c r="CW39" s="502"/>
      <c r="CX39" s="502"/>
      <c r="CY39" s="502"/>
      <c r="CZ39" s="502"/>
      <c r="DA39" s="502"/>
      <c r="DB39" s="502"/>
      <c r="DC39" s="502"/>
      <c r="DD39" s="502"/>
      <c r="DE39" s="502"/>
      <c r="DF39" s="502"/>
      <c r="DG39" s="502"/>
      <c r="DH39" s="502"/>
      <c r="DI39" s="502"/>
      <c r="DJ39" s="502"/>
      <c r="DK39" s="502"/>
      <c r="DL39" s="502"/>
      <c r="DM39" s="502"/>
      <c r="DN39" s="502"/>
      <c r="DO39" s="502"/>
      <c r="DP39" s="502"/>
      <c r="DQ39" s="502"/>
      <c r="DR39" s="502"/>
      <c r="DS39" s="502"/>
      <c r="DT39" s="502"/>
      <c r="DU39" s="502"/>
      <c r="DV39" s="502"/>
      <c r="DW39" s="502"/>
      <c r="DX39" s="502"/>
      <c r="DY39" s="502"/>
      <c r="DZ39" s="502"/>
      <c r="EA39" s="502"/>
      <c r="EB39" s="502"/>
      <c r="EC39" s="502"/>
      <c r="ED39" s="502"/>
      <c r="EE39" s="502"/>
      <c r="EF39" s="502"/>
      <c r="EG39" s="502"/>
      <c r="EH39" s="502"/>
      <c r="EI39" s="502"/>
      <c r="EJ39" s="502"/>
      <c r="EK39" s="502"/>
      <c r="EL39" s="502"/>
      <c r="EM39" s="502"/>
      <c r="EN39" s="502"/>
      <c r="EO39" s="502"/>
      <c r="EP39" s="502"/>
      <c r="EQ39" s="502"/>
      <c r="ER39" s="502"/>
      <c r="ES39" s="502"/>
      <c r="ET39" s="502"/>
      <c r="EU39" s="502"/>
      <c r="EV39" s="502"/>
      <c r="EW39" s="502"/>
      <c r="EX39" s="502"/>
      <c r="EY39" s="502"/>
      <c r="EZ39" s="502"/>
      <c r="FA39" s="502"/>
      <c r="FB39" s="502"/>
      <c r="FC39" s="502"/>
      <c r="FD39" s="502"/>
      <c r="FE39" s="502"/>
      <c r="FF39" s="502"/>
      <c r="FG39" s="502"/>
      <c r="FH39" s="502"/>
      <c r="FI39" s="502"/>
      <c r="FJ39" s="502"/>
      <c r="FK39" s="502"/>
      <c r="FL39" s="502"/>
      <c r="FM39" s="502"/>
      <c r="FN39" s="502"/>
      <c r="FO39" s="502"/>
      <c r="FP39" s="502"/>
      <c r="FQ39" s="502"/>
      <c r="FR39" s="503"/>
      <c r="FS39" s="37"/>
    </row>
    <row r="40" spans="2:175" ht="10.5" customHeight="1" thickBot="1" x14ac:dyDescent="0.2">
      <c r="B40" s="486"/>
      <c r="C40" s="113"/>
      <c r="D40" s="554"/>
      <c r="E40" s="555"/>
      <c r="F40" s="555"/>
      <c r="G40" s="555"/>
      <c r="H40" s="555"/>
      <c r="I40" s="556"/>
      <c r="J40" s="567"/>
      <c r="K40" s="567"/>
      <c r="L40" s="567"/>
      <c r="M40" s="568"/>
      <c r="N40" s="569"/>
      <c r="O40" s="570"/>
      <c r="P40" s="570"/>
      <c r="Q40" s="38"/>
      <c r="R40" s="572"/>
      <c r="S40" s="528"/>
      <c r="T40" s="528"/>
      <c r="U40" s="528"/>
      <c r="V40" s="528"/>
      <c r="W40" s="528"/>
      <c r="X40" s="528"/>
      <c r="Y40" s="528"/>
      <c r="Z40" s="528"/>
      <c r="AA40" s="528"/>
      <c r="AB40" s="528"/>
      <c r="AC40" s="528"/>
      <c r="AD40" s="540"/>
      <c r="AE40" s="539"/>
      <c r="AF40" s="528"/>
      <c r="AG40" s="528"/>
      <c r="AH40" s="528"/>
      <c r="AI40" s="528"/>
      <c r="AJ40" s="528"/>
      <c r="AK40" s="528"/>
      <c r="AL40" s="528"/>
      <c r="AM40" s="528"/>
      <c r="AN40" s="528"/>
      <c r="AO40" s="528"/>
      <c r="AP40" s="528"/>
      <c r="AQ40" s="528"/>
      <c r="AR40" s="528"/>
      <c r="AS40" s="528"/>
      <c r="AT40" s="528"/>
      <c r="AU40" s="528"/>
      <c r="AV40" s="528"/>
      <c r="AW40" s="540"/>
      <c r="AX40" s="576"/>
      <c r="AY40" s="576"/>
      <c r="AZ40" s="576"/>
      <c r="BA40" s="576"/>
      <c r="BB40" s="576"/>
      <c r="BC40" s="576"/>
      <c r="BD40" s="576"/>
      <c r="BE40" s="576"/>
      <c r="BF40" s="576"/>
      <c r="BG40" s="576"/>
      <c r="BH40" s="576"/>
      <c r="BI40" s="576"/>
      <c r="BJ40" s="576"/>
      <c r="BK40" s="576"/>
      <c r="BL40" s="576"/>
      <c r="BM40" s="576"/>
      <c r="BN40" s="576"/>
      <c r="BO40" s="577"/>
      <c r="BP40" s="577"/>
      <c r="BQ40" s="577"/>
      <c r="BR40" s="578"/>
      <c r="BS40" s="63"/>
      <c r="BT40" s="63"/>
      <c r="BU40" s="63"/>
      <c r="BV40" s="579"/>
      <c r="BW40" s="68"/>
      <c r="BX40" s="68"/>
      <c r="BY40" s="68"/>
      <c r="BZ40" s="33"/>
      <c r="CD40" s="37"/>
      <c r="CE40" s="501"/>
      <c r="CF40" s="502"/>
      <c r="CG40" s="502"/>
      <c r="CH40" s="502"/>
      <c r="CI40" s="502"/>
      <c r="CJ40" s="502"/>
      <c r="CK40" s="502"/>
      <c r="CL40" s="502"/>
      <c r="CM40" s="502"/>
      <c r="CN40" s="502"/>
      <c r="CO40" s="502"/>
      <c r="CP40" s="502"/>
      <c r="CQ40" s="502"/>
      <c r="CR40" s="502"/>
      <c r="CS40" s="502"/>
      <c r="CT40" s="502"/>
      <c r="CU40" s="502"/>
      <c r="CV40" s="502"/>
      <c r="CW40" s="502"/>
      <c r="CX40" s="502"/>
      <c r="CY40" s="502"/>
      <c r="CZ40" s="502"/>
      <c r="DA40" s="502"/>
      <c r="DB40" s="502"/>
      <c r="DC40" s="502"/>
      <c r="DD40" s="502"/>
      <c r="DE40" s="502"/>
      <c r="DF40" s="502"/>
      <c r="DG40" s="502"/>
      <c r="DH40" s="502"/>
      <c r="DI40" s="502"/>
      <c r="DJ40" s="502"/>
      <c r="DK40" s="502"/>
      <c r="DL40" s="502"/>
      <c r="DM40" s="502"/>
      <c r="DN40" s="502"/>
      <c r="DO40" s="502"/>
      <c r="DP40" s="502"/>
      <c r="DQ40" s="502"/>
      <c r="DR40" s="502"/>
      <c r="DS40" s="502"/>
      <c r="DT40" s="502"/>
      <c r="DU40" s="502"/>
      <c r="DV40" s="502"/>
      <c r="DW40" s="502"/>
      <c r="DX40" s="502"/>
      <c r="DY40" s="502"/>
      <c r="DZ40" s="502"/>
      <c r="EA40" s="502"/>
      <c r="EB40" s="502"/>
      <c r="EC40" s="502"/>
      <c r="ED40" s="502"/>
      <c r="EE40" s="502"/>
      <c r="EF40" s="502"/>
      <c r="EG40" s="502"/>
      <c r="EH40" s="502"/>
      <c r="EI40" s="502"/>
      <c r="EJ40" s="502"/>
      <c r="EK40" s="502"/>
      <c r="EL40" s="502"/>
      <c r="EM40" s="502"/>
      <c r="EN40" s="502"/>
      <c r="EO40" s="502"/>
      <c r="EP40" s="502"/>
      <c r="EQ40" s="502"/>
      <c r="ER40" s="502"/>
      <c r="ES40" s="502"/>
      <c r="ET40" s="502"/>
      <c r="EU40" s="502"/>
      <c r="EV40" s="502"/>
      <c r="EW40" s="502"/>
      <c r="EX40" s="502"/>
      <c r="EY40" s="502"/>
      <c r="EZ40" s="502"/>
      <c r="FA40" s="502"/>
      <c r="FB40" s="502"/>
      <c r="FC40" s="502"/>
      <c r="FD40" s="502"/>
      <c r="FE40" s="502"/>
      <c r="FF40" s="502"/>
      <c r="FG40" s="502"/>
      <c r="FH40" s="502"/>
      <c r="FI40" s="502"/>
      <c r="FJ40" s="502"/>
      <c r="FK40" s="502"/>
      <c r="FL40" s="502"/>
      <c r="FM40" s="502"/>
      <c r="FN40" s="502"/>
      <c r="FO40" s="502"/>
      <c r="FP40" s="502"/>
      <c r="FQ40" s="502"/>
      <c r="FR40" s="503"/>
      <c r="FS40" s="37"/>
    </row>
    <row r="41" spans="2:175" ht="10.5" customHeight="1" x14ac:dyDescent="0.2">
      <c r="B41" s="486" t="s">
        <v>209</v>
      </c>
      <c r="C41" s="580" t="s">
        <v>198</v>
      </c>
      <c r="D41" s="487" t="s">
        <v>55</v>
      </c>
      <c r="E41" s="488"/>
      <c r="F41" s="488"/>
      <c r="G41" s="488"/>
      <c r="H41" s="488"/>
      <c r="I41" s="489"/>
      <c r="J41" s="629">
        <v>3000000</v>
      </c>
      <c r="K41" s="611"/>
      <c r="L41" s="611"/>
      <c r="M41" s="611"/>
      <c r="N41" s="611"/>
      <c r="O41" s="611"/>
      <c r="P41" s="612"/>
      <c r="Q41" s="616"/>
      <c r="R41" s="630">
        <v>10</v>
      </c>
      <c r="S41" s="631"/>
      <c r="T41" s="631"/>
      <c r="U41" s="631"/>
      <c r="V41" s="631"/>
      <c r="W41" s="631"/>
      <c r="X41" s="631"/>
      <c r="Y41" s="631"/>
      <c r="Z41" s="631"/>
      <c r="AA41" s="631"/>
      <c r="AB41" s="631"/>
      <c r="AC41" s="631"/>
      <c r="AD41" s="632"/>
      <c r="AE41" s="636">
        <v>2950</v>
      </c>
      <c r="AF41" s="631"/>
      <c r="AG41" s="631"/>
      <c r="AH41" s="631"/>
      <c r="AI41" s="631"/>
      <c r="AJ41" s="631"/>
      <c r="AK41" s="631"/>
      <c r="AL41" s="631"/>
      <c r="AM41" s="631"/>
      <c r="AN41" s="631"/>
      <c r="AO41" s="631"/>
      <c r="AP41" s="631"/>
      <c r="AQ41" s="631"/>
      <c r="AR41" s="631"/>
      <c r="AS41" s="631"/>
      <c r="AT41" s="631"/>
      <c r="AU41" s="631"/>
      <c r="AV41" s="631"/>
      <c r="AW41" s="632"/>
      <c r="AX41" s="638">
        <v>3000</v>
      </c>
      <c r="AY41" s="638"/>
      <c r="AZ41" s="638"/>
      <c r="BA41" s="638"/>
      <c r="BB41" s="638"/>
      <c r="BC41" s="638"/>
      <c r="BD41" s="638"/>
      <c r="BE41" s="638"/>
      <c r="BF41" s="638"/>
      <c r="BG41" s="638"/>
      <c r="BH41" s="638"/>
      <c r="BI41" s="638"/>
      <c r="BJ41" s="638"/>
      <c r="BK41" s="638"/>
      <c r="BL41" s="638"/>
      <c r="BM41" s="638"/>
      <c r="BN41" s="638"/>
      <c r="BO41" s="637"/>
      <c r="BP41" s="637"/>
      <c r="BQ41" s="637"/>
      <c r="BR41" s="639"/>
      <c r="BS41" s="167"/>
      <c r="BT41" s="167"/>
      <c r="BU41" s="167"/>
      <c r="BV41" s="579"/>
      <c r="BW41" s="68"/>
      <c r="BX41" s="68"/>
      <c r="BY41" s="68"/>
      <c r="BZ41" s="33"/>
      <c r="CD41" s="37"/>
      <c r="CE41" s="501"/>
      <c r="CF41" s="502"/>
      <c r="CG41" s="502"/>
      <c r="CH41" s="502"/>
      <c r="CI41" s="502"/>
      <c r="CJ41" s="502"/>
      <c r="CK41" s="502"/>
      <c r="CL41" s="502"/>
      <c r="CM41" s="502"/>
      <c r="CN41" s="502"/>
      <c r="CO41" s="502"/>
      <c r="CP41" s="502"/>
      <c r="CQ41" s="502"/>
      <c r="CR41" s="502"/>
      <c r="CS41" s="502"/>
      <c r="CT41" s="502"/>
      <c r="CU41" s="502"/>
      <c r="CV41" s="502"/>
      <c r="CW41" s="502"/>
      <c r="CX41" s="502"/>
      <c r="CY41" s="502"/>
      <c r="CZ41" s="502"/>
      <c r="DA41" s="502"/>
      <c r="DB41" s="502"/>
      <c r="DC41" s="502"/>
      <c r="DD41" s="502"/>
      <c r="DE41" s="502"/>
      <c r="DF41" s="502"/>
      <c r="DG41" s="502"/>
      <c r="DH41" s="502"/>
      <c r="DI41" s="502"/>
      <c r="DJ41" s="502"/>
      <c r="DK41" s="502"/>
      <c r="DL41" s="502"/>
      <c r="DM41" s="502"/>
      <c r="DN41" s="502"/>
      <c r="DO41" s="502"/>
      <c r="DP41" s="502"/>
      <c r="DQ41" s="502"/>
      <c r="DR41" s="502"/>
      <c r="DS41" s="502"/>
      <c r="DT41" s="502"/>
      <c r="DU41" s="502"/>
      <c r="DV41" s="502"/>
      <c r="DW41" s="502"/>
      <c r="DX41" s="502"/>
      <c r="DY41" s="502"/>
      <c r="DZ41" s="502"/>
      <c r="EA41" s="502"/>
      <c r="EB41" s="502"/>
      <c r="EC41" s="502"/>
      <c r="ED41" s="502"/>
      <c r="EE41" s="502"/>
      <c r="EF41" s="502"/>
      <c r="EG41" s="502"/>
      <c r="EH41" s="502"/>
      <c r="EI41" s="502"/>
      <c r="EJ41" s="502"/>
      <c r="EK41" s="502"/>
      <c r="EL41" s="502"/>
      <c r="EM41" s="502"/>
      <c r="EN41" s="502"/>
      <c r="EO41" s="502"/>
      <c r="EP41" s="502"/>
      <c r="EQ41" s="502"/>
      <c r="ER41" s="502"/>
      <c r="ES41" s="502"/>
      <c r="ET41" s="502"/>
      <c r="EU41" s="502"/>
      <c r="EV41" s="502"/>
      <c r="EW41" s="502"/>
      <c r="EX41" s="502"/>
      <c r="EY41" s="502"/>
      <c r="EZ41" s="502"/>
      <c r="FA41" s="502"/>
      <c r="FB41" s="502"/>
      <c r="FC41" s="502"/>
      <c r="FD41" s="502"/>
      <c r="FE41" s="502"/>
      <c r="FF41" s="502"/>
      <c r="FG41" s="502"/>
      <c r="FH41" s="502"/>
      <c r="FI41" s="502"/>
      <c r="FJ41" s="502"/>
      <c r="FK41" s="502"/>
      <c r="FL41" s="502"/>
      <c r="FM41" s="502"/>
      <c r="FN41" s="502"/>
      <c r="FO41" s="502"/>
      <c r="FP41" s="502"/>
      <c r="FQ41" s="502"/>
      <c r="FR41" s="503"/>
      <c r="FS41" s="37"/>
    </row>
    <row r="42" spans="2:175" ht="10.5" customHeight="1" thickBot="1" x14ac:dyDescent="0.25">
      <c r="B42" s="486"/>
      <c r="C42" s="580"/>
      <c r="D42" s="490"/>
      <c r="E42" s="491"/>
      <c r="F42" s="491"/>
      <c r="G42" s="491"/>
      <c r="H42" s="491"/>
      <c r="I42" s="492"/>
      <c r="J42" s="613"/>
      <c r="K42" s="614"/>
      <c r="L42" s="614"/>
      <c r="M42" s="614"/>
      <c r="N42" s="614"/>
      <c r="O42" s="614"/>
      <c r="P42" s="615"/>
      <c r="Q42" s="616"/>
      <c r="R42" s="633"/>
      <c r="S42" s="634"/>
      <c r="T42" s="634"/>
      <c r="U42" s="634"/>
      <c r="V42" s="634"/>
      <c r="W42" s="634"/>
      <c r="X42" s="634"/>
      <c r="Y42" s="634"/>
      <c r="Z42" s="634"/>
      <c r="AA42" s="634"/>
      <c r="AB42" s="634"/>
      <c r="AC42" s="634"/>
      <c r="AD42" s="635"/>
      <c r="AE42" s="637"/>
      <c r="AF42" s="634"/>
      <c r="AG42" s="634"/>
      <c r="AH42" s="634"/>
      <c r="AI42" s="634"/>
      <c r="AJ42" s="634"/>
      <c r="AK42" s="634"/>
      <c r="AL42" s="634"/>
      <c r="AM42" s="634"/>
      <c r="AN42" s="634"/>
      <c r="AO42" s="634"/>
      <c r="AP42" s="634"/>
      <c r="AQ42" s="634"/>
      <c r="AR42" s="634"/>
      <c r="AS42" s="634"/>
      <c r="AT42" s="634"/>
      <c r="AU42" s="634"/>
      <c r="AV42" s="634"/>
      <c r="AW42" s="635"/>
      <c r="AX42" s="640"/>
      <c r="AY42" s="640"/>
      <c r="AZ42" s="640"/>
      <c r="BA42" s="640"/>
      <c r="BB42" s="640"/>
      <c r="BC42" s="640"/>
      <c r="BD42" s="640"/>
      <c r="BE42" s="640"/>
      <c r="BF42" s="640"/>
      <c r="BG42" s="640"/>
      <c r="BH42" s="640"/>
      <c r="BI42" s="640"/>
      <c r="BJ42" s="640"/>
      <c r="BK42" s="640"/>
      <c r="BL42" s="640"/>
      <c r="BM42" s="640"/>
      <c r="BN42" s="640"/>
      <c r="BO42" s="641"/>
      <c r="BP42" s="641"/>
      <c r="BQ42" s="641"/>
      <c r="BR42" s="642"/>
      <c r="BS42" s="167"/>
      <c r="BT42" s="167"/>
      <c r="BU42" s="167"/>
      <c r="BV42" s="579"/>
      <c r="BW42" s="68"/>
      <c r="BX42" s="68"/>
      <c r="BY42" s="68"/>
      <c r="BZ42" s="33"/>
      <c r="CD42" s="37"/>
      <c r="CE42" s="501"/>
      <c r="CF42" s="502"/>
      <c r="CG42" s="502"/>
      <c r="CH42" s="502"/>
      <c r="CI42" s="502"/>
      <c r="CJ42" s="502"/>
      <c r="CK42" s="502"/>
      <c r="CL42" s="502"/>
      <c r="CM42" s="502"/>
      <c r="CN42" s="502"/>
      <c r="CO42" s="502"/>
      <c r="CP42" s="502"/>
      <c r="CQ42" s="502"/>
      <c r="CR42" s="502"/>
      <c r="CS42" s="502"/>
      <c r="CT42" s="502"/>
      <c r="CU42" s="502"/>
      <c r="CV42" s="502"/>
      <c r="CW42" s="502"/>
      <c r="CX42" s="502"/>
      <c r="CY42" s="502"/>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2"/>
      <c r="EA42" s="502"/>
      <c r="EB42" s="502"/>
      <c r="EC42" s="502"/>
      <c r="ED42" s="502"/>
      <c r="EE42" s="502"/>
      <c r="EF42" s="502"/>
      <c r="EG42" s="502"/>
      <c r="EH42" s="502"/>
      <c r="EI42" s="502"/>
      <c r="EJ42" s="502"/>
      <c r="EK42" s="502"/>
      <c r="EL42" s="502"/>
      <c r="EM42" s="502"/>
      <c r="EN42" s="502"/>
      <c r="EO42" s="502"/>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2"/>
      <c r="FQ42" s="502"/>
      <c r="FR42" s="503"/>
      <c r="FS42" s="37"/>
    </row>
    <row r="43" spans="2:175" ht="10.5" customHeight="1" thickBot="1" x14ac:dyDescent="0.25">
      <c r="B43" s="29"/>
      <c r="C43" s="580"/>
      <c r="D43" s="487" t="s">
        <v>56</v>
      </c>
      <c r="E43" s="488"/>
      <c r="F43" s="488"/>
      <c r="G43" s="488"/>
      <c r="H43" s="488"/>
      <c r="I43" s="489"/>
      <c r="J43" s="610">
        <v>2000000</v>
      </c>
      <c r="K43" s="611"/>
      <c r="L43" s="611"/>
      <c r="M43" s="611"/>
      <c r="N43" s="611"/>
      <c r="O43" s="611"/>
      <c r="P43" s="612"/>
      <c r="Q43" s="643">
        <f>J41+J43</f>
        <v>5000000</v>
      </c>
      <c r="R43" s="645"/>
      <c r="S43" s="646"/>
      <c r="T43" s="646"/>
      <c r="U43" s="646"/>
      <c r="V43" s="646"/>
      <c r="W43" s="646"/>
      <c r="X43" s="646"/>
      <c r="Y43" s="646"/>
      <c r="Z43" s="646"/>
      <c r="AA43" s="646"/>
      <c r="AB43" s="646"/>
      <c r="AC43" s="646"/>
      <c r="AD43" s="647"/>
      <c r="AE43" s="622"/>
      <c r="AF43" s="605"/>
      <c r="AG43" s="605"/>
      <c r="AH43" s="605"/>
      <c r="AI43" s="605"/>
      <c r="AJ43" s="605"/>
      <c r="AK43" s="605"/>
      <c r="AL43" s="605"/>
      <c r="AM43" s="605"/>
      <c r="AN43" s="605"/>
      <c r="AO43" s="605"/>
      <c r="AP43" s="605"/>
      <c r="AQ43" s="605"/>
      <c r="AR43" s="605"/>
      <c r="AS43" s="605"/>
      <c r="AT43" s="605"/>
      <c r="AU43" s="605"/>
      <c r="AV43" s="605"/>
      <c r="AW43" s="618"/>
      <c r="AX43" s="604"/>
      <c r="AY43" s="605"/>
      <c r="AZ43" s="605"/>
      <c r="BA43" s="605"/>
      <c r="BB43" s="605"/>
      <c r="BC43" s="605"/>
      <c r="BD43" s="605"/>
      <c r="BE43" s="605"/>
      <c r="BF43" s="605"/>
      <c r="BG43" s="605"/>
      <c r="BH43" s="605"/>
      <c r="BI43" s="605"/>
      <c r="BJ43" s="605"/>
      <c r="BK43" s="605"/>
      <c r="BL43" s="605"/>
      <c r="BM43" s="605"/>
      <c r="BN43" s="605"/>
      <c r="BO43" s="605"/>
      <c r="BP43" s="605"/>
      <c r="BQ43" s="605"/>
      <c r="BR43" s="606"/>
      <c r="BS43" s="167"/>
      <c r="BT43" s="167"/>
      <c r="BU43" s="167"/>
      <c r="BV43" s="579"/>
      <c r="BW43" s="68"/>
      <c r="BX43" s="68"/>
      <c r="BY43" s="68"/>
      <c r="BZ43" s="33"/>
      <c r="CD43" s="37"/>
      <c r="CE43" s="504"/>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6"/>
      <c r="FS43" s="37"/>
    </row>
    <row r="44" spans="2:175" ht="10.5" customHeight="1" thickBot="1" x14ac:dyDescent="0.25">
      <c r="B44" s="29"/>
      <c r="C44" s="580"/>
      <c r="D44" s="490"/>
      <c r="E44" s="491"/>
      <c r="F44" s="491"/>
      <c r="G44" s="491"/>
      <c r="H44" s="491"/>
      <c r="I44" s="492"/>
      <c r="J44" s="613"/>
      <c r="K44" s="614"/>
      <c r="L44" s="614"/>
      <c r="M44" s="614"/>
      <c r="N44" s="614"/>
      <c r="O44" s="614"/>
      <c r="P44" s="615"/>
      <c r="Q44" s="644"/>
      <c r="R44" s="633"/>
      <c r="S44" s="634"/>
      <c r="T44" s="634"/>
      <c r="U44" s="634"/>
      <c r="V44" s="634"/>
      <c r="W44" s="634"/>
      <c r="X44" s="634"/>
      <c r="Y44" s="634"/>
      <c r="Z44" s="634"/>
      <c r="AA44" s="634"/>
      <c r="AB44" s="634"/>
      <c r="AC44" s="634"/>
      <c r="AD44" s="635"/>
      <c r="AE44" s="607"/>
      <c r="AF44" s="608"/>
      <c r="AG44" s="608"/>
      <c r="AH44" s="608"/>
      <c r="AI44" s="608"/>
      <c r="AJ44" s="608"/>
      <c r="AK44" s="608"/>
      <c r="AL44" s="608"/>
      <c r="AM44" s="608"/>
      <c r="AN44" s="608"/>
      <c r="AO44" s="608"/>
      <c r="AP44" s="608"/>
      <c r="AQ44" s="608"/>
      <c r="AR44" s="608"/>
      <c r="AS44" s="608"/>
      <c r="AT44" s="608"/>
      <c r="AU44" s="608"/>
      <c r="AV44" s="608"/>
      <c r="AW44" s="648"/>
      <c r="AX44" s="607"/>
      <c r="AY44" s="608"/>
      <c r="AZ44" s="608"/>
      <c r="BA44" s="608"/>
      <c r="BB44" s="608"/>
      <c r="BC44" s="608"/>
      <c r="BD44" s="608"/>
      <c r="BE44" s="608"/>
      <c r="BF44" s="608"/>
      <c r="BG44" s="608"/>
      <c r="BH44" s="608"/>
      <c r="BI44" s="608"/>
      <c r="BJ44" s="608"/>
      <c r="BK44" s="608"/>
      <c r="BL44" s="608"/>
      <c r="BM44" s="608"/>
      <c r="BN44" s="608"/>
      <c r="BO44" s="608"/>
      <c r="BP44" s="608"/>
      <c r="BQ44" s="608"/>
      <c r="BR44" s="609"/>
      <c r="BS44" s="167"/>
      <c r="BT44" s="167"/>
      <c r="BU44" s="167"/>
      <c r="BV44" s="579"/>
      <c r="BW44" s="68"/>
      <c r="BX44" s="68"/>
      <c r="BY44" s="68"/>
      <c r="BZ44" s="33"/>
      <c r="CD44" s="37"/>
      <c r="FS44" s="37"/>
    </row>
    <row r="45" spans="2:175" ht="10.5" customHeight="1" x14ac:dyDescent="0.2">
      <c r="B45" s="29"/>
      <c r="C45" s="580"/>
      <c r="D45" s="487" t="s">
        <v>57</v>
      </c>
      <c r="E45" s="488"/>
      <c r="F45" s="488"/>
      <c r="G45" s="488"/>
      <c r="H45" s="488"/>
      <c r="I45" s="489"/>
      <c r="J45" s="610">
        <v>2900000</v>
      </c>
      <c r="K45" s="611"/>
      <c r="L45" s="611"/>
      <c r="M45" s="611"/>
      <c r="N45" s="611"/>
      <c r="O45" s="611"/>
      <c r="P45" s="612"/>
      <c r="Q45" s="616"/>
      <c r="R45" s="617"/>
      <c r="S45" s="605"/>
      <c r="T45" s="605"/>
      <c r="U45" s="605"/>
      <c r="V45" s="605"/>
      <c r="W45" s="605"/>
      <c r="X45" s="605"/>
      <c r="Y45" s="605"/>
      <c r="Z45" s="605"/>
      <c r="AA45" s="605"/>
      <c r="AB45" s="605"/>
      <c r="AC45" s="605"/>
      <c r="AD45" s="618"/>
      <c r="AE45" s="622"/>
      <c r="AF45" s="605"/>
      <c r="AG45" s="605"/>
      <c r="AH45" s="605"/>
      <c r="AI45" s="605"/>
      <c r="AJ45" s="605"/>
      <c r="AK45" s="605"/>
      <c r="AL45" s="605"/>
      <c r="AM45" s="605"/>
      <c r="AN45" s="605"/>
      <c r="AO45" s="605"/>
      <c r="AP45" s="605"/>
      <c r="AQ45" s="605"/>
      <c r="AR45" s="605"/>
      <c r="AS45" s="605"/>
      <c r="AT45" s="605"/>
      <c r="AU45" s="605"/>
      <c r="AV45" s="605"/>
      <c r="AW45" s="618"/>
      <c r="AX45" s="604"/>
      <c r="AY45" s="604"/>
      <c r="AZ45" s="604"/>
      <c r="BA45" s="604"/>
      <c r="BB45" s="604"/>
      <c r="BC45" s="604"/>
      <c r="BD45" s="604"/>
      <c r="BE45" s="604"/>
      <c r="BF45" s="604"/>
      <c r="BG45" s="604"/>
      <c r="BH45" s="604"/>
      <c r="BI45" s="604"/>
      <c r="BJ45" s="604"/>
      <c r="BK45" s="604"/>
      <c r="BL45" s="604"/>
      <c r="BM45" s="604"/>
      <c r="BN45" s="604"/>
      <c r="BO45" s="624"/>
      <c r="BP45" s="624"/>
      <c r="BQ45" s="624"/>
      <c r="BR45" s="625"/>
      <c r="BS45" s="167"/>
      <c r="BT45" s="167"/>
      <c r="BU45" s="167"/>
      <c r="BV45" s="579"/>
      <c r="BW45" s="68"/>
      <c r="BX45" s="68"/>
      <c r="BY45" s="68"/>
      <c r="BZ45" s="33"/>
      <c r="CD45" s="37"/>
      <c r="CE45" s="677" t="s">
        <v>238</v>
      </c>
      <c r="CF45" s="678"/>
      <c r="CG45" s="678"/>
      <c r="CH45" s="678"/>
      <c r="CI45" s="678"/>
      <c r="CJ45" s="678"/>
      <c r="CK45" s="678"/>
      <c r="CL45" s="678"/>
      <c r="CM45" s="678"/>
      <c r="CN45" s="678"/>
      <c r="CO45" s="678"/>
      <c r="CP45" s="678"/>
      <c r="CQ45" s="678"/>
      <c r="CR45" s="678"/>
      <c r="CS45" s="678"/>
      <c r="CT45" s="678"/>
      <c r="CU45" s="678"/>
      <c r="CV45" s="678"/>
      <c r="CW45" s="678"/>
      <c r="CX45" s="678"/>
      <c r="CY45" s="678"/>
      <c r="CZ45" s="678"/>
      <c r="DA45" s="678"/>
      <c r="DB45" s="678"/>
      <c r="DC45" s="678"/>
      <c r="DD45" s="678"/>
      <c r="DE45" s="678"/>
      <c r="DF45" s="678"/>
      <c r="DG45" s="678"/>
      <c r="DH45" s="678"/>
      <c r="DI45" s="678"/>
      <c r="DJ45" s="678"/>
      <c r="DK45" s="678"/>
      <c r="DL45" s="678"/>
      <c r="DM45" s="678"/>
      <c r="DN45" s="678"/>
      <c r="DO45" s="678"/>
      <c r="DP45" s="678"/>
      <c r="DQ45" s="678"/>
      <c r="DR45" s="678"/>
      <c r="DS45" s="678"/>
      <c r="DT45" s="678"/>
      <c r="DU45" s="678"/>
      <c r="DV45" s="678"/>
      <c r="DW45" s="678"/>
      <c r="DX45" s="678"/>
      <c r="DY45" s="678"/>
      <c r="DZ45" s="678"/>
      <c r="EA45" s="678"/>
      <c r="EB45" s="678"/>
      <c r="EC45" s="678"/>
      <c r="ED45" s="678"/>
      <c r="EE45" s="678"/>
      <c r="EF45" s="678"/>
      <c r="EG45" s="678"/>
      <c r="EH45" s="678"/>
      <c r="EI45" s="678"/>
      <c r="EJ45" s="678"/>
      <c r="EK45" s="678"/>
      <c r="EL45" s="678"/>
      <c r="EM45" s="678"/>
      <c r="EN45" s="678"/>
      <c r="EO45" s="678"/>
      <c r="EP45" s="678"/>
      <c r="EQ45" s="678"/>
      <c r="ER45" s="678"/>
      <c r="ES45" s="678"/>
      <c r="ET45" s="678"/>
      <c r="EU45" s="678"/>
      <c r="EV45" s="678"/>
      <c r="EW45" s="678"/>
      <c r="EX45" s="678"/>
      <c r="EY45" s="678"/>
      <c r="EZ45" s="678"/>
      <c r="FA45" s="678"/>
      <c r="FB45" s="678"/>
      <c r="FC45" s="678"/>
      <c r="FD45" s="678"/>
      <c r="FE45" s="678"/>
      <c r="FF45" s="678"/>
      <c r="FG45" s="678"/>
      <c r="FH45" s="678"/>
      <c r="FI45" s="678"/>
      <c r="FJ45" s="678"/>
      <c r="FK45" s="678"/>
      <c r="FL45" s="678"/>
      <c r="FM45" s="678"/>
      <c r="FN45" s="678"/>
      <c r="FO45" s="678"/>
      <c r="FP45" s="678"/>
      <c r="FQ45" s="678"/>
      <c r="FR45" s="679"/>
      <c r="FS45" s="37"/>
    </row>
    <row r="46" spans="2:175" ht="10.5" customHeight="1" thickBot="1" x14ac:dyDescent="0.25">
      <c r="B46" s="29"/>
      <c r="C46" s="580"/>
      <c r="D46" s="490"/>
      <c r="E46" s="491"/>
      <c r="F46" s="491"/>
      <c r="G46" s="491"/>
      <c r="H46" s="491"/>
      <c r="I46" s="492"/>
      <c r="J46" s="613"/>
      <c r="K46" s="614"/>
      <c r="L46" s="614"/>
      <c r="M46" s="614"/>
      <c r="N46" s="614"/>
      <c r="O46" s="614"/>
      <c r="P46" s="615"/>
      <c r="Q46" s="616"/>
      <c r="R46" s="619"/>
      <c r="S46" s="620"/>
      <c r="T46" s="620"/>
      <c r="U46" s="620"/>
      <c r="V46" s="620"/>
      <c r="W46" s="620"/>
      <c r="X46" s="620"/>
      <c r="Y46" s="620"/>
      <c r="Z46" s="620"/>
      <c r="AA46" s="620"/>
      <c r="AB46" s="620"/>
      <c r="AC46" s="620"/>
      <c r="AD46" s="621"/>
      <c r="AE46" s="623"/>
      <c r="AF46" s="620"/>
      <c r="AG46" s="620"/>
      <c r="AH46" s="620"/>
      <c r="AI46" s="620"/>
      <c r="AJ46" s="620"/>
      <c r="AK46" s="620"/>
      <c r="AL46" s="620"/>
      <c r="AM46" s="620"/>
      <c r="AN46" s="620"/>
      <c r="AO46" s="620"/>
      <c r="AP46" s="620"/>
      <c r="AQ46" s="620"/>
      <c r="AR46" s="620"/>
      <c r="AS46" s="620"/>
      <c r="AT46" s="620"/>
      <c r="AU46" s="620"/>
      <c r="AV46" s="620"/>
      <c r="AW46" s="621"/>
      <c r="AX46" s="626"/>
      <c r="AY46" s="626"/>
      <c r="AZ46" s="626"/>
      <c r="BA46" s="626"/>
      <c r="BB46" s="626"/>
      <c r="BC46" s="626"/>
      <c r="BD46" s="626"/>
      <c r="BE46" s="626"/>
      <c r="BF46" s="626"/>
      <c r="BG46" s="626"/>
      <c r="BH46" s="626"/>
      <c r="BI46" s="626"/>
      <c r="BJ46" s="626"/>
      <c r="BK46" s="626"/>
      <c r="BL46" s="626"/>
      <c r="BM46" s="626"/>
      <c r="BN46" s="626"/>
      <c r="BO46" s="627"/>
      <c r="BP46" s="627"/>
      <c r="BQ46" s="627"/>
      <c r="BR46" s="628"/>
      <c r="BS46" s="167"/>
      <c r="BT46" s="167"/>
      <c r="BU46" s="167"/>
      <c r="BV46" s="579"/>
      <c r="BW46" s="68"/>
      <c r="BX46" s="68"/>
      <c r="BY46" s="68"/>
      <c r="BZ46" s="33"/>
      <c r="CD46" s="37"/>
      <c r="CE46" s="680"/>
      <c r="CF46" s="681"/>
      <c r="CG46" s="681"/>
      <c r="CH46" s="681"/>
      <c r="CI46" s="681"/>
      <c r="CJ46" s="681"/>
      <c r="CK46" s="681"/>
      <c r="CL46" s="681"/>
      <c r="CM46" s="681"/>
      <c r="CN46" s="681"/>
      <c r="CO46" s="681"/>
      <c r="CP46" s="681"/>
      <c r="CQ46" s="681"/>
      <c r="CR46" s="681"/>
      <c r="CS46" s="681"/>
      <c r="CT46" s="681"/>
      <c r="CU46" s="681"/>
      <c r="CV46" s="681"/>
      <c r="CW46" s="681"/>
      <c r="CX46" s="681"/>
      <c r="CY46" s="681"/>
      <c r="CZ46" s="681"/>
      <c r="DA46" s="681"/>
      <c r="DB46" s="681"/>
      <c r="DC46" s="681"/>
      <c r="DD46" s="681"/>
      <c r="DE46" s="681"/>
      <c r="DF46" s="681"/>
      <c r="DG46" s="681"/>
      <c r="DH46" s="681"/>
      <c r="DI46" s="681"/>
      <c r="DJ46" s="681"/>
      <c r="DK46" s="681"/>
      <c r="DL46" s="681"/>
      <c r="DM46" s="681"/>
      <c r="DN46" s="681"/>
      <c r="DO46" s="681"/>
      <c r="DP46" s="681"/>
      <c r="DQ46" s="681"/>
      <c r="DR46" s="681"/>
      <c r="DS46" s="681"/>
      <c r="DT46" s="681"/>
      <c r="DU46" s="681"/>
      <c r="DV46" s="681"/>
      <c r="DW46" s="681"/>
      <c r="DX46" s="681"/>
      <c r="DY46" s="681"/>
      <c r="DZ46" s="681"/>
      <c r="EA46" s="681"/>
      <c r="EB46" s="681"/>
      <c r="EC46" s="681"/>
      <c r="ED46" s="681"/>
      <c r="EE46" s="681"/>
      <c r="EF46" s="681"/>
      <c r="EG46" s="681"/>
      <c r="EH46" s="681"/>
      <c r="EI46" s="681"/>
      <c r="EJ46" s="681"/>
      <c r="EK46" s="681"/>
      <c r="EL46" s="681"/>
      <c r="EM46" s="681"/>
      <c r="EN46" s="681"/>
      <c r="EO46" s="681"/>
      <c r="EP46" s="681"/>
      <c r="EQ46" s="681"/>
      <c r="ER46" s="681"/>
      <c r="ES46" s="681"/>
      <c r="ET46" s="681"/>
      <c r="EU46" s="681"/>
      <c r="EV46" s="681"/>
      <c r="EW46" s="681"/>
      <c r="EX46" s="681"/>
      <c r="EY46" s="681"/>
      <c r="EZ46" s="681"/>
      <c r="FA46" s="681"/>
      <c r="FB46" s="681"/>
      <c r="FC46" s="681"/>
      <c r="FD46" s="681"/>
      <c r="FE46" s="681"/>
      <c r="FF46" s="681"/>
      <c r="FG46" s="681"/>
      <c r="FH46" s="681"/>
      <c r="FI46" s="681"/>
      <c r="FJ46" s="681"/>
      <c r="FK46" s="681"/>
      <c r="FL46" s="681"/>
      <c r="FM46" s="681"/>
      <c r="FN46" s="681"/>
      <c r="FO46" s="681"/>
      <c r="FP46" s="681"/>
      <c r="FQ46" s="681"/>
      <c r="FR46" s="682"/>
      <c r="FS46" s="37"/>
    </row>
    <row r="47" spans="2:175" ht="12.75" customHeight="1" x14ac:dyDescent="0.15">
      <c r="B47" s="39"/>
      <c r="C47" s="113"/>
      <c r="D47" s="686" t="s">
        <v>215</v>
      </c>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57"/>
      <c r="BT47" s="57"/>
      <c r="BU47" s="57"/>
      <c r="BV47" s="579"/>
      <c r="BW47" s="68"/>
      <c r="BX47" s="68"/>
      <c r="BY47" s="68"/>
      <c r="BZ47" s="30"/>
      <c r="CA47" s="2"/>
      <c r="CB47" s="2"/>
      <c r="CC47" s="2"/>
      <c r="CD47" s="37"/>
      <c r="CE47" s="680"/>
      <c r="CF47" s="681"/>
      <c r="CG47" s="681"/>
      <c r="CH47" s="681"/>
      <c r="CI47" s="681"/>
      <c r="CJ47" s="681"/>
      <c r="CK47" s="681"/>
      <c r="CL47" s="681"/>
      <c r="CM47" s="681"/>
      <c r="CN47" s="681"/>
      <c r="CO47" s="681"/>
      <c r="CP47" s="681"/>
      <c r="CQ47" s="681"/>
      <c r="CR47" s="681"/>
      <c r="CS47" s="681"/>
      <c r="CT47" s="681"/>
      <c r="CU47" s="681"/>
      <c r="CV47" s="681"/>
      <c r="CW47" s="681"/>
      <c r="CX47" s="681"/>
      <c r="CY47" s="681"/>
      <c r="CZ47" s="681"/>
      <c r="DA47" s="681"/>
      <c r="DB47" s="681"/>
      <c r="DC47" s="681"/>
      <c r="DD47" s="681"/>
      <c r="DE47" s="681"/>
      <c r="DF47" s="681"/>
      <c r="DG47" s="681"/>
      <c r="DH47" s="681"/>
      <c r="DI47" s="681"/>
      <c r="DJ47" s="681"/>
      <c r="DK47" s="681"/>
      <c r="DL47" s="681"/>
      <c r="DM47" s="681"/>
      <c r="DN47" s="681"/>
      <c r="DO47" s="681"/>
      <c r="DP47" s="681"/>
      <c r="DQ47" s="681"/>
      <c r="DR47" s="681"/>
      <c r="DS47" s="681"/>
      <c r="DT47" s="681"/>
      <c r="DU47" s="681"/>
      <c r="DV47" s="681"/>
      <c r="DW47" s="681"/>
      <c r="DX47" s="681"/>
      <c r="DY47" s="681"/>
      <c r="DZ47" s="681"/>
      <c r="EA47" s="681"/>
      <c r="EB47" s="681"/>
      <c r="EC47" s="681"/>
      <c r="ED47" s="681"/>
      <c r="EE47" s="681"/>
      <c r="EF47" s="681"/>
      <c r="EG47" s="681"/>
      <c r="EH47" s="681"/>
      <c r="EI47" s="681"/>
      <c r="EJ47" s="681"/>
      <c r="EK47" s="681"/>
      <c r="EL47" s="681"/>
      <c r="EM47" s="681"/>
      <c r="EN47" s="681"/>
      <c r="EO47" s="681"/>
      <c r="EP47" s="681"/>
      <c r="EQ47" s="681"/>
      <c r="ER47" s="681"/>
      <c r="ES47" s="681"/>
      <c r="ET47" s="681"/>
      <c r="EU47" s="681"/>
      <c r="EV47" s="681"/>
      <c r="EW47" s="681"/>
      <c r="EX47" s="681"/>
      <c r="EY47" s="681"/>
      <c r="EZ47" s="681"/>
      <c r="FA47" s="681"/>
      <c r="FB47" s="681"/>
      <c r="FC47" s="681"/>
      <c r="FD47" s="681"/>
      <c r="FE47" s="681"/>
      <c r="FF47" s="681"/>
      <c r="FG47" s="681"/>
      <c r="FH47" s="681"/>
      <c r="FI47" s="681"/>
      <c r="FJ47" s="681"/>
      <c r="FK47" s="681"/>
      <c r="FL47" s="681"/>
      <c r="FM47" s="681"/>
      <c r="FN47" s="681"/>
      <c r="FO47" s="681"/>
      <c r="FP47" s="681"/>
      <c r="FQ47" s="681"/>
      <c r="FR47" s="682"/>
      <c r="FS47" s="37"/>
    </row>
    <row r="48" spans="2:175" ht="10.5" customHeight="1" thickBot="1" x14ac:dyDescent="0.2">
      <c r="B48" s="39"/>
      <c r="C48" s="113"/>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114"/>
      <c r="BW48" s="68"/>
      <c r="BX48" s="68"/>
      <c r="BY48" s="68"/>
      <c r="BZ48" s="30"/>
      <c r="CA48" s="2"/>
      <c r="CB48" s="2"/>
      <c r="CC48" s="2"/>
      <c r="CD48" s="37"/>
      <c r="CE48" s="680"/>
      <c r="CF48" s="681"/>
      <c r="CG48" s="681"/>
      <c r="CH48" s="681"/>
      <c r="CI48" s="681"/>
      <c r="CJ48" s="681"/>
      <c r="CK48" s="681"/>
      <c r="CL48" s="681"/>
      <c r="CM48" s="681"/>
      <c r="CN48" s="681"/>
      <c r="CO48" s="681"/>
      <c r="CP48" s="681"/>
      <c r="CQ48" s="681"/>
      <c r="CR48" s="681"/>
      <c r="CS48" s="681"/>
      <c r="CT48" s="681"/>
      <c r="CU48" s="681"/>
      <c r="CV48" s="681"/>
      <c r="CW48" s="681"/>
      <c r="CX48" s="681"/>
      <c r="CY48" s="681"/>
      <c r="CZ48" s="681"/>
      <c r="DA48" s="681"/>
      <c r="DB48" s="681"/>
      <c r="DC48" s="681"/>
      <c r="DD48" s="681"/>
      <c r="DE48" s="681"/>
      <c r="DF48" s="681"/>
      <c r="DG48" s="681"/>
      <c r="DH48" s="681"/>
      <c r="DI48" s="681"/>
      <c r="DJ48" s="681"/>
      <c r="DK48" s="681"/>
      <c r="DL48" s="681"/>
      <c r="DM48" s="681"/>
      <c r="DN48" s="681"/>
      <c r="DO48" s="681"/>
      <c r="DP48" s="681"/>
      <c r="DQ48" s="681"/>
      <c r="DR48" s="681"/>
      <c r="DS48" s="681"/>
      <c r="DT48" s="681"/>
      <c r="DU48" s="681"/>
      <c r="DV48" s="681"/>
      <c r="DW48" s="681"/>
      <c r="DX48" s="681"/>
      <c r="DY48" s="681"/>
      <c r="DZ48" s="681"/>
      <c r="EA48" s="681"/>
      <c r="EB48" s="681"/>
      <c r="EC48" s="681"/>
      <c r="ED48" s="681"/>
      <c r="EE48" s="681"/>
      <c r="EF48" s="681"/>
      <c r="EG48" s="681"/>
      <c r="EH48" s="681"/>
      <c r="EI48" s="681"/>
      <c r="EJ48" s="681"/>
      <c r="EK48" s="681"/>
      <c r="EL48" s="681"/>
      <c r="EM48" s="681"/>
      <c r="EN48" s="681"/>
      <c r="EO48" s="681"/>
      <c r="EP48" s="681"/>
      <c r="EQ48" s="681"/>
      <c r="ER48" s="681"/>
      <c r="ES48" s="681"/>
      <c r="ET48" s="681"/>
      <c r="EU48" s="681"/>
      <c r="EV48" s="681"/>
      <c r="EW48" s="681"/>
      <c r="EX48" s="681"/>
      <c r="EY48" s="681"/>
      <c r="EZ48" s="681"/>
      <c r="FA48" s="681"/>
      <c r="FB48" s="681"/>
      <c r="FC48" s="681"/>
      <c r="FD48" s="681"/>
      <c r="FE48" s="681"/>
      <c r="FF48" s="681"/>
      <c r="FG48" s="681"/>
      <c r="FH48" s="681"/>
      <c r="FI48" s="681"/>
      <c r="FJ48" s="681"/>
      <c r="FK48" s="681"/>
      <c r="FL48" s="681"/>
      <c r="FM48" s="681"/>
      <c r="FN48" s="681"/>
      <c r="FO48" s="681"/>
      <c r="FP48" s="681"/>
      <c r="FQ48" s="681"/>
      <c r="FR48" s="682"/>
      <c r="FS48" s="37"/>
    </row>
    <row r="49" spans="2:177" ht="12.75" customHeight="1" thickBot="1" x14ac:dyDescent="0.2">
      <c r="B49" s="29" t="s">
        <v>210</v>
      </c>
      <c r="C49" s="597" t="s">
        <v>218</v>
      </c>
      <c r="D49" s="597"/>
      <c r="E49" s="597"/>
      <c r="F49" s="597"/>
      <c r="G49" s="597"/>
      <c r="H49" s="597"/>
      <c r="I49" s="597"/>
      <c r="J49" s="597"/>
      <c r="K49" s="597"/>
      <c r="L49" s="597"/>
      <c r="M49" s="597"/>
      <c r="N49" s="597"/>
      <c r="O49" s="597"/>
      <c r="P49" s="597"/>
      <c r="Q49" s="597"/>
      <c r="R49" s="597"/>
      <c r="S49" s="597"/>
      <c r="T49" s="597"/>
      <c r="U49" s="597"/>
      <c r="V49" s="597"/>
      <c r="W49" s="597"/>
      <c r="X49" s="597"/>
      <c r="Y49" s="597"/>
      <c r="Z49" s="651" t="s">
        <v>222</v>
      </c>
      <c r="AA49" s="652"/>
      <c r="AB49" s="652"/>
      <c r="AC49" s="652"/>
      <c r="AD49" s="652"/>
      <c r="AE49" s="652"/>
      <c r="AF49" s="652"/>
      <c r="AG49" s="652"/>
      <c r="AH49" s="652"/>
      <c r="AI49" s="652"/>
      <c r="AJ49" s="652"/>
      <c r="AK49" s="652"/>
      <c r="AL49" s="652"/>
      <c r="AM49" s="652"/>
      <c r="AN49" s="653"/>
      <c r="AO49" s="653"/>
      <c r="AP49" s="653"/>
      <c r="AQ49" s="654"/>
      <c r="AR49" s="57" t="b">
        <v>0</v>
      </c>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114"/>
      <c r="BW49" s="68"/>
      <c r="BX49" s="68"/>
      <c r="BY49" s="68"/>
      <c r="BZ49" s="30"/>
      <c r="CA49" s="2"/>
      <c r="CB49" s="2"/>
      <c r="CC49" s="2"/>
      <c r="CD49" s="37"/>
      <c r="CE49" s="680"/>
      <c r="CF49" s="681"/>
      <c r="CG49" s="681"/>
      <c r="CH49" s="681"/>
      <c r="CI49" s="681"/>
      <c r="CJ49" s="681"/>
      <c r="CK49" s="681"/>
      <c r="CL49" s="681"/>
      <c r="CM49" s="681"/>
      <c r="CN49" s="681"/>
      <c r="CO49" s="681"/>
      <c r="CP49" s="681"/>
      <c r="CQ49" s="681"/>
      <c r="CR49" s="681"/>
      <c r="CS49" s="681"/>
      <c r="CT49" s="681"/>
      <c r="CU49" s="681"/>
      <c r="CV49" s="681"/>
      <c r="CW49" s="681"/>
      <c r="CX49" s="681"/>
      <c r="CY49" s="681"/>
      <c r="CZ49" s="681"/>
      <c r="DA49" s="681"/>
      <c r="DB49" s="681"/>
      <c r="DC49" s="681"/>
      <c r="DD49" s="681"/>
      <c r="DE49" s="681"/>
      <c r="DF49" s="681"/>
      <c r="DG49" s="681"/>
      <c r="DH49" s="681"/>
      <c r="DI49" s="681"/>
      <c r="DJ49" s="681"/>
      <c r="DK49" s="681"/>
      <c r="DL49" s="681"/>
      <c r="DM49" s="681"/>
      <c r="DN49" s="681"/>
      <c r="DO49" s="681"/>
      <c r="DP49" s="681"/>
      <c r="DQ49" s="681"/>
      <c r="DR49" s="681"/>
      <c r="DS49" s="681"/>
      <c r="DT49" s="681"/>
      <c r="DU49" s="681"/>
      <c r="DV49" s="681"/>
      <c r="DW49" s="681"/>
      <c r="DX49" s="681"/>
      <c r="DY49" s="681"/>
      <c r="DZ49" s="681"/>
      <c r="EA49" s="681"/>
      <c r="EB49" s="681"/>
      <c r="EC49" s="681"/>
      <c r="ED49" s="681"/>
      <c r="EE49" s="681"/>
      <c r="EF49" s="681"/>
      <c r="EG49" s="681"/>
      <c r="EH49" s="681"/>
      <c r="EI49" s="681"/>
      <c r="EJ49" s="681"/>
      <c r="EK49" s="681"/>
      <c r="EL49" s="681"/>
      <c r="EM49" s="681"/>
      <c r="EN49" s="681"/>
      <c r="EO49" s="681"/>
      <c r="EP49" s="681"/>
      <c r="EQ49" s="681"/>
      <c r="ER49" s="681"/>
      <c r="ES49" s="681"/>
      <c r="ET49" s="681"/>
      <c r="EU49" s="681"/>
      <c r="EV49" s="681"/>
      <c r="EW49" s="681"/>
      <c r="EX49" s="681"/>
      <c r="EY49" s="681"/>
      <c r="EZ49" s="681"/>
      <c r="FA49" s="681"/>
      <c r="FB49" s="681"/>
      <c r="FC49" s="681"/>
      <c r="FD49" s="681"/>
      <c r="FE49" s="681"/>
      <c r="FF49" s="681"/>
      <c r="FG49" s="681"/>
      <c r="FH49" s="681"/>
      <c r="FI49" s="681"/>
      <c r="FJ49" s="681"/>
      <c r="FK49" s="681"/>
      <c r="FL49" s="681"/>
      <c r="FM49" s="681"/>
      <c r="FN49" s="681"/>
      <c r="FO49" s="681"/>
      <c r="FP49" s="681"/>
      <c r="FQ49" s="681"/>
      <c r="FR49" s="682"/>
      <c r="FS49" s="37"/>
    </row>
    <row r="50" spans="2:177" ht="12.75" customHeight="1" thickBot="1" x14ac:dyDescent="0.2">
      <c r="B50" s="29"/>
      <c r="C50" s="528" t="s">
        <v>58</v>
      </c>
      <c r="D50" s="528"/>
      <c r="E50" s="528"/>
      <c r="F50" s="528"/>
      <c r="G50" s="40"/>
      <c r="H50" s="40"/>
      <c r="I50" s="41"/>
      <c r="J50" s="41"/>
      <c r="K50" s="41"/>
      <c r="L50" s="41"/>
      <c r="M50" s="41"/>
      <c r="N50" s="41"/>
      <c r="O50" s="2"/>
      <c r="AE50" s="92"/>
      <c r="AF50" s="92"/>
      <c r="AG50" s="31"/>
      <c r="AH50" s="31"/>
      <c r="AI50" s="31"/>
      <c r="BZ50" s="33"/>
      <c r="CD50" s="37"/>
      <c r="CE50" s="680"/>
      <c r="CF50" s="681"/>
      <c r="CG50" s="681"/>
      <c r="CH50" s="681"/>
      <c r="CI50" s="681"/>
      <c r="CJ50" s="681"/>
      <c r="CK50" s="681"/>
      <c r="CL50" s="681"/>
      <c r="CM50" s="681"/>
      <c r="CN50" s="681"/>
      <c r="CO50" s="681"/>
      <c r="CP50" s="681"/>
      <c r="CQ50" s="681"/>
      <c r="CR50" s="681"/>
      <c r="CS50" s="681"/>
      <c r="CT50" s="681"/>
      <c r="CU50" s="681"/>
      <c r="CV50" s="681"/>
      <c r="CW50" s="681"/>
      <c r="CX50" s="681"/>
      <c r="CY50" s="681"/>
      <c r="CZ50" s="681"/>
      <c r="DA50" s="681"/>
      <c r="DB50" s="681"/>
      <c r="DC50" s="681"/>
      <c r="DD50" s="681"/>
      <c r="DE50" s="681"/>
      <c r="DF50" s="681"/>
      <c r="DG50" s="681"/>
      <c r="DH50" s="681"/>
      <c r="DI50" s="681"/>
      <c r="DJ50" s="681"/>
      <c r="DK50" s="681"/>
      <c r="DL50" s="681"/>
      <c r="DM50" s="681"/>
      <c r="DN50" s="681"/>
      <c r="DO50" s="681"/>
      <c r="DP50" s="681"/>
      <c r="DQ50" s="681"/>
      <c r="DR50" s="681"/>
      <c r="DS50" s="681"/>
      <c r="DT50" s="681"/>
      <c r="DU50" s="681"/>
      <c r="DV50" s="681"/>
      <c r="DW50" s="681"/>
      <c r="DX50" s="681"/>
      <c r="DY50" s="681"/>
      <c r="DZ50" s="681"/>
      <c r="EA50" s="681"/>
      <c r="EB50" s="681"/>
      <c r="EC50" s="681"/>
      <c r="ED50" s="681"/>
      <c r="EE50" s="681"/>
      <c r="EF50" s="681"/>
      <c r="EG50" s="681"/>
      <c r="EH50" s="681"/>
      <c r="EI50" s="681"/>
      <c r="EJ50" s="681"/>
      <c r="EK50" s="681"/>
      <c r="EL50" s="681"/>
      <c r="EM50" s="681"/>
      <c r="EN50" s="681"/>
      <c r="EO50" s="681"/>
      <c r="EP50" s="681"/>
      <c r="EQ50" s="681"/>
      <c r="ER50" s="681"/>
      <c r="ES50" s="681"/>
      <c r="ET50" s="681"/>
      <c r="EU50" s="681"/>
      <c r="EV50" s="681"/>
      <c r="EW50" s="681"/>
      <c r="EX50" s="681"/>
      <c r="EY50" s="681"/>
      <c r="EZ50" s="681"/>
      <c r="FA50" s="681"/>
      <c r="FB50" s="681"/>
      <c r="FC50" s="681"/>
      <c r="FD50" s="681"/>
      <c r="FE50" s="681"/>
      <c r="FF50" s="681"/>
      <c r="FG50" s="681"/>
      <c r="FH50" s="681"/>
      <c r="FI50" s="681"/>
      <c r="FJ50" s="681"/>
      <c r="FK50" s="681"/>
      <c r="FL50" s="681"/>
      <c r="FM50" s="681"/>
      <c r="FN50" s="681"/>
      <c r="FO50" s="681"/>
      <c r="FP50" s="681"/>
      <c r="FQ50" s="681"/>
      <c r="FR50" s="682"/>
      <c r="FS50" s="37"/>
    </row>
    <row r="51" spans="2:177" ht="22.5" customHeight="1" thickBot="1" x14ac:dyDescent="0.2">
      <c r="B51" s="29" t="s">
        <v>220</v>
      </c>
      <c r="C51" s="687" t="s">
        <v>22</v>
      </c>
      <c r="D51" s="600"/>
      <c r="E51" s="598" t="s">
        <v>28</v>
      </c>
      <c r="F51" s="600"/>
      <c r="G51" s="598" t="s">
        <v>29</v>
      </c>
      <c r="H51" s="599"/>
      <c r="I51" s="599"/>
      <c r="J51" s="599"/>
      <c r="K51" s="599"/>
      <c r="L51" s="599"/>
      <c r="M51" s="599"/>
      <c r="N51" s="599"/>
      <c r="O51" s="599"/>
      <c r="P51" s="599"/>
      <c r="Q51" s="649" t="s">
        <v>107</v>
      </c>
      <c r="R51" s="650"/>
      <c r="S51" s="598" t="s">
        <v>20</v>
      </c>
      <c r="T51" s="599"/>
      <c r="U51" s="599"/>
      <c r="V51" s="599"/>
      <c r="W51" s="599"/>
      <c r="X51" s="599"/>
      <c r="Y51" s="599"/>
      <c r="Z51" s="599"/>
      <c r="AA51" s="600"/>
      <c r="AB51" s="601" t="s">
        <v>130</v>
      </c>
      <c r="AC51" s="602"/>
      <c r="AD51" s="602"/>
      <c r="AE51" s="602"/>
      <c r="AF51" s="602"/>
      <c r="AG51" s="602"/>
      <c r="AH51" s="602"/>
      <c r="AI51" s="603"/>
      <c r="AJ51" s="599" t="s">
        <v>21</v>
      </c>
      <c r="AK51" s="599"/>
      <c r="AL51" s="599"/>
      <c r="AM51" s="599"/>
      <c r="AN51" s="599"/>
      <c r="AO51" s="599"/>
      <c r="AP51" s="599"/>
      <c r="AQ51" s="599"/>
      <c r="AR51" s="599"/>
      <c r="AS51" s="599"/>
      <c r="AT51" s="599"/>
      <c r="AU51" s="599"/>
      <c r="AV51" s="599"/>
      <c r="AW51" s="599"/>
      <c r="AX51" s="599"/>
      <c r="AY51" s="598" t="s">
        <v>131</v>
      </c>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669"/>
      <c r="BW51" s="81"/>
      <c r="BX51" s="81"/>
      <c r="BY51" s="81"/>
      <c r="BZ51" s="33"/>
      <c r="CD51" s="37"/>
      <c r="CE51" s="683"/>
      <c r="CF51" s="684"/>
      <c r="CG51" s="684"/>
      <c r="CH51" s="684"/>
      <c r="CI51" s="684"/>
      <c r="CJ51" s="684"/>
      <c r="CK51" s="684"/>
      <c r="CL51" s="684"/>
      <c r="CM51" s="684"/>
      <c r="CN51" s="684"/>
      <c r="CO51" s="684"/>
      <c r="CP51" s="684"/>
      <c r="CQ51" s="684"/>
      <c r="CR51" s="684"/>
      <c r="CS51" s="684"/>
      <c r="CT51" s="684"/>
      <c r="CU51" s="684"/>
      <c r="CV51" s="684"/>
      <c r="CW51" s="684"/>
      <c r="CX51" s="684"/>
      <c r="CY51" s="684"/>
      <c r="CZ51" s="684"/>
      <c r="DA51" s="684"/>
      <c r="DB51" s="684"/>
      <c r="DC51" s="684"/>
      <c r="DD51" s="684"/>
      <c r="DE51" s="684"/>
      <c r="DF51" s="684"/>
      <c r="DG51" s="684"/>
      <c r="DH51" s="684"/>
      <c r="DI51" s="684"/>
      <c r="DJ51" s="684"/>
      <c r="DK51" s="684"/>
      <c r="DL51" s="684"/>
      <c r="DM51" s="684"/>
      <c r="DN51" s="684"/>
      <c r="DO51" s="684"/>
      <c r="DP51" s="684"/>
      <c r="DQ51" s="684"/>
      <c r="DR51" s="684"/>
      <c r="DS51" s="684"/>
      <c r="DT51" s="684"/>
      <c r="DU51" s="684"/>
      <c r="DV51" s="684"/>
      <c r="DW51" s="684"/>
      <c r="DX51" s="684"/>
      <c r="DY51" s="684"/>
      <c r="DZ51" s="684"/>
      <c r="EA51" s="684"/>
      <c r="EB51" s="684"/>
      <c r="EC51" s="684"/>
      <c r="ED51" s="684"/>
      <c r="EE51" s="684"/>
      <c r="EF51" s="684"/>
      <c r="EG51" s="684"/>
      <c r="EH51" s="684"/>
      <c r="EI51" s="684"/>
      <c r="EJ51" s="684"/>
      <c r="EK51" s="684"/>
      <c r="EL51" s="684"/>
      <c r="EM51" s="684"/>
      <c r="EN51" s="684"/>
      <c r="EO51" s="684"/>
      <c r="EP51" s="684"/>
      <c r="EQ51" s="684"/>
      <c r="ER51" s="684"/>
      <c r="ES51" s="684"/>
      <c r="ET51" s="684"/>
      <c r="EU51" s="684"/>
      <c r="EV51" s="684"/>
      <c r="EW51" s="684"/>
      <c r="EX51" s="684"/>
      <c r="EY51" s="684"/>
      <c r="EZ51" s="684"/>
      <c r="FA51" s="684"/>
      <c r="FB51" s="684"/>
      <c r="FC51" s="684"/>
      <c r="FD51" s="684"/>
      <c r="FE51" s="684"/>
      <c r="FF51" s="684"/>
      <c r="FG51" s="684"/>
      <c r="FH51" s="684"/>
      <c r="FI51" s="684"/>
      <c r="FJ51" s="684"/>
      <c r="FK51" s="684"/>
      <c r="FL51" s="684"/>
      <c r="FM51" s="684"/>
      <c r="FN51" s="684"/>
      <c r="FO51" s="684"/>
      <c r="FP51" s="684"/>
      <c r="FQ51" s="684"/>
      <c r="FR51" s="685"/>
      <c r="FS51" s="37"/>
      <c r="FT51" s="37"/>
    </row>
    <row r="52" spans="2:177" ht="22.5" customHeight="1" thickBot="1" x14ac:dyDescent="0.25">
      <c r="B52" s="25"/>
      <c r="C52" s="655">
        <v>10</v>
      </c>
      <c r="D52" s="665"/>
      <c r="E52" s="670">
        <v>20</v>
      </c>
      <c r="F52" s="671"/>
      <c r="G52" s="668" t="s">
        <v>63</v>
      </c>
      <c r="H52" s="660"/>
      <c r="I52" s="660"/>
      <c r="J52" s="660"/>
      <c r="K52" s="660"/>
      <c r="L52" s="660"/>
      <c r="M52" s="660"/>
      <c r="N52" s="660"/>
      <c r="O52" s="660"/>
      <c r="P52" s="660"/>
      <c r="Q52" s="661"/>
      <c r="R52" s="662"/>
      <c r="S52" s="663">
        <v>1</v>
      </c>
      <c r="T52" s="656"/>
      <c r="U52" s="656"/>
      <c r="V52" s="656"/>
      <c r="W52" s="656"/>
      <c r="X52" s="656"/>
      <c r="Y52" s="656"/>
      <c r="Z52" s="656"/>
      <c r="AA52" s="656"/>
      <c r="AB52" s="664" t="s">
        <v>88</v>
      </c>
      <c r="AC52" s="664"/>
      <c r="AD52" s="664"/>
      <c r="AE52" s="664"/>
      <c r="AF52" s="664"/>
      <c r="AG52" s="664"/>
      <c r="AH52" s="664"/>
      <c r="AI52" s="664"/>
      <c r="AJ52" s="672">
        <v>1000000</v>
      </c>
      <c r="AK52" s="673"/>
      <c r="AL52" s="673"/>
      <c r="AM52" s="673"/>
      <c r="AN52" s="673"/>
      <c r="AO52" s="673"/>
      <c r="AP52" s="673"/>
      <c r="AQ52" s="673"/>
      <c r="AR52" s="673"/>
      <c r="AS52" s="673"/>
      <c r="AT52" s="673"/>
      <c r="AU52" s="673"/>
      <c r="AV52" s="673"/>
      <c r="AW52" s="673"/>
      <c r="AX52" s="673"/>
      <c r="AY52" s="674">
        <f t="shared" ref="AY52:AY58" si="0">IF(AJ52="","",IFERROR(S52*AJ52,""))</f>
        <v>1000000</v>
      </c>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6"/>
      <c r="BW52" s="60"/>
      <c r="BX52" s="60"/>
      <c r="BY52" s="60"/>
      <c r="BZ52" s="74"/>
      <c r="CA52" s="76"/>
      <c r="CC52" s="53"/>
      <c r="CD52" s="53"/>
      <c r="CH52" s="75"/>
      <c r="FS52" s="37"/>
      <c r="FT52" s="37"/>
    </row>
    <row r="53" spans="2:177" ht="22.5" customHeight="1" x14ac:dyDescent="0.2">
      <c r="B53" s="25"/>
      <c r="C53" s="655">
        <v>10</v>
      </c>
      <c r="D53" s="665"/>
      <c r="E53" s="666">
        <v>20</v>
      </c>
      <c r="F53" s="667"/>
      <c r="G53" s="668" t="s">
        <v>211</v>
      </c>
      <c r="H53" s="660"/>
      <c r="I53" s="660"/>
      <c r="J53" s="660"/>
      <c r="K53" s="660"/>
      <c r="L53" s="660"/>
      <c r="M53" s="660"/>
      <c r="N53" s="660"/>
      <c r="O53" s="660"/>
      <c r="P53" s="660"/>
      <c r="Q53" s="661" t="s">
        <v>105</v>
      </c>
      <c r="R53" s="662"/>
      <c r="S53" s="663">
        <v>1</v>
      </c>
      <c r="T53" s="656"/>
      <c r="U53" s="656"/>
      <c r="V53" s="656"/>
      <c r="W53" s="656"/>
      <c r="X53" s="656"/>
      <c r="Y53" s="656"/>
      <c r="Z53" s="656"/>
      <c r="AA53" s="656"/>
      <c r="AB53" s="664"/>
      <c r="AC53" s="664"/>
      <c r="AD53" s="664"/>
      <c r="AE53" s="664"/>
      <c r="AF53" s="664"/>
      <c r="AG53" s="664"/>
      <c r="AH53" s="664"/>
      <c r="AI53" s="664"/>
      <c r="AJ53" s="672">
        <v>500000</v>
      </c>
      <c r="AK53" s="673"/>
      <c r="AL53" s="673"/>
      <c r="AM53" s="673"/>
      <c r="AN53" s="673"/>
      <c r="AO53" s="673"/>
      <c r="AP53" s="673"/>
      <c r="AQ53" s="673"/>
      <c r="AR53" s="673"/>
      <c r="AS53" s="673"/>
      <c r="AT53" s="673"/>
      <c r="AU53" s="673"/>
      <c r="AV53" s="673"/>
      <c r="AW53" s="673"/>
      <c r="AX53" s="673"/>
      <c r="AY53" s="674">
        <f t="shared" si="0"/>
        <v>500000</v>
      </c>
      <c r="AZ53" s="675"/>
      <c r="BA53" s="675"/>
      <c r="BB53" s="675"/>
      <c r="BC53" s="675"/>
      <c r="BD53" s="675"/>
      <c r="BE53" s="675"/>
      <c r="BF53" s="675"/>
      <c r="BG53" s="675"/>
      <c r="BH53" s="675"/>
      <c r="BI53" s="675"/>
      <c r="BJ53" s="675"/>
      <c r="BK53" s="675"/>
      <c r="BL53" s="675"/>
      <c r="BM53" s="675"/>
      <c r="BN53" s="675"/>
      <c r="BO53" s="675"/>
      <c r="BP53" s="675"/>
      <c r="BQ53" s="675"/>
      <c r="BR53" s="675"/>
      <c r="BS53" s="675"/>
      <c r="BT53" s="675"/>
      <c r="BU53" s="675"/>
      <c r="BV53" s="676"/>
      <c r="BW53" s="60"/>
      <c r="BX53" s="60"/>
      <c r="BY53" s="60"/>
      <c r="BZ53" s="54"/>
      <c r="CA53" s="53"/>
      <c r="CB53" s="53"/>
      <c r="CC53" s="53"/>
      <c r="CD53" s="53"/>
      <c r="CE53" s="498" t="s">
        <v>243</v>
      </c>
      <c r="CF53" s="499"/>
      <c r="CG53" s="499"/>
      <c r="CH53" s="499"/>
      <c r="CI53" s="499"/>
      <c r="CJ53" s="499"/>
      <c r="CK53" s="499"/>
      <c r="CL53" s="499"/>
      <c r="CM53" s="499"/>
      <c r="CN53" s="499"/>
      <c r="CO53" s="499"/>
      <c r="CP53" s="499"/>
      <c r="CQ53" s="499"/>
      <c r="CR53" s="499"/>
      <c r="CS53" s="499"/>
      <c r="CT53" s="499"/>
      <c r="CU53" s="499"/>
      <c r="CV53" s="499"/>
      <c r="CW53" s="499"/>
      <c r="CX53" s="499"/>
      <c r="CY53" s="499"/>
      <c r="CZ53" s="499"/>
      <c r="DA53" s="499"/>
      <c r="DB53" s="499"/>
      <c r="DC53" s="499"/>
      <c r="DD53" s="499"/>
      <c r="DE53" s="499"/>
      <c r="DF53" s="499"/>
      <c r="DG53" s="499"/>
      <c r="DH53" s="499"/>
      <c r="DI53" s="499"/>
      <c r="DJ53" s="499"/>
      <c r="DK53" s="499"/>
      <c r="DL53" s="499"/>
      <c r="DM53" s="499"/>
      <c r="DN53" s="499"/>
      <c r="DO53" s="499"/>
      <c r="DP53" s="499"/>
      <c r="DQ53" s="499"/>
      <c r="DR53" s="499"/>
      <c r="DS53" s="499"/>
      <c r="DT53" s="499"/>
      <c r="DU53" s="499"/>
      <c r="DV53" s="499"/>
      <c r="DW53" s="499"/>
      <c r="DX53" s="499"/>
      <c r="DY53" s="499"/>
      <c r="DZ53" s="499"/>
      <c r="EA53" s="499"/>
      <c r="EB53" s="499"/>
      <c r="EC53" s="499"/>
      <c r="ED53" s="499"/>
      <c r="EE53" s="49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499"/>
      <c r="FK53" s="499"/>
      <c r="FL53" s="499"/>
      <c r="FM53" s="499"/>
      <c r="FN53" s="499"/>
      <c r="FO53" s="499"/>
      <c r="FP53" s="499"/>
      <c r="FQ53" s="499"/>
      <c r="FR53" s="500"/>
    </row>
    <row r="54" spans="2:177" ht="22.5" customHeight="1" x14ac:dyDescent="0.2">
      <c r="B54" s="25"/>
      <c r="C54" s="655">
        <v>10</v>
      </c>
      <c r="D54" s="656"/>
      <c r="E54" s="657">
        <v>20</v>
      </c>
      <c r="F54" s="658"/>
      <c r="G54" s="659" t="s">
        <v>212</v>
      </c>
      <c r="H54" s="660"/>
      <c r="I54" s="660"/>
      <c r="J54" s="660"/>
      <c r="K54" s="660"/>
      <c r="L54" s="660"/>
      <c r="M54" s="660"/>
      <c r="N54" s="660"/>
      <c r="O54" s="660"/>
      <c r="P54" s="660"/>
      <c r="Q54" s="661" t="s">
        <v>199</v>
      </c>
      <c r="R54" s="662"/>
      <c r="S54" s="663">
        <v>100</v>
      </c>
      <c r="T54" s="656"/>
      <c r="U54" s="656"/>
      <c r="V54" s="656"/>
      <c r="W54" s="656"/>
      <c r="X54" s="656"/>
      <c r="Y54" s="656"/>
      <c r="Z54" s="656"/>
      <c r="AA54" s="656"/>
      <c r="AB54" s="664"/>
      <c r="AC54" s="664"/>
      <c r="AD54" s="664"/>
      <c r="AE54" s="664"/>
      <c r="AF54" s="664"/>
      <c r="AG54" s="664"/>
      <c r="AH54" s="664"/>
      <c r="AI54" s="664"/>
      <c r="AJ54" s="663">
        <v>32.1</v>
      </c>
      <c r="AK54" s="656"/>
      <c r="AL54" s="656"/>
      <c r="AM54" s="656"/>
      <c r="AN54" s="656"/>
      <c r="AO54" s="656"/>
      <c r="AP54" s="656"/>
      <c r="AQ54" s="656"/>
      <c r="AR54" s="656"/>
      <c r="AS54" s="656"/>
      <c r="AT54" s="656"/>
      <c r="AU54" s="656"/>
      <c r="AV54" s="656"/>
      <c r="AW54" s="656"/>
      <c r="AX54" s="656"/>
      <c r="AY54" s="674">
        <f t="shared" si="0"/>
        <v>3210</v>
      </c>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6"/>
      <c r="BW54" s="60"/>
      <c r="BX54" s="60"/>
      <c r="BY54" s="60"/>
      <c r="BZ54" s="54"/>
      <c r="CA54" s="53"/>
      <c r="CB54" s="53"/>
      <c r="CC54" s="53"/>
      <c r="CD54" s="53"/>
      <c r="CE54" s="501"/>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2"/>
      <c r="EA54" s="502"/>
      <c r="EB54" s="502"/>
      <c r="EC54" s="502"/>
      <c r="ED54" s="502"/>
      <c r="EE54" s="502"/>
      <c r="EF54" s="502"/>
      <c r="EG54" s="502"/>
      <c r="EH54" s="502"/>
      <c r="EI54" s="502"/>
      <c r="EJ54" s="502"/>
      <c r="EK54" s="502"/>
      <c r="EL54" s="502"/>
      <c r="EM54" s="502"/>
      <c r="EN54" s="502"/>
      <c r="EO54" s="502"/>
      <c r="EP54" s="502"/>
      <c r="EQ54" s="502"/>
      <c r="ER54" s="502"/>
      <c r="ES54" s="502"/>
      <c r="ET54" s="502"/>
      <c r="EU54" s="502"/>
      <c r="EV54" s="502"/>
      <c r="EW54" s="502"/>
      <c r="EX54" s="502"/>
      <c r="EY54" s="502"/>
      <c r="EZ54" s="502"/>
      <c r="FA54" s="502"/>
      <c r="FB54" s="502"/>
      <c r="FC54" s="502"/>
      <c r="FD54" s="502"/>
      <c r="FE54" s="502"/>
      <c r="FF54" s="502"/>
      <c r="FG54" s="502"/>
      <c r="FH54" s="502"/>
      <c r="FI54" s="502"/>
      <c r="FJ54" s="502"/>
      <c r="FK54" s="502"/>
      <c r="FL54" s="502"/>
      <c r="FM54" s="502"/>
      <c r="FN54" s="502"/>
      <c r="FO54" s="502"/>
      <c r="FP54" s="502"/>
      <c r="FQ54" s="502"/>
      <c r="FR54" s="503"/>
    </row>
    <row r="55" spans="2:177" ht="22.5" customHeight="1" x14ac:dyDescent="0.2">
      <c r="B55" s="25"/>
      <c r="C55" s="655"/>
      <c r="D55" s="656"/>
      <c r="E55" s="690"/>
      <c r="F55" s="691"/>
      <c r="G55" s="659"/>
      <c r="H55" s="660"/>
      <c r="I55" s="660"/>
      <c r="J55" s="660"/>
      <c r="K55" s="660"/>
      <c r="L55" s="660"/>
      <c r="M55" s="660"/>
      <c r="N55" s="660"/>
      <c r="O55" s="660"/>
      <c r="P55" s="660"/>
      <c r="Q55" s="661"/>
      <c r="R55" s="662"/>
      <c r="S55" s="663"/>
      <c r="T55" s="656"/>
      <c r="U55" s="656"/>
      <c r="V55" s="656"/>
      <c r="W55" s="656"/>
      <c r="X55" s="656"/>
      <c r="Y55" s="656"/>
      <c r="Z55" s="656"/>
      <c r="AA55" s="656"/>
      <c r="AB55" s="664"/>
      <c r="AC55" s="664"/>
      <c r="AD55" s="664"/>
      <c r="AE55" s="664"/>
      <c r="AF55" s="664"/>
      <c r="AG55" s="664"/>
      <c r="AH55" s="664"/>
      <c r="AI55" s="664"/>
      <c r="AJ55" s="663"/>
      <c r="AK55" s="656"/>
      <c r="AL55" s="656"/>
      <c r="AM55" s="656"/>
      <c r="AN55" s="656"/>
      <c r="AO55" s="656"/>
      <c r="AP55" s="656"/>
      <c r="AQ55" s="656"/>
      <c r="AR55" s="656"/>
      <c r="AS55" s="656"/>
      <c r="AT55" s="656"/>
      <c r="AU55" s="656"/>
      <c r="AV55" s="656"/>
      <c r="AW55" s="656"/>
      <c r="AX55" s="656"/>
      <c r="AY55" s="674" t="str">
        <f t="shared" si="0"/>
        <v/>
      </c>
      <c r="AZ55" s="675"/>
      <c r="BA55" s="675"/>
      <c r="BB55" s="675"/>
      <c r="BC55" s="675"/>
      <c r="BD55" s="675"/>
      <c r="BE55" s="675"/>
      <c r="BF55" s="675"/>
      <c r="BG55" s="675"/>
      <c r="BH55" s="675"/>
      <c r="BI55" s="675"/>
      <c r="BJ55" s="675"/>
      <c r="BK55" s="675"/>
      <c r="BL55" s="675"/>
      <c r="BM55" s="675"/>
      <c r="BN55" s="675"/>
      <c r="BO55" s="675"/>
      <c r="BP55" s="675"/>
      <c r="BQ55" s="675"/>
      <c r="BR55" s="675"/>
      <c r="BS55" s="675"/>
      <c r="BT55" s="675"/>
      <c r="BU55" s="675"/>
      <c r="BV55" s="676"/>
      <c r="BW55" s="60"/>
      <c r="BX55" s="60"/>
      <c r="BY55" s="60"/>
      <c r="BZ55" s="54"/>
      <c r="CA55" s="53"/>
      <c r="CB55" s="53"/>
      <c r="CC55" s="53"/>
      <c r="CD55" s="53"/>
      <c r="CE55" s="501"/>
      <c r="CF55" s="502"/>
      <c r="CG55" s="502"/>
      <c r="CH55" s="502"/>
      <c r="CI55" s="502"/>
      <c r="CJ55" s="502"/>
      <c r="CK55" s="502"/>
      <c r="CL55" s="502"/>
      <c r="CM55" s="502"/>
      <c r="CN55" s="502"/>
      <c r="CO55" s="502"/>
      <c r="CP55" s="502"/>
      <c r="CQ55" s="502"/>
      <c r="CR55" s="502"/>
      <c r="CS55" s="502"/>
      <c r="CT55" s="502"/>
      <c r="CU55" s="502"/>
      <c r="CV55" s="502"/>
      <c r="CW55" s="502"/>
      <c r="CX55" s="502"/>
      <c r="CY55" s="502"/>
      <c r="CZ55" s="502"/>
      <c r="DA55" s="502"/>
      <c r="DB55" s="502"/>
      <c r="DC55" s="502"/>
      <c r="DD55" s="502"/>
      <c r="DE55" s="502"/>
      <c r="DF55" s="502"/>
      <c r="DG55" s="502"/>
      <c r="DH55" s="502"/>
      <c r="DI55" s="502"/>
      <c r="DJ55" s="502"/>
      <c r="DK55" s="502"/>
      <c r="DL55" s="502"/>
      <c r="DM55" s="502"/>
      <c r="DN55" s="502"/>
      <c r="DO55" s="502"/>
      <c r="DP55" s="502"/>
      <c r="DQ55" s="502"/>
      <c r="DR55" s="502"/>
      <c r="DS55" s="502"/>
      <c r="DT55" s="502"/>
      <c r="DU55" s="502"/>
      <c r="DV55" s="502"/>
      <c r="DW55" s="502"/>
      <c r="DX55" s="502"/>
      <c r="DY55" s="502"/>
      <c r="DZ55" s="502"/>
      <c r="EA55" s="502"/>
      <c r="EB55" s="502"/>
      <c r="EC55" s="502"/>
      <c r="ED55" s="502"/>
      <c r="EE55" s="502"/>
      <c r="EF55" s="502"/>
      <c r="EG55" s="502"/>
      <c r="EH55" s="502"/>
      <c r="EI55" s="502"/>
      <c r="EJ55" s="502"/>
      <c r="EK55" s="502"/>
      <c r="EL55" s="502"/>
      <c r="EM55" s="502"/>
      <c r="EN55" s="502"/>
      <c r="EO55" s="502"/>
      <c r="EP55" s="502"/>
      <c r="EQ55" s="502"/>
      <c r="ER55" s="502"/>
      <c r="ES55" s="502"/>
      <c r="ET55" s="502"/>
      <c r="EU55" s="502"/>
      <c r="EV55" s="502"/>
      <c r="EW55" s="502"/>
      <c r="EX55" s="502"/>
      <c r="EY55" s="502"/>
      <c r="EZ55" s="502"/>
      <c r="FA55" s="502"/>
      <c r="FB55" s="502"/>
      <c r="FC55" s="502"/>
      <c r="FD55" s="502"/>
      <c r="FE55" s="502"/>
      <c r="FF55" s="502"/>
      <c r="FG55" s="502"/>
      <c r="FH55" s="502"/>
      <c r="FI55" s="502"/>
      <c r="FJ55" s="502"/>
      <c r="FK55" s="502"/>
      <c r="FL55" s="502"/>
      <c r="FM55" s="502"/>
      <c r="FN55" s="502"/>
      <c r="FO55" s="502"/>
      <c r="FP55" s="502"/>
      <c r="FQ55" s="502"/>
      <c r="FR55" s="503"/>
    </row>
    <row r="56" spans="2:177" ht="22.5" customHeight="1" x14ac:dyDescent="0.2">
      <c r="B56" s="25"/>
      <c r="C56" s="655"/>
      <c r="D56" s="656"/>
      <c r="E56" s="688"/>
      <c r="F56" s="689"/>
      <c r="G56" s="659"/>
      <c r="H56" s="660"/>
      <c r="I56" s="660"/>
      <c r="J56" s="660"/>
      <c r="K56" s="660"/>
      <c r="L56" s="660"/>
      <c r="M56" s="660"/>
      <c r="N56" s="660"/>
      <c r="O56" s="660"/>
      <c r="P56" s="660"/>
      <c r="Q56" s="661"/>
      <c r="R56" s="662"/>
      <c r="S56" s="663"/>
      <c r="T56" s="656"/>
      <c r="U56" s="656"/>
      <c r="V56" s="656"/>
      <c r="W56" s="656"/>
      <c r="X56" s="656"/>
      <c r="Y56" s="656"/>
      <c r="Z56" s="656"/>
      <c r="AA56" s="656"/>
      <c r="AB56" s="664"/>
      <c r="AC56" s="664"/>
      <c r="AD56" s="664"/>
      <c r="AE56" s="664"/>
      <c r="AF56" s="664"/>
      <c r="AG56" s="664"/>
      <c r="AH56" s="664"/>
      <c r="AI56" s="664"/>
      <c r="AJ56" s="663"/>
      <c r="AK56" s="656"/>
      <c r="AL56" s="656"/>
      <c r="AM56" s="656"/>
      <c r="AN56" s="656"/>
      <c r="AO56" s="656"/>
      <c r="AP56" s="656"/>
      <c r="AQ56" s="656"/>
      <c r="AR56" s="656"/>
      <c r="AS56" s="656"/>
      <c r="AT56" s="656"/>
      <c r="AU56" s="656"/>
      <c r="AV56" s="656"/>
      <c r="AW56" s="656"/>
      <c r="AX56" s="656"/>
      <c r="AY56" s="674" t="str">
        <f t="shared" si="0"/>
        <v/>
      </c>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c r="BW56" s="60"/>
      <c r="BX56" s="60"/>
      <c r="BY56" s="60"/>
      <c r="BZ56" s="54"/>
      <c r="CA56" s="53"/>
      <c r="CB56" s="53"/>
      <c r="CC56" s="53"/>
      <c r="CD56" s="53"/>
      <c r="CE56" s="501"/>
      <c r="CF56" s="502"/>
      <c r="CG56" s="502"/>
      <c r="CH56" s="502"/>
      <c r="CI56" s="502"/>
      <c r="CJ56" s="502"/>
      <c r="CK56" s="502"/>
      <c r="CL56" s="502"/>
      <c r="CM56" s="502"/>
      <c r="CN56" s="502"/>
      <c r="CO56" s="502"/>
      <c r="CP56" s="502"/>
      <c r="CQ56" s="502"/>
      <c r="CR56" s="502"/>
      <c r="CS56" s="502"/>
      <c r="CT56" s="502"/>
      <c r="CU56" s="502"/>
      <c r="CV56" s="502"/>
      <c r="CW56" s="502"/>
      <c r="CX56" s="502"/>
      <c r="CY56" s="502"/>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502"/>
      <c r="ET56" s="502"/>
      <c r="EU56" s="502"/>
      <c r="EV56" s="502"/>
      <c r="EW56" s="502"/>
      <c r="EX56" s="502"/>
      <c r="EY56" s="502"/>
      <c r="EZ56" s="502"/>
      <c r="FA56" s="502"/>
      <c r="FB56" s="502"/>
      <c r="FC56" s="502"/>
      <c r="FD56" s="502"/>
      <c r="FE56" s="502"/>
      <c r="FF56" s="502"/>
      <c r="FG56" s="502"/>
      <c r="FH56" s="502"/>
      <c r="FI56" s="502"/>
      <c r="FJ56" s="502"/>
      <c r="FK56" s="502"/>
      <c r="FL56" s="502"/>
      <c r="FM56" s="502"/>
      <c r="FN56" s="502"/>
      <c r="FO56" s="502"/>
      <c r="FP56" s="502"/>
      <c r="FQ56" s="502"/>
      <c r="FR56" s="503"/>
    </row>
    <row r="57" spans="2:177" ht="22.5" customHeight="1" x14ac:dyDescent="0.2">
      <c r="B57" s="25"/>
      <c r="C57" s="655"/>
      <c r="D57" s="665"/>
      <c r="E57" s="708"/>
      <c r="F57" s="709"/>
      <c r="G57" s="668"/>
      <c r="H57" s="660"/>
      <c r="I57" s="660"/>
      <c r="J57" s="660"/>
      <c r="K57" s="660"/>
      <c r="L57" s="660"/>
      <c r="M57" s="660"/>
      <c r="N57" s="660"/>
      <c r="O57" s="660"/>
      <c r="P57" s="660"/>
      <c r="Q57" s="661"/>
      <c r="R57" s="662"/>
      <c r="S57" s="663"/>
      <c r="T57" s="656"/>
      <c r="U57" s="656"/>
      <c r="V57" s="656"/>
      <c r="W57" s="656"/>
      <c r="X57" s="656"/>
      <c r="Y57" s="656"/>
      <c r="Z57" s="656"/>
      <c r="AA57" s="656"/>
      <c r="AB57" s="664"/>
      <c r="AC57" s="664"/>
      <c r="AD57" s="664"/>
      <c r="AE57" s="664"/>
      <c r="AF57" s="664"/>
      <c r="AG57" s="664"/>
      <c r="AH57" s="664"/>
      <c r="AI57" s="664"/>
      <c r="AJ57" s="663"/>
      <c r="AK57" s="656"/>
      <c r="AL57" s="656"/>
      <c r="AM57" s="656"/>
      <c r="AN57" s="656"/>
      <c r="AO57" s="656"/>
      <c r="AP57" s="656"/>
      <c r="AQ57" s="656"/>
      <c r="AR57" s="656"/>
      <c r="AS57" s="656"/>
      <c r="AT57" s="656"/>
      <c r="AU57" s="656"/>
      <c r="AV57" s="656"/>
      <c r="AW57" s="656"/>
      <c r="AX57" s="656"/>
      <c r="AY57" s="674" t="str">
        <f t="shared" si="0"/>
        <v/>
      </c>
      <c r="AZ57" s="675"/>
      <c r="BA57" s="675"/>
      <c r="BB57" s="675"/>
      <c r="BC57" s="675"/>
      <c r="BD57" s="675"/>
      <c r="BE57" s="675"/>
      <c r="BF57" s="675"/>
      <c r="BG57" s="675"/>
      <c r="BH57" s="675"/>
      <c r="BI57" s="675"/>
      <c r="BJ57" s="675"/>
      <c r="BK57" s="675"/>
      <c r="BL57" s="675"/>
      <c r="BM57" s="675"/>
      <c r="BN57" s="675"/>
      <c r="BO57" s="675"/>
      <c r="BP57" s="675"/>
      <c r="BQ57" s="675"/>
      <c r="BR57" s="675"/>
      <c r="BS57" s="675"/>
      <c r="BT57" s="675"/>
      <c r="BU57" s="675"/>
      <c r="BV57" s="676"/>
      <c r="BW57" s="60"/>
      <c r="BX57" s="60"/>
      <c r="BY57" s="60"/>
      <c r="BZ57" s="54"/>
      <c r="CA57" s="53"/>
      <c r="CB57" s="53"/>
      <c r="CC57" s="53"/>
      <c r="CD57" s="53"/>
      <c r="CE57" s="501"/>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2"/>
      <c r="EA57" s="502"/>
      <c r="EB57" s="502"/>
      <c r="EC57" s="502"/>
      <c r="ED57" s="502"/>
      <c r="EE57" s="502"/>
      <c r="EF57" s="502"/>
      <c r="EG57" s="502"/>
      <c r="EH57" s="502"/>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3"/>
    </row>
    <row r="58" spans="2:177" ht="22.5" customHeight="1" thickBot="1" x14ac:dyDescent="0.25">
      <c r="B58" s="25"/>
      <c r="C58" s="703"/>
      <c r="D58" s="671"/>
      <c r="E58" s="704"/>
      <c r="F58" s="705"/>
      <c r="G58" s="706"/>
      <c r="H58" s="707"/>
      <c r="I58" s="707"/>
      <c r="J58" s="707"/>
      <c r="K58" s="707"/>
      <c r="L58" s="707"/>
      <c r="M58" s="707"/>
      <c r="N58" s="707"/>
      <c r="O58" s="707"/>
      <c r="P58" s="707"/>
      <c r="Q58" s="661"/>
      <c r="R58" s="662"/>
      <c r="S58" s="692"/>
      <c r="T58" s="693"/>
      <c r="U58" s="693"/>
      <c r="V58" s="693"/>
      <c r="W58" s="693"/>
      <c r="X58" s="693"/>
      <c r="Y58" s="693"/>
      <c r="Z58" s="693"/>
      <c r="AA58" s="693"/>
      <c r="AB58" s="664"/>
      <c r="AC58" s="664"/>
      <c r="AD58" s="664"/>
      <c r="AE58" s="664"/>
      <c r="AF58" s="664"/>
      <c r="AG58" s="664"/>
      <c r="AH58" s="664"/>
      <c r="AI58" s="664"/>
      <c r="AJ58" s="692"/>
      <c r="AK58" s="693"/>
      <c r="AL58" s="693"/>
      <c r="AM58" s="693"/>
      <c r="AN58" s="693"/>
      <c r="AO58" s="693"/>
      <c r="AP58" s="693"/>
      <c r="AQ58" s="693"/>
      <c r="AR58" s="693"/>
      <c r="AS58" s="693"/>
      <c r="AT58" s="693"/>
      <c r="AU58" s="693"/>
      <c r="AV58" s="693"/>
      <c r="AW58" s="693"/>
      <c r="AX58" s="693"/>
      <c r="AY58" s="674" t="str">
        <f t="shared" si="0"/>
        <v/>
      </c>
      <c r="AZ58" s="675"/>
      <c r="BA58" s="675"/>
      <c r="BB58" s="675"/>
      <c r="BC58" s="675"/>
      <c r="BD58" s="675"/>
      <c r="BE58" s="675"/>
      <c r="BF58" s="675"/>
      <c r="BG58" s="675"/>
      <c r="BH58" s="675"/>
      <c r="BI58" s="675"/>
      <c r="BJ58" s="675"/>
      <c r="BK58" s="675"/>
      <c r="BL58" s="675"/>
      <c r="BM58" s="675"/>
      <c r="BN58" s="675"/>
      <c r="BO58" s="675"/>
      <c r="BP58" s="675"/>
      <c r="BQ58" s="675"/>
      <c r="BR58" s="675"/>
      <c r="BS58" s="675"/>
      <c r="BT58" s="675"/>
      <c r="BU58" s="675"/>
      <c r="BV58" s="676"/>
      <c r="BW58" s="60"/>
      <c r="BX58" s="60"/>
      <c r="BY58" s="60"/>
      <c r="BZ58" s="54"/>
      <c r="CA58" s="53"/>
      <c r="CB58" s="53"/>
      <c r="CC58" s="53"/>
      <c r="CD58" s="53"/>
      <c r="CE58" s="501"/>
      <c r="CF58" s="502"/>
      <c r="CG58" s="502"/>
      <c r="CH58" s="502"/>
      <c r="CI58" s="502"/>
      <c r="CJ58" s="502"/>
      <c r="CK58" s="502"/>
      <c r="CL58" s="502"/>
      <c r="CM58" s="502"/>
      <c r="CN58" s="502"/>
      <c r="CO58" s="502"/>
      <c r="CP58" s="502"/>
      <c r="CQ58" s="502"/>
      <c r="CR58" s="502"/>
      <c r="CS58" s="502"/>
      <c r="CT58" s="502"/>
      <c r="CU58" s="502"/>
      <c r="CV58" s="502"/>
      <c r="CW58" s="502"/>
      <c r="CX58" s="502"/>
      <c r="CY58" s="502"/>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2"/>
      <c r="FM58" s="502"/>
      <c r="FN58" s="502"/>
      <c r="FO58" s="502"/>
      <c r="FP58" s="502"/>
      <c r="FQ58" s="502"/>
      <c r="FR58" s="503"/>
    </row>
    <row r="59" spans="2:177" ht="22.5" customHeight="1" thickBot="1" x14ac:dyDescent="0.25">
      <c r="B59" s="42"/>
      <c r="C59" s="694" t="s">
        <v>128</v>
      </c>
      <c r="D59" s="695"/>
      <c r="E59" s="695"/>
      <c r="F59" s="695"/>
      <c r="G59" s="696"/>
      <c r="H59" s="696"/>
      <c r="I59" s="696"/>
      <c r="J59" s="696"/>
      <c r="K59" s="696"/>
      <c r="L59" s="697">
        <f>IF(SUM(L60:Q61)=0,"",SUM(L60:Q61))</f>
        <v>140000</v>
      </c>
      <c r="M59" s="698"/>
      <c r="N59" s="698"/>
      <c r="O59" s="698"/>
      <c r="P59" s="698"/>
      <c r="Q59" s="699"/>
      <c r="R59" s="700" t="s">
        <v>44</v>
      </c>
      <c r="S59" s="700"/>
      <c r="T59" s="700"/>
      <c r="U59" s="700"/>
      <c r="V59" s="700"/>
      <c r="W59" s="700"/>
      <c r="X59" s="700"/>
      <c r="Y59" s="700"/>
      <c r="Z59" s="700"/>
      <c r="AA59" s="700"/>
      <c r="AB59" s="700"/>
      <c r="AC59" s="700"/>
      <c r="AD59" s="700"/>
      <c r="AE59" s="700"/>
      <c r="AF59" s="700"/>
      <c r="AG59" s="700"/>
      <c r="AH59" s="700"/>
      <c r="AI59" s="700"/>
      <c r="AJ59" s="700"/>
      <c r="AK59" s="700"/>
      <c r="AL59" s="700"/>
      <c r="AM59" s="700"/>
      <c r="AN59" s="700"/>
      <c r="AO59" s="700"/>
      <c r="AP59" s="700"/>
      <c r="AQ59" s="700"/>
      <c r="AR59" s="700"/>
      <c r="AS59" s="700"/>
      <c r="AT59" s="700"/>
      <c r="AU59" s="700"/>
      <c r="AV59" s="700"/>
      <c r="AW59" s="700"/>
      <c r="AX59" s="701"/>
      <c r="AY59" s="697">
        <f>IF(SUM(AY60:BV61)+SUMIF(Q52:R58,N62,AY52:BV58)=0,"",SUM(AY60:BV61)+ROUND(SUMIF(Q52:R58,N62,AY52:BV58),0))</f>
        <v>1503210</v>
      </c>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702"/>
      <c r="BW59" s="60"/>
      <c r="BX59" s="60"/>
      <c r="BY59" s="60"/>
      <c r="BZ59" s="45"/>
      <c r="CA59" s="73"/>
      <c r="CB59" s="77"/>
      <c r="CC59" s="77"/>
      <c r="CD59" s="77"/>
      <c r="CE59" s="504"/>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6"/>
      <c r="FS59" s="37"/>
      <c r="FT59" s="37"/>
      <c r="FU59" s="37"/>
    </row>
    <row r="60" spans="2:177" ht="22.5" customHeight="1" thickBot="1" x14ac:dyDescent="0.25">
      <c r="B60" s="42"/>
      <c r="C60" s="757" t="s">
        <v>129</v>
      </c>
      <c r="D60" s="758"/>
      <c r="E60" s="758"/>
      <c r="F60" s="758"/>
      <c r="G60" s="758"/>
      <c r="H60" s="758"/>
      <c r="I60" s="758"/>
      <c r="J60" s="758"/>
      <c r="K60" s="758"/>
      <c r="L60" s="759">
        <f>IF(AY60="","",ROUND(AY60*0.08,0))</f>
        <v>40000</v>
      </c>
      <c r="M60" s="760"/>
      <c r="N60" s="760"/>
      <c r="O60" s="760"/>
      <c r="P60" s="760"/>
      <c r="Q60" s="761"/>
      <c r="R60" s="762" t="s">
        <v>94</v>
      </c>
      <c r="S60" s="762"/>
      <c r="T60" s="762"/>
      <c r="U60" s="762"/>
      <c r="V60" s="762"/>
      <c r="W60" s="762"/>
      <c r="X60" s="762"/>
      <c r="Y60" s="762"/>
      <c r="Z60" s="762"/>
      <c r="AA60" s="762"/>
      <c r="AB60" s="762"/>
      <c r="AC60" s="762"/>
      <c r="AD60" s="762"/>
      <c r="AE60" s="762"/>
      <c r="AF60" s="762"/>
      <c r="AG60" s="762"/>
      <c r="AH60" s="762"/>
      <c r="AI60" s="762"/>
      <c r="AJ60" s="762"/>
      <c r="AK60" s="762"/>
      <c r="AL60" s="762"/>
      <c r="AM60" s="762"/>
      <c r="AN60" s="762"/>
      <c r="AO60" s="762"/>
      <c r="AP60" s="762"/>
      <c r="AQ60" s="762"/>
      <c r="AR60" s="762"/>
      <c r="AS60" s="762"/>
      <c r="AT60" s="762"/>
      <c r="AU60" s="762"/>
      <c r="AV60" s="762"/>
      <c r="AW60" s="762"/>
      <c r="AX60" s="763"/>
      <c r="AY60" s="759">
        <f>IF(SUMIF(Q52:R58,T62,AY52:BV58)=0,"",ROUND(SUMIF(Q52:R58,T62,AY52:BV58),0))</f>
        <v>500000</v>
      </c>
      <c r="AZ60" s="760"/>
      <c r="BA60" s="760"/>
      <c r="BB60" s="760"/>
      <c r="BC60" s="760"/>
      <c r="BD60" s="760"/>
      <c r="BE60" s="760"/>
      <c r="BF60" s="760"/>
      <c r="BG60" s="760"/>
      <c r="BH60" s="760"/>
      <c r="BI60" s="760"/>
      <c r="BJ60" s="760"/>
      <c r="BK60" s="760"/>
      <c r="BL60" s="760"/>
      <c r="BM60" s="760"/>
      <c r="BN60" s="760"/>
      <c r="BO60" s="760"/>
      <c r="BP60" s="760"/>
      <c r="BQ60" s="760"/>
      <c r="BR60" s="760"/>
      <c r="BS60" s="760"/>
      <c r="BT60" s="760"/>
      <c r="BU60" s="760"/>
      <c r="BV60" s="764"/>
      <c r="BW60" s="60"/>
      <c r="BX60" s="60"/>
      <c r="BY60" s="60"/>
      <c r="BZ60" s="45"/>
      <c r="CA60" s="73"/>
      <c r="CB60" s="77"/>
      <c r="CC60" s="77"/>
      <c r="CD60" s="77"/>
      <c r="CE60" s="49"/>
      <c r="CF60" s="49"/>
      <c r="CG60" s="49"/>
      <c r="CH60" s="91"/>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37"/>
      <c r="FT60" s="37"/>
      <c r="FU60" s="37"/>
    </row>
    <row r="61" spans="2:177" ht="22.5" customHeight="1" thickBot="1" x14ac:dyDescent="0.25">
      <c r="B61" s="42"/>
      <c r="C61" s="765" t="s">
        <v>127</v>
      </c>
      <c r="D61" s="766"/>
      <c r="E61" s="766"/>
      <c r="F61" s="766"/>
      <c r="G61" s="766"/>
      <c r="H61" s="766"/>
      <c r="I61" s="766"/>
      <c r="J61" s="766"/>
      <c r="K61" s="766"/>
      <c r="L61" s="767">
        <f>IF(AY61="","",ROUND(AY61*0.1,0))</f>
        <v>100000</v>
      </c>
      <c r="M61" s="768"/>
      <c r="N61" s="768"/>
      <c r="O61" s="768"/>
      <c r="P61" s="768"/>
      <c r="Q61" s="769"/>
      <c r="R61" s="770" t="s">
        <v>95</v>
      </c>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1"/>
      <c r="AY61" s="772">
        <f>IF(SUMIF(Q52:R58,"",AY52:BV58)=0,"",ROUND(SUMIF(Q52:R58,"",AY52:BV58),0))</f>
        <v>1000000</v>
      </c>
      <c r="AZ61" s="773"/>
      <c r="BA61" s="773"/>
      <c r="BB61" s="773"/>
      <c r="BC61" s="773"/>
      <c r="BD61" s="773"/>
      <c r="BE61" s="773"/>
      <c r="BF61" s="773"/>
      <c r="BG61" s="773"/>
      <c r="BH61" s="773"/>
      <c r="BI61" s="773"/>
      <c r="BJ61" s="773"/>
      <c r="BK61" s="773"/>
      <c r="BL61" s="773"/>
      <c r="BM61" s="773"/>
      <c r="BN61" s="773"/>
      <c r="BO61" s="773"/>
      <c r="BP61" s="773"/>
      <c r="BQ61" s="773"/>
      <c r="BR61" s="773"/>
      <c r="BS61" s="773"/>
      <c r="BT61" s="773"/>
      <c r="BU61" s="773"/>
      <c r="BV61" s="774"/>
      <c r="BW61" s="60"/>
      <c r="BX61" s="60"/>
      <c r="BY61" s="60"/>
      <c r="BZ61" s="45"/>
      <c r="CA61" s="73"/>
      <c r="CB61" s="77"/>
      <c r="CC61" s="77"/>
      <c r="CD61" s="77"/>
      <c r="CE61" s="716" t="s">
        <v>64</v>
      </c>
      <c r="CF61" s="717"/>
      <c r="CG61" s="717"/>
      <c r="CH61" s="717"/>
      <c r="CI61" s="717"/>
      <c r="CJ61" s="717"/>
      <c r="CK61" s="717"/>
      <c r="CL61" s="717"/>
      <c r="CM61" s="717"/>
      <c r="CN61" s="717"/>
      <c r="CO61" s="717"/>
      <c r="CP61" s="717"/>
      <c r="CQ61" s="717"/>
      <c r="CR61" s="717"/>
      <c r="CS61" s="717"/>
      <c r="CT61" s="717"/>
      <c r="CU61" s="717"/>
      <c r="CV61" s="717"/>
      <c r="CW61" s="717"/>
      <c r="CX61" s="717"/>
      <c r="CY61" s="717"/>
      <c r="CZ61" s="717"/>
      <c r="DA61" s="717"/>
      <c r="DB61" s="717"/>
      <c r="DC61" s="717"/>
      <c r="DD61" s="717"/>
      <c r="DE61" s="717"/>
      <c r="DF61" s="717"/>
      <c r="DG61" s="717"/>
      <c r="DH61" s="717"/>
      <c r="DI61" s="717"/>
      <c r="DJ61" s="717"/>
      <c r="DK61" s="717"/>
      <c r="DL61" s="717"/>
      <c r="DM61" s="717"/>
      <c r="DN61" s="717"/>
      <c r="DO61" s="717"/>
      <c r="DP61" s="717"/>
      <c r="DQ61" s="717"/>
      <c r="DR61" s="717"/>
      <c r="DS61" s="717"/>
      <c r="DT61" s="717"/>
      <c r="DU61" s="717"/>
      <c r="DV61" s="717"/>
      <c r="DW61" s="717"/>
      <c r="DX61" s="717"/>
      <c r="DY61" s="717"/>
      <c r="DZ61" s="717"/>
      <c r="EA61" s="717"/>
      <c r="EB61" s="717"/>
      <c r="EC61" s="717"/>
      <c r="ED61" s="717"/>
      <c r="EE61" s="717"/>
      <c r="EF61" s="717"/>
      <c r="EG61" s="717"/>
      <c r="EH61" s="717"/>
      <c r="EI61" s="717"/>
      <c r="EJ61" s="717"/>
      <c r="EK61" s="717"/>
      <c r="EL61" s="717"/>
      <c r="EM61" s="717"/>
      <c r="EN61" s="717"/>
      <c r="EO61" s="717"/>
      <c r="EP61" s="717"/>
      <c r="EQ61" s="717"/>
      <c r="ER61" s="717"/>
      <c r="ES61" s="717"/>
      <c r="ET61" s="717"/>
      <c r="EU61" s="717"/>
      <c r="EV61" s="717"/>
      <c r="EW61" s="717"/>
      <c r="EX61" s="717"/>
      <c r="EY61" s="717"/>
      <c r="EZ61" s="717"/>
      <c r="FA61" s="717"/>
      <c r="FB61" s="717"/>
      <c r="FC61" s="717"/>
      <c r="FD61" s="717"/>
      <c r="FE61" s="717"/>
      <c r="FF61" s="717"/>
      <c r="FG61" s="717"/>
      <c r="FH61" s="717"/>
      <c r="FI61" s="717"/>
      <c r="FJ61" s="717"/>
      <c r="FK61" s="717"/>
      <c r="FL61" s="717"/>
      <c r="FM61" s="717"/>
      <c r="FN61" s="717"/>
      <c r="FO61" s="717"/>
      <c r="FP61" s="717"/>
      <c r="FQ61" s="717"/>
      <c r="FR61" s="718"/>
      <c r="FS61" s="37"/>
      <c r="FT61" s="37"/>
      <c r="FU61" s="37"/>
    </row>
    <row r="62" spans="2:177" ht="14.25" thickBot="1" x14ac:dyDescent="0.2">
      <c r="B62" s="43"/>
      <c r="C62" s="44"/>
      <c r="D62" s="44"/>
      <c r="E62" s="44"/>
      <c r="F62" s="44"/>
      <c r="G62" s="44"/>
      <c r="H62" s="44"/>
      <c r="I62" s="44"/>
      <c r="J62" s="44"/>
      <c r="K62" s="44"/>
      <c r="L62" s="44"/>
      <c r="M62" s="44"/>
      <c r="N62" s="44" t="s">
        <v>178</v>
      </c>
      <c r="O62" s="44" t="s">
        <v>179</v>
      </c>
      <c r="P62" s="44"/>
      <c r="Q62" s="44"/>
      <c r="R62" s="44"/>
      <c r="S62" s="44"/>
      <c r="T62" s="44" t="s">
        <v>102</v>
      </c>
      <c r="U62" s="44"/>
      <c r="V62" s="44"/>
      <c r="W62" s="44"/>
      <c r="X62" s="44"/>
      <c r="Y62" s="44"/>
      <c r="Z62" s="44" t="s">
        <v>103</v>
      </c>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8"/>
      <c r="BC62" s="48"/>
      <c r="BD62" s="48"/>
      <c r="BE62" s="48"/>
      <c r="BF62" s="48"/>
      <c r="BG62" s="48"/>
      <c r="BH62" s="48"/>
      <c r="BI62" s="48"/>
      <c r="BJ62" s="90"/>
      <c r="BK62" s="90"/>
      <c r="BL62" s="90"/>
      <c r="BM62" s="90"/>
      <c r="BN62" s="90"/>
      <c r="BO62" s="65"/>
      <c r="BP62" s="65"/>
      <c r="BQ62" s="65"/>
      <c r="BR62" s="90"/>
      <c r="BS62" s="90"/>
      <c r="BT62" s="90"/>
      <c r="BU62" s="90"/>
      <c r="BV62" s="90"/>
      <c r="BW62" s="65"/>
      <c r="BX62" s="65"/>
      <c r="BY62" s="65"/>
      <c r="BZ62" s="46"/>
      <c r="CA62" s="73"/>
      <c r="CB62" s="47"/>
      <c r="CC62" s="47"/>
      <c r="CD62" s="47"/>
      <c r="CE62" s="719"/>
      <c r="CF62" s="720"/>
      <c r="CG62" s="720"/>
      <c r="CH62" s="720"/>
      <c r="CI62" s="720"/>
      <c r="CJ62" s="720"/>
      <c r="CK62" s="720"/>
      <c r="CL62" s="720"/>
      <c r="CM62" s="720"/>
      <c r="CN62" s="720"/>
      <c r="CO62" s="720"/>
      <c r="CP62" s="720"/>
      <c r="CQ62" s="720"/>
      <c r="CR62" s="720"/>
      <c r="CS62" s="720"/>
      <c r="CT62" s="720"/>
      <c r="CU62" s="720"/>
      <c r="CV62" s="720"/>
      <c r="CW62" s="720"/>
      <c r="CX62" s="720"/>
      <c r="CY62" s="720"/>
      <c r="CZ62" s="720"/>
      <c r="DA62" s="720"/>
      <c r="DB62" s="720"/>
      <c r="DC62" s="720"/>
      <c r="DD62" s="720"/>
      <c r="DE62" s="720"/>
      <c r="DF62" s="720"/>
      <c r="DG62" s="720"/>
      <c r="DH62" s="720"/>
      <c r="DI62" s="720"/>
      <c r="DJ62" s="720"/>
      <c r="DK62" s="720"/>
      <c r="DL62" s="720"/>
      <c r="DM62" s="720"/>
      <c r="DN62" s="720"/>
      <c r="DO62" s="720"/>
      <c r="DP62" s="720"/>
      <c r="DQ62" s="720"/>
      <c r="DR62" s="720"/>
      <c r="DS62" s="720"/>
      <c r="DT62" s="720"/>
      <c r="DU62" s="720"/>
      <c r="DV62" s="720"/>
      <c r="DW62" s="720"/>
      <c r="DX62" s="720"/>
      <c r="DY62" s="720"/>
      <c r="DZ62" s="720"/>
      <c r="EA62" s="720"/>
      <c r="EB62" s="720"/>
      <c r="EC62" s="720"/>
      <c r="ED62" s="720"/>
      <c r="EE62" s="720"/>
      <c r="EF62" s="720"/>
      <c r="EG62" s="720"/>
      <c r="EH62" s="720"/>
      <c r="EI62" s="720"/>
      <c r="EJ62" s="720"/>
      <c r="EK62" s="720"/>
      <c r="EL62" s="720"/>
      <c r="EM62" s="720"/>
      <c r="EN62" s="720"/>
      <c r="EO62" s="720"/>
      <c r="EP62" s="720"/>
      <c r="EQ62" s="720"/>
      <c r="ER62" s="720"/>
      <c r="ES62" s="720"/>
      <c r="ET62" s="720"/>
      <c r="EU62" s="720"/>
      <c r="EV62" s="720"/>
      <c r="EW62" s="720"/>
      <c r="EX62" s="720"/>
      <c r="EY62" s="720"/>
      <c r="EZ62" s="720"/>
      <c r="FA62" s="720"/>
      <c r="FB62" s="720"/>
      <c r="FC62" s="720"/>
      <c r="FD62" s="720"/>
      <c r="FE62" s="720"/>
      <c r="FF62" s="720"/>
      <c r="FG62" s="720"/>
      <c r="FH62" s="720"/>
      <c r="FI62" s="720"/>
      <c r="FJ62" s="720"/>
      <c r="FK62" s="720"/>
      <c r="FL62" s="720"/>
      <c r="FM62" s="720"/>
      <c r="FN62" s="720"/>
      <c r="FO62" s="720"/>
      <c r="FP62" s="720"/>
      <c r="FQ62" s="720"/>
      <c r="FR62" s="721"/>
    </row>
    <row r="63" spans="2:177" ht="14.25" customHeight="1" thickTop="1" x14ac:dyDescent="0.15">
      <c r="B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BJ63" s="52"/>
      <c r="BK63" s="52"/>
      <c r="BL63" s="52"/>
      <c r="BM63" s="52"/>
      <c r="BN63" s="52"/>
      <c r="BO63" s="52"/>
      <c r="BP63" s="52"/>
      <c r="BQ63" s="52"/>
      <c r="BR63" s="53"/>
      <c r="BS63" s="53"/>
      <c r="BT63" s="53"/>
      <c r="BU63" s="53"/>
      <c r="BV63" s="52"/>
      <c r="BW63" s="52"/>
      <c r="BX63" s="52"/>
      <c r="BY63" s="52"/>
      <c r="BZ63" s="52"/>
      <c r="CA63" s="52"/>
      <c r="CB63" s="52"/>
      <c r="FK63" s="2"/>
      <c r="FL63" s="2"/>
      <c r="FM63" s="2"/>
      <c r="FN63" s="2"/>
      <c r="FO63" s="2"/>
      <c r="FP63" s="2"/>
      <c r="FQ63" s="2"/>
      <c r="FR63" s="2"/>
      <c r="FS63" s="2"/>
      <c r="FT63" s="2"/>
      <c r="FU63" s="2"/>
    </row>
    <row r="64" spans="2:177" ht="11.25" customHeight="1" x14ac:dyDescent="0.15">
      <c r="B64" s="722" t="s">
        <v>3</v>
      </c>
      <c r="C64" s="722"/>
      <c r="D64" s="722"/>
      <c r="E64" s="724" t="s">
        <v>43</v>
      </c>
      <c r="F64" s="724"/>
      <c r="G64" s="724"/>
      <c r="H64" s="724"/>
      <c r="I64" s="724"/>
      <c r="J64" s="724"/>
      <c r="K64" s="724"/>
      <c r="L64" s="726" t="s">
        <v>4</v>
      </c>
      <c r="M64" s="726"/>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12"/>
      <c r="CD64" s="12"/>
      <c r="CE64" s="12"/>
      <c r="CF64" s="12"/>
      <c r="CG64" s="12"/>
      <c r="CH64" s="12"/>
      <c r="CI64" s="12"/>
      <c r="CJ64" s="12"/>
      <c r="CK64" s="12"/>
      <c r="CL64" s="12"/>
      <c r="CM64" s="12"/>
      <c r="CN64" s="12"/>
      <c r="CO64" s="12"/>
      <c r="CP64" s="12"/>
      <c r="CQ64" s="12"/>
      <c r="CR64" s="12"/>
      <c r="CS64" s="12"/>
      <c r="CT64" s="12"/>
      <c r="CU64" s="12"/>
      <c r="CV64" s="1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FR64" s="2"/>
      <c r="FS64" s="2"/>
      <c r="FT64" s="2"/>
    </row>
    <row r="65" spans="2:176" ht="11.25" customHeight="1" x14ac:dyDescent="0.15">
      <c r="B65" s="722"/>
      <c r="C65" s="722"/>
      <c r="D65" s="722"/>
      <c r="E65" s="724"/>
      <c r="F65" s="724"/>
      <c r="G65" s="724"/>
      <c r="H65" s="724"/>
      <c r="I65" s="724"/>
      <c r="J65" s="724"/>
      <c r="K65" s="724"/>
      <c r="L65" s="726"/>
      <c r="M65" s="726"/>
      <c r="AD65" s="2"/>
      <c r="AE65" s="2"/>
      <c r="AF65" s="2"/>
      <c r="AG65" s="2"/>
      <c r="AH65" s="728" t="s">
        <v>0</v>
      </c>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58"/>
      <c r="BT65" s="58"/>
      <c r="BU65" s="58"/>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W65" s="730" t="s">
        <v>2</v>
      </c>
      <c r="EX65" s="730"/>
      <c r="EY65" s="730"/>
      <c r="EZ65" s="730"/>
      <c r="FA65" s="730"/>
      <c r="FB65" s="730"/>
      <c r="FC65" s="730"/>
      <c r="FD65" s="730"/>
      <c r="FE65" s="730"/>
      <c r="FF65" s="730"/>
      <c r="FG65" s="730"/>
      <c r="FH65" s="730"/>
      <c r="FI65" s="730"/>
      <c r="FJ65" s="730"/>
      <c r="FK65" s="730"/>
      <c r="FL65" s="730"/>
      <c r="FM65" s="730"/>
      <c r="FN65" s="730"/>
      <c r="FO65" s="730"/>
      <c r="FP65" s="730"/>
      <c r="FT65" s="2"/>
    </row>
    <row r="66" spans="2:176" ht="9.75" customHeight="1" thickBot="1" x14ac:dyDescent="0.2">
      <c r="B66" s="722"/>
      <c r="C66" s="722"/>
      <c r="D66" s="722"/>
      <c r="E66" s="724"/>
      <c r="F66" s="724"/>
      <c r="G66" s="724"/>
      <c r="H66" s="724"/>
      <c r="I66" s="724"/>
      <c r="J66" s="724"/>
      <c r="K66" s="724"/>
      <c r="L66" s="726"/>
      <c r="M66" s="726"/>
      <c r="AD66" s="2"/>
      <c r="AE66" s="2"/>
      <c r="AF66" s="2"/>
      <c r="AG66" s="2"/>
      <c r="AH66" s="729"/>
      <c r="AI66" s="729"/>
      <c r="AJ66" s="729"/>
      <c r="AK66" s="729"/>
      <c r="AL66" s="729"/>
      <c r="AM66" s="729"/>
      <c r="AN66" s="729"/>
      <c r="AO66" s="729"/>
      <c r="AP66" s="729"/>
      <c r="AQ66" s="729"/>
      <c r="AR66" s="729"/>
      <c r="AS66" s="729"/>
      <c r="AT66" s="729"/>
      <c r="AU66" s="729"/>
      <c r="AV66" s="729"/>
      <c r="AW66" s="729"/>
      <c r="AX66" s="729"/>
      <c r="AY66" s="729"/>
      <c r="AZ66" s="729"/>
      <c r="BA66" s="729"/>
      <c r="BB66" s="729"/>
      <c r="BC66" s="729"/>
      <c r="BD66" s="729"/>
      <c r="BE66" s="729"/>
      <c r="BF66" s="729"/>
      <c r="BG66" s="729"/>
      <c r="BH66" s="729"/>
      <c r="BI66" s="729"/>
      <c r="BJ66" s="729"/>
      <c r="BK66" s="729"/>
      <c r="BL66" s="729"/>
      <c r="BM66" s="729"/>
      <c r="BN66" s="729"/>
      <c r="BO66" s="729"/>
      <c r="BP66" s="729"/>
      <c r="BQ66" s="729"/>
      <c r="BR66" s="729"/>
      <c r="BS66" s="58"/>
      <c r="BT66" s="58"/>
      <c r="BU66" s="58"/>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W66" s="730"/>
      <c r="EX66" s="730"/>
      <c r="EY66" s="730"/>
      <c r="EZ66" s="730"/>
      <c r="FA66" s="730"/>
      <c r="FB66" s="730"/>
      <c r="FC66" s="730"/>
      <c r="FD66" s="730"/>
      <c r="FE66" s="730"/>
      <c r="FF66" s="730"/>
      <c r="FG66" s="730"/>
      <c r="FH66" s="730"/>
      <c r="FI66" s="730"/>
      <c r="FJ66" s="730"/>
      <c r="FK66" s="730"/>
      <c r="FL66" s="730"/>
      <c r="FM66" s="730"/>
      <c r="FN66" s="730"/>
      <c r="FO66" s="730"/>
      <c r="FP66" s="730"/>
      <c r="FT66" s="2"/>
    </row>
    <row r="67" spans="2:176" ht="4.5" customHeight="1" thickTop="1" x14ac:dyDescent="0.15">
      <c r="B67" s="722"/>
      <c r="C67" s="722"/>
      <c r="D67" s="722"/>
      <c r="E67" s="724"/>
      <c r="F67" s="724"/>
      <c r="G67" s="724"/>
      <c r="H67" s="724"/>
      <c r="I67" s="724"/>
      <c r="J67" s="724"/>
      <c r="K67" s="724"/>
      <c r="L67" s="726"/>
      <c r="M67" s="726"/>
      <c r="AD67" s="2"/>
      <c r="AE67" s="2"/>
      <c r="AF67" s="2"/>
      <c r="AG67" s="2"/>
      <c r="AH67" s="731" t="s">
        <v>1</v>
      </c>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59"/>
      <c r="BT67" s="59"/>
      <c r="BU67" s="59"/>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FQ67" s="2"/>
      <c r="FR67" s="2"/>
      <c r="FS67" s="2"/>
      <c r="FT67" s="2"/>
    </row>
    <row r="68" spans="2:176" ht="4.5" customHeight="1" x14ac:dyDescent="0.15">
      <c r="B68" s="722"/>
      <c r="C68" s="722"/>
      <c r="D68" s="722"/>
      <c r="E68" s="724"/>
      <c r="F68" s="724"/>
      <c r="G68" s="724"/>
      <c r="H68" s="724"/>
      <c r="I68" s="724"/>
      <c r="J68" s="724"/>
      <c r="K68" s="724"/>
      <c r="L68" s="726"/>
      <c r="M68" s="726"/>
      <c r="AD68" s="2"/>
      <c r="AE68" s="2"/>
      <c r="AF68" s="2"/>
      <c r="AG68" s="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59"/>
      <c r="BT68" s="59"/>
      <c r="BU68" s="59"/>
      <c r="BV68" s="2"/>
      <c r="BW68" s="2"/>
      <c r="BX68" s="2"/>
      <c r="BY68" s="2"/>
      <c r="BZ68" s="2"/>
      <c r="CA68" s="2"/>
      <c r="CB68" s="2"/>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FQ68" s="6"/>
      <c r="FR68" s="6"/>
      <c r="FS68" s="6"/>
      <c r="FT68" s="6"/>
    </row>
    <row r="69" spans="2:176" ht="4.5" customHeight="1" x14ac:dyDescent="0.15">
      <c r="B69" s="723"/>
      <c r="C69" s="723"/>
      <c r="D69" s="723"/>
      <c r="E69" s="725"/>
      <c r="F69" s="725"/>
      <c r="G69" s="725"/>
      <c r="H69" s="725"/>
      <c r="I69" s="725"/>
      <c r="J69" s="725"/>
      <c r="K69" s="725"/>
      <c r="L69" s="727"/>
      <c r="M69" s="727"/>
      <c r="AD69" s="2"/>
      <c r="AE69" s="2"/>
      <c r="AF69" s="2"/>
      <c r="AG69" s="2"/>
      <c r="AH69" s="732"/>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59"/>
      <c r="BT69" s="59"/>
      <c r="BU69" s="59"/>
      <c r="BV69" s="2"/>
      <c r="BW69" s="2"/>
      <c r="BX69" s="2"/>
      <c r="BY69" s="2"/>
      <c r="BZ69" s="2"/>
      <c r="CA69" s="2"/>
      <c r="CB69" s="2"/>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FS69" s="6"/>
      <c r="FT69" s="6"/>
    </row>
    <row r="70" spans="2:176" ht="4.5" customHeight="1" thickBot="1" x14ac:dyDescent="0.2">
      <c r="N70" s="2"/>
      <c r="R70" s="2"/>
      <c r="S70" s="2"/>
      <c r="T70" s="2"/>
      <c r="U70" s="2"/>
      <c r="V70" s="2"/>
      <c r="W70" s="2"/>
      <c r="X70" s="2"/>
      <c r="Y70" s="2"/>
      <c r="Z70" s="2"/>
      <c r="AA70" s="2"/>
      <c r="AB70" s="2"/>
      <c r="AC70" s="2"/>
      <c r="AD70" s="2"/>
      <c r="AE70" s="2"/>
      <c r="AF70" s="2"/>
      <c r="AG70" s="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59"/>
      <c r="BT70" s="59"/>
      <c r="BU70" s="59"/>
      <c r="BV70" s="2"/>
      <c r="BW70" s="2"/>
      <c r="BX70" s="2"/>
      <c r="BY70" s="2"/>
      <c r="BZ70" s="2"/>
      <c r="CA70" s="2"/>
      <c r="CB70" s="2"/>
      <c r="CC70" s="2"/>
      <c r="CD70" s="2"/>
      <c r="CE70" s="2"/>
      <c r="CF70" s="2"/>
      <c r="CG70" s="2"/>
      <c r="CH70" s="2"/>
      <c r="CI70" s="2"/>
      <c r="CJ70" s="2"/>
      <c r="CK70" s="2"/>
      <c r="CL70" s="2"/>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FS70" s="2"/>
      <c r="FT70" s="2"/>
    </row>
    <row r="71" spans="2:176" ht="9.75" customHeight="1" thickBot="1" x14ac:dyDescent="0.2">
      <c r="B71" s="733" t="s">
        <v>6</v>
      </c>
      <c r="C71" s="734"/>
      <c r="D71" s="734"/>
      <c r="E71" s="735"/>
      <c r="F71" s="742" t="str">
        <f>IF(I12="","",I12)</f>
        <v>○○○○○○○○工事</v>
      </c>
      <c r="G71" s="742"/>
      <c r="H71" s="742"/>
      <c r="I71" s="742"/>
      <c r="J71" s="742"/>
      <c r="K71" s="742"/>
      <c r="L71" s="742"/>
      <c r="M71" s="742"/>
      <c r="N71" s="742"/>
      <c r="O71" s="742"/>
      <c r="P71" s="742"/>
      <c r="Q71" s="742"/>
      <c r="R71" s="742"/>
      <c r="S71" s="743"/>
      <c r="T71" s="2"/>
      <c r="U71" s="2"/>
      <c r="V71" s="2"/>
      <c r="W71" s="2"/>
      <c r="X71" s="2"/>
      <c r="Y71" s="2"/>
      <c r="Z71" s="2"/>
      <c r="AA71" s="2"/>
      <c r="AB71" s="2"/>
      <c r="AC71" s="2"/>
      <c r="AD71" s="2"/>
      <c r="AE71" s="2"/>
      <c r="AF71" s="2"/>
      <c r="AG71" s="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59"/>
      <c r="BT71" s="59"/>
      <c r="BU71" s="59"/>
      <c r="BV71" s="2"/>
      <c r="BW71" s="2"/>
      <c r="BX71" s="2"/>
      <c r="BY71" s="2"/>
      <c r="BZ71" s="2"/>
      <c r="CA71" s="2"/>
      <c r="CB71" s="2"/>
      <c r="CC71" s="2"/>
      <c r="CD71" s="2"/>
      <c r="CE71" s="2"/>
      <c r="CF71" s="2"/>
      <c r="CG71" s="2"/>
      <c r="CH71" s="2"/>
      <c r="CI71" s="2"/>
      <c r="CJ71" s="2"/>
      <c r="CK71" s="2"/>
      <c r="CL71" s="2"/>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row>
    <row r="72" spans="2:176" ht="9.75" customHeight="1" x14ac:dyDescent="0.15">
      <c r="B72" s="736"/>
      <c r="C72" s="737"/>
      <c r="D72" s="737"/>
      <c r="E72" s="738"/>
      <c r="F72" s="744"/>
      <c r="G72" s="744"/>
      <c r="H72" s="744"/>
      <c r="I72" s="744"/>
      <c r="J72" s="744"/>
      <c r="K72" s="744"/>
      <c r="L72" s="744"/>
      <c r="M72" s="744"/>
      <c r="N72" s="744"/>
      <c r="O72" s="744"/>
      <c r="P72" s="744"/>
      <c r="Q72" s="744"/>
      <c r="R72" s="744"/>
      <c r="S72" s="745"/>
      <c r="T72" s="2"/>
      <c r="U72" s="2"/>
      <c r="V72" s="748" t="s">
        <v>117</v>
      </c>
      <c r="W72" s="749"/>
      <c r="X72" s="749"/>
      <c r="Y72" s="749"/>
      <c r="Z72" s="749"/>
      <c r="AA72" s="749"/>
      <c r="AB72" s="749"/>
      <c r="AC72" s="749"/>
      <c r="AD72" s="749"/>
      <c r="AE72" s="749"/>
      <c r="AF72" s="749"/>
      <c r="AG72" s="749"/>
      <c r="AH72" s="749"/>
      <c r="AI72" s="749"/>
      <c r="AJ72" s="749"/>
      <c r="AK72" s="749"/>
      <c r="AL72" s="749"/>
      <c r="AM72" s="749"/>
      <c r="AN72" s="749"/>
      <c r="AO72" s="749"/>
      <c r="AP72" s="750"/>
      <c r="AQ72" s="710">
        <f>IF(I6="","",I6)</f>
        <v>2023</v>
      </c>
      <c r="AR72" s="710"/>
      <c r="AS72" s="710"/>
      <c r="AT72" s="710"/>
      <c r="AU72" s="710"/>
      <c r="AV72" s="710"/>
      <c r="AW72" s="710"/>
      <c r="AX72" s="710"/>
      <c r="AY72" s="710" t="s">
        <v>118</v>
      </c>
      <c r="AZ72" s="710"/>
      <c r="BA72" s="710"/>
      <c r="BB72" s="710"/>
      <c r="BC72" s="710">
        <f>IF(M6="","",M6)</f>
        <v>10</v>
      </c>
      <c r="BD72" s="710"/>
      <c r="BE72" s="710"/>
      <c r="BF72" s="710"/>
      <c r="BG72" s="710"/>
      <c r="BH72" s="710"/>
      <c r="BI72" s="710"/>
      <c r="BJ72" s="710"/>
      <c r="BK72" s="710" t="s">
        <v>119</v>
      </c>
      <c r="BL72" s="710"/>
      <c r="BM72" s="710"/>
      <c r="BN72" s="710"/>
      <c r="BO72" s="710">
        <f>IF(Q6="","",Q6)</f>
        <v>20</v>
      </c>
      <c r="BP72" s="710"/>
      <c r="BQ72" s="710"/>
      <c r="BR72" s="710"/>
      <c r="BS72" s="710"/>
      <c r="BT72" s="710"/>
      <c r="BU72" s="710"/>
      <c r="BV72" s="710"/>
      <c r="BW72" s="710" t="s">
        <v>120</v>
      </c>
      <c r="BX72" s="710"/>
      <c r="BY72" s="710"/>
      <c r="BZ72" s="713"/>
      <c r="CA72" s="56"/>
      <c r="CB72" s="2"/>
      <c r="CC72" s="2"/>
      <c r="CD72" s="2"/>
      <c r="CE72" s="2"/>
      <c r="CF72" s="2"/>
      <c r="CG72" s="2"/>
      <c r="CH72" s="2"/>
      <c r="CI72" s="2"/>
      <c r="CJ72" s="2"/>
      <c r="CK72" s="2"/>
      <c r="CL72" s="2"/>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row>
    <row r="73" spans="2:176" ht="9.75" customHeight="1" x14ac:dyDescent="0.15">
      <c r="B73" s="736"/>
      <c r="C73" s="737"/>
      <c r="D73" s="737"/>
      <c r="E73" s="738"/>
      <c r="F73" s="744"/>
      <c r="G73" s="744"/>
      <c r="H73" s="744"/>
      <c r="I73" s="744"/>
      <c r="J73" s="744"/>
      <c r="K73" s="744"/>
      <c r="L73" s="744"/>
      <c r="M73" s="744"/>
      <c r="N73" s="744"/>
      <c r="O73" s="744"/>
      <c r="P73" s="744"/>
      <c r="Q73" s="744"/>
      <c r="R73" s="744"/>
      <c r="S73" s="745"/>
      <c r="T73" s="24"/>
      <c r="U73" s="24"/>
      <c r="V73" s="751"/>
      <c r="W73" s="752"/>
      <c r="X73" s="752"/>
      <c r="Y73" s="752"/>
      <c r="Z73" s="752"/>
      <c r="AA73" s="752"/>
      <c r="AB73" s="752"/>
      <c r="AC73" s="752"/>
      <c r="AD73" s="752"/>
      <c r="AE73" s="752"/>
      <c r="AF73" s="752"/>
      <c r="AG73" s="752"/>
      <c r="AH73" s="752"/>
      <c r="AI73" s="752"/>
      <c r="AJ73" s="752"/>
      <c r="AK73" s="752"/>
      <c r="AL73" s="752"/>
      <c r="AM73" s="752"/>
      <c r="AN73" s="752"/>
      <c r="AO73" s="752"/>
      <c r="AP73" s="753"/>
      <c r="AQ73" s="711"/>
      <c r="AR73" s="711"/>
      <c r="AS73" s="711"/>
      <c r="AT73" s="711"/>
      <c r="AU73" s="711"/>
      <c r="AV73" s="711"/>
      <c r="AW73" s="711"/>
      <c r="AX73" s="711"/>
      <c r="AY73" s="711"/>
      <c r="AZ73" s="711"/>
      <c r="BA73" s="711"/>
      <c r="BB73" s="711"/>
      <c r="BC73" s="711"/>
      <c r="BD73" s="711"/>
      <c r="BE73" s="711"/>
      <c r="BF73" s="711"/>
      <c r="BG73" s="711"/>
      <c r="BH73" s="711"/>
      <c r="BI73" s="711"/>
      <c r="BJ73" s="711"/>
      <c r="BK73" s="711"/>
      <c r="BL73" s="711"/>
      <c r="BM73" s="711"/>
      <c r="BN73" s="711"/>
      <c r="BO73" s="711"/>
      <c r="BP73" s="711"/>
      <c r="BQ73" s="711"/>
      <c r="BR73" s="711"/>
      <c r="BS73" s="711"/>
      <c r="BT73" s="711"/>
      <c r="BU73" s="711"/>
      <c r="BV73" s="711"/>
      <c r="BW73" s="711"/>
      <c r="BX73" s="711"/>
      <c r="BY73" s="711"/>
      <c r="BZ73" s="714"/>
      <c r="CA73" s="56"/>
      <c r="CB73" s="2"/>
      <c r="CC73" s="775" t="s">
        <v>246</v>
      </c>
      <c r="CD73" s="775"/>
      <c r="CE73" s="775"/>
      <c r="CF73" s="775"/>
      <c r="CG73" s="775"/>
      <c r="CH73" s="775"/>
      <c r="CI73" s="775"/>
      <c r="CJ73" s="775"/>
      <c r="CK73" s="775"/>
      <c r="CL73" s="775"/>
      <c r="CM73" s="775"/>
      <c r="CN73" s="775"/>
      <c r="CO73" s="775"/>
      <c r="CP73" s="775"/>
      <c r="CQ73" s="775"/>
      <c r="CR73" s="775"/>
      <c r="CS73" s="775"/>
      <c r="CT73" s="775"/>
      <c r="CU73" s="775"/>
      <c r="CV73" s="775"/>
      <c r="CW73" s="775"/>
      <c r="CX73" s="775"/>
      <c r="CY73" s="775"/>
      <c r="CZ73" s="775"/>
      <c r="DA73" s="775"/>
      <c r="DB73" s="775"/>
      <c r="DC73" s="775"/>
      <c r="DD73" s="775"/>
      <c r="DE73" s="775"/>
      <c r="DF73" s="775"/>
      <c r="DG73" s="775"/>
      <c r="DH73" s="775"/>
      <c r="DI73" s="775"/>
      <c r="DJ73" s="775"/>
      <c r="DK73" s="775"/>
      <c r="DL73" s="775"/>
      <c r="DM73" s="775"/>
      <c r="DN73" s="775"/>
      <c r="DO73" s="775"/>
      <c r="DP73" s="775"/>
      <c r="DQ73" s="775"/>
      <c r="DR73" s="775"/>
      <c r="DS73" s="775"/>
      <c r="DT73" s="775"/>
      <c r="DU73" s="775"/>
      <c r="DV73" s="775"/>
      <c r="DW73" s="775"/>
      <c r="DX73" s="775"/>
      <c r="DY73" s="775"/>
      <c r="DZ73" s="775"/>
      <c r="EA73" s="775"/>
      <c r="EB73" s="775"/>
      <c r="EC73" s="775"/>
      <c r="ED73" s="775"/>
      <c r="EE73" s="775"/>
      <c r="EF73" s="775"/>
      <c r="EG73" s="775"/>
      <c r="EH73" s="775"/>
      <c r="EI73" s="775"/>
      <c r="EJ73" s="775"/>
      <c r="EK73" s="775"/>
      <c r="EL73" s="775"/>
      <c r="EM73" s="775"/>
      <c r="EN73" s="775"/>
      <c r="EO73" s="775"/>
      <c r="EP73" s="775"/>
      <c r="EQ73" s="775"/>
      <c r="ER73" s="775"/>
      <c r="ES73" s="775"/>
      <c r="ET73" s="775"/>
      <c r="EU73" s="775"/>
      <c r="EV73" s="775"/>
      <c r="EW73" s="775"/>
      <c r="EX73" s="775"/>
      <c r="EY73" s="775"/>
      <c r="EZ73" s="775"/>
      <c r="FA73" s="775"/>
      <c r="FB73" s="775"/>
      <c r="FC73" s="775"/>
      <c r="FD73" s="775"/>
      <c r="FE73" s="775"/>
      <c r="FF73" s="775"/>
      <c r="FG73" s="775"/>
      <c r="FH73" s="775"/>
      <c r="FI73" s="775"/>
      <c r="FJ73" s="775"/>
      <c r="FK73" s="775"/>
      <c r="FL73" s="775"/>
      <c r="FM73" s="775"/>
      <c r="FN73" s="775"/>
      <c r="FO73" s="775"/>
      <c r="FP73" s="775"/>
      <c r="FQ73" s="775"/>
      <c r="FR73" s="775"/>
      <c r="FS73" s="775"/>
      <c r="FT73" s="775"/>
    </row>
    <row r="74" spans="2:176" ht="9.75" customHeight="1" thickBot="1" x14ac:dyDescent="0.2">
      <c r="B74" s="739"/>
      <c r="C74" s="740"/>
      <c r="D74" s="740"/>
      <c r="E74" s="741"/>
      <c r="F74" s="746"/>
      <c r="G74" s="746"/>
      <c r="H74" s="746"/>
      <c r="I74" s="746"/>
      <c r="J74" s="746"/>
      <c r="K74" s="746"/>
      <c r="L74" s="746"/>
      <c r="M74" s="746"/>
      <c r="N74" s="746"/>
      <c r="O74" s="746"/>
      <c r="P74" s="746"/>
      <c r="Q74" s="746"/>
      <c r="R74" s="746"/>
      <c r="S74" s="747"/>
      <c r="T74" s="24"/>
      <c r="U74" s="24"/>
      <c r="V74" s="754"/>
      <c r="W74" s="755"/>
      <c r="X74" s="755"/>
      <c r="Y74" s="755"/>
      <c r="Z74" s="755"/>
      <c r="AA74" s="755"/>
      <c r="AB74" s="755"/>
      <c r="AC74" s="755"/>
      <c r="AD74" s="755"/>
      <c r="AE74" s="755"/>
      <c r="AF74" s="755"/>
      <c r="AG74" s="755"/>
      <c r="AH74" s="755"/>
      <c r="AI74" s="755"/>
      <c r="AJ74" s="755"/>
      <c r="AK74" s="755"/>
      <c r="AL74" s="755"/>
      <c r="AM74" s="755"/>
      <c r="AN74" s="755"/>
      <c r="AO74" s="755"/>
      <c r="AP74" s="756"/>
      <c r="AQ74" s="712"/>
      <c r="AR74" s="712"/>
      <c r="AS74" s="712"/>
      <c r="AT74" s="712"/>
      <c r="AU74" s="712"/>
      <c r="AV74" s="712"/>
      <c r="AW74" s="712"/>
      <c r="AX74" s="712"/>
      <c r="AY74" s="712"/>
      <c r="AZ74" s="712"/>
      <c r="BA74" s="712"/>
      <c r="BB74" s="712"/>
      <c r="BC74" s="712"/>
      <c r="BD74" s="712"/>
      <c r="BE74" s="712"/>
      <c r="BF74" s="712"/>
      <c r="BG74" s="712"/>
      <c r="BH74" s="712"/>
      <c r="BI74" s="712"/>
      <c r="BJ74" s="712"/>
      <c r="BK74" s="712"/>
      <c r="BL74" s="712"/>
      <c r="BM74" s="712"/>
      <c r="BN74" s="712"/>
      <c r="BO74" s="712"/>
      <c r="BP74" s="712"/>
      <c r="BQ74" s="712"/>
      <c r="BR74" s="712"/>
      <c r="BS74" s="712"/>
      <c r="BT74" s="712"/>
      <c r="BU74" s="712"/>
      <c r="BV74" s="712"/>
      <c r="BW74" s="712"/>
      <c r="BX74" s="712"/>
      <c r="BY74" s="712"/>
      <c r="BZ74" s="715"/>
      <c r="CA74" s="56"/>
      <c r="CB74" s="2"/>
      <c r="CC74" s="775"/>
      <c r="CD74" s="775"/>
      <c r="CE74" s="775"/>
      <c r="CF74" s="775"/>
      <c r="CG74" s="775"/>
      <c r="CH74" s="775"/>
      <c r="CI74" s="775"/>
      <c r="CJ74" s="775"/>
      <c r="CK74" s="775"/>
      <c r="CL74" s="775"/>
      <c r="CM74" s="775"/>
      <c r="CN74" s="775"/>
      <c r="CO74" s="775"/>
      <c r="CP74" s="775"/>
      <c r="CQ74" s="775"/>
      <c r="CR74" s="775"/>
      <c r="CS74" s="775"/>
      <c r="CT74" s="775"/>
      <c r="CU74" s="775"/>
      <c r="CV74" s="775"/>
      <c r="CW74" s="775"/>
      <c r="CX74" s="775"/>
      <c r="CY74" s="775"/>
      <c r="CZ74" s="775"/>
      <c r="DA74" s="775"/>
      <c r="DB74" s="775"/>
      <c r="DC74" s="775"/>
      <c r="DD74" s="775"/>
      <c r="DE74" s="775"/>
      <c r="DF74" s="775"/>
      <c r="DG74" s="775"/>
      <c r="DH74" s="775"/>
      <c r="DI74" s="775"/>
      <c r="DJ74" s="775"/>
      <c r="DK74" s="775"/>
      <c r="DL74" s="775"/>
      <c r="DM74" s="775"/>
      <c r="DN74" s="775"/>
      <c r="DO74" s="775"/>
      <c r="DP74" s="775"/>
      <c r="DQ74" s="775"/>
      <c r="DR74" s="775"/>
      <c r="DS74" s="775"/>
      <c r="DT74" s="775"/>
      <c r="DU74" s="775"/>
      <c r="DV74" s="775"/>
      <c r="DW74" s="775"/>
      <c r="DX74" s="775"/>
      <c r="DY74" s="775"/>
      <c r="DZ74" s="775"/>
      <c r="EA74" s="775"/>
      <c r="EB74" s="775"/>
      <c r="EC74" s="775"/>
      <c r="ED74" s="775"/>
      <c r="EE74" s="775"/>
      <c r="EF74" s="775"/>
      <c r="EG74" s="775"/>
      <c r="EH74" s="775"/>
      <c r="EI74" s="775"/>
      <c r="EJ74" s="775"/>
      <c r="EK74" s="775"/>
      <c r="EL74" s="775"/>
      <c r="EM74" s="775"/>
      <c r="EN74" s="775"/>
      <c r="EO74" s="775"/>
      <c r="EP74" s="775"/>
      <c r="EQ74" s="775"/>
      <c r="ER74" s="775"/>
      <c r="ES74" s="775"/>
      <c r="ET74" s="775"/>
      <c r="EU74" s="775"/>
      <c r="EV74" s="775"/>
      <c r="EW74" s="775"/>
      <c r="EX74" s="775"/>
      <c r="EY74" s="775"/>
      <c r="EZ74" s="775"/>
      <c r="FA74" s="775"/>
      <c r="FB74" s="775"/>
      <c r="FC74" s="775"/>
      <c r="FD74" s="775"/>
      <c r="FE74" s="775"/>
      <c r="FF74" s="775"/>
      <c r="FG74" s="775"/>
      <c r="FH74" s="775"/>
      <c r="FI74" s="775"/>
      <c r="FJ74" s="775"/>
      <c r="FK74" s="775"/>
      <c r="FL74" s="775"/>
      <c r="FM74" s="775"/>
      <c r="FN74" s="775"/>
      <c r="FO74" s="775"/>
      <c r="FP74" s="775"/>
      <c r="FQ74" s="775"/>
      <c r="FR74" s="775"/>
      <c r="FS74" s="775"/>
      <c r="FT74" s="775"/>
    </row>
    <row r="75" spans="2:176" ht="9.75" customHeight="1" x14ac:dyDescent="0.15">
      <c r="B75" s="829" t="s">
        <v>5</v>
      </c>
      <c r="C75" s="811"/>
      <c r="D75" s="811"/>
      <c r="E75" s="830"/>
      <c r="F75" s="831" t="str">
        <f>IF(LEN(I9)=8,MID($I9,1,1),IF(LEN(I9)=0,"",""))</f>
        <v>4</v>
      </c>
      <c r="G75" s="833" t="str">
        <f>IF(LEN(I9)=8,MID($I9,2,1),IF(LEN(I9)=0,"",""))</f>
        <v>0</v>
      </c>
      <c r="H75" s="833" t="str">
        <f>IF(LEN(I9)=8,MID($I9,3,1),IF(LEN(I9)=0,"",""))</f>
        <v>5</v>
      </c>
      <c r="I75" s="833" t="str">
        <f>IF(LEN(I9)=8,MID($I9,4,1),IF(LEN(I9)=0,"",""))</f>
        <v>1</v>
      </c>
      <c r="J75" s="833" t="str">
        <f>IF(LEN(I9)=8,MID($I9,5,1),IF(LEN(I9)=4,MID($I9,1,1),IF(LEN(I9)=0,"","")))</f>
        <v>0</v>
      </c>
      <c r="K75" s="835" t="str">
        <f>IF(LEN(I9)=8,MID($I9,6,1),IF(LEN(I9)=4,MID($I9,2,1),IF(LEN(I9)=0,"","")))</f>
        <v>0</v>
      </c>
      <c r="L75" s="837" t="str">
        <f>IF(LEN(I9)=8,MID($I9,7,1),IF(LEN(I9)=4,MID($I9,3,1),IF(LEN(I9)=2,MID($I9,1,1),IF(LEN(I9)=0,"",""))))</f>
        <v>1</v>
      </c>
      <c r="M75" s="839" t="str">
        <f>IF(LEN(I9)=8,MID($I9,8,1),IF(LEN(I9)=4,MID($I9,4,1),IF(LEN(I9)=2,MID($I9,2,1),IF(LEN(I9)=1,MID($I9,1,1),IF(LEN(I9)=0,"","")))))</f>
        <v>0</v>
      </c>
      <c r="N75" s="802"/>
      <c r="O75" s="803"/>
      <c r="P75" s="803"/>
      <c r="Q75" s="803"/>
      <c r="R75" s="803"/>
      <c r="S75" s="804"/>
      <c r="T75" s="24"/>
      <c r="U75" s="24"/>
      <c r="V75" s="808" t="s">
        <v>112</v>
      </c>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8"/>
      <c r="AX75" s="808"/>
      <c r="AY75" s="808"/>
      <c r="AZ75" s="808"/>
      <c r="BA75" s="808"/>
      <c r="BB75" s="808"/>
      <c r="BC75" s="808"/>
      <c r="BD75" s="808"/>
      <c r="BE75" s="808"/>
      <c r="BF75" s="808"/>
      <c r="BG75" s="808"/>
      <c r="BH75" s="808"/>
      <c r="BI75" s="808"/>
      <c r="BJ75" s="808"/>
      <c r="BK75" s="808"/>
      <c r="BL75" s="808"/>
      <c r="BM75" s="808"/>
      <c r="BN75" s="808"/>
      <c r="BO75" s="808"/>
      <c r="BP75" s="808"/>
      <c r="BQ75" s="808"/>
      <c r="BR75" s="808"/>
      <c r="BS75" s="808"/>
      <c r="BT75" s="808"/>
      <c r="BU75" s="808"/>
      <c r="BV75" s="808"/>
      <c r="BW75" s="808"/>
      <c r="BX75" s="808"/>
      <c r="BY75" s="808"/>
      <c r="BZ75" s="808"/>
      <c r="CA75" s="62"/>
      <c r="CB75" s="2"/>
      <c r="CC75" s="775"/>
      <c r="CD75" s="775"/>
      <c r="CE75" s="775"/>
      <c r="CF75" s="775"/>
      <c r="CG75" s="775"/>
      <c r="CH75" s="775"/>
      <c r="CI75" s="775"/>
      <c r="CJ75" s="775"/>
      <c r="CK75" s="775"/>
      <c r="CL75" s="775"/>
      <c r="CM75" s="775"/>
      <c r="CN75" s="775"/>
      <c r="CO75" s="775"/>
      <c r="CP75" s="775"/>
      <c r="CQ75" s="775"/>
      <c r="CR75" s="775"/>
      <c r="CS75" s="775"/>
      <c r="CT75" s="775"/>
      <c r="CU75" s="775"/>
      <c r="CV75" s="775"/>
      <c r="CW75" s="775"/>
      <c r="CX75" s="775"/>
      <c r="CY75" s="775"/>
      <c r="CZ75" s="775"/>
      <c r="DA75" s="775"/>
      <c r="DB75" s="775"/>
      <c r="DC75" s="775"/>
      <c r="DD75" s="775"/>
      <c r="DE75" s="775"/>
      <c r="DF75" s="775"/>
      <c r="DG75" s="775"/>
      <c r="DH75" s="775"/>
      <c r="DI75" s="775"/>
      <c r="DJ75" s="775"/>
      <c r="DK75" s="775"/>
      <c r="DL75" s="775"/>
      <c r="DM75" s="775"/>
      <c r="DN75" s="775"/>
      <c r="DO75" s="775"/>
      <c r="DP75" s="775"/>
      <c r="DQ75" s="775"/>
      <c r="DR75" s="775"/>
      <c r="DS75" s="775"/>
      <c r="DT75" s="775"/>
      <c r="DU75" s="775"/>
      <c r="DV75" s="775"/>
      <c r="DW75" s="775"/>
      <c r="DX75" s="775"/>
      <c r="DY75" s="775"/>
      <c r="DZ75" s="775"/>
      <c r="EA75" s="775"/>
      <c r="EB75" s="775"/>
      <c r="EC75" s="775"/>
      <c r="ED75" s="775"/>
      <c r="EE75" s="775"/>
      <c r="EF75" s="775"/>
      <c r="EG75" s="775"/>
      <c r="EH75" s="775"/>
      <c r="EI75" s="775"/>
      <c r="EJ75" s="775"/>
      <c r="EK75" s="775"/>
      <c r="EL75" s="775"/>
      <c r="EM75" s="775"/>
      <c r="EN75" s="775"/>
      <c r="EO75" s="775"/>
      <c r="EP75" s="775"/>
      <c r="EQ75" s="775"/>
      <c r="ER75" s="775"/>
      <c r="ES75" s="775"/>
      <c r="ET75" s="775"/>
      <c r="EU75" s="775"/>
      <c r="EV75" s="775"/>
      <c r="EW75" s="775"/>
      <c r="EX75" s="775"/>
      <c r="EY75" s="775"/>
      <c r="EZ75" s="775"/>
      <c r="FA75" s="775"/>
      <c r="FB75" s="775"/>
      <c r="FC75" s="775"/>
      <c r="FD75" s="775"/>
      <c r="FE75" s="775"/>
      <c r="FF75" s="775"/>
      <c r="FG75" s="775"/>
      <c r="FH75" s="775"/>
      <c r="FI75" s="775"/>
      <c r="FJ75" s="775"/>
      <c r="FK75" s="775"/>
      <c r="FL75" s="775"/>
      <c r="FM75" s="775"/>
      <c r="FN75" s="775"/>
      <c r="FO75" s="775"/>
      <c r="FP75" s="775"/>
      <c r="FQ75" s="775"/>
      <c r="FR75" s="775"/>
      <c r="FS75" s="775"/>
      <c r="FT75" s="775"/>
    </row>
    <row r="76" spans="2:176" ht="9.75" customHeight="1" thickBot="1" x14ac:dyDescent="0.2">
      <c r="B76" s="739"/>
      <c r="C76" s="740"/>
      <c r="D76" s="740"/>
      <c r="E76" s="741"/>
      <c r="F76" s="832"/>
      <c r="G76" s="834"/>
      <c r="H76" s="834"/>
      <c r="I76" s="834"/>
      <c r="J76" s="834"/>
      <c r="K76" s="836"/>
      <c r="L76" s="838"/>
      <c r="M76" s="840"/>
      <c r="N76" s="805"/>
      <c r="O76" s="806"/>
      <c r="P76" s="806"/>
      <c r="Q76" s="806"/>
      <c r="R76" s="806"/>
      <c r="S76" s="807"/>
      <c r="T76" s="24"/>
      <c r="U76" s="24"/>
      <c r="V76" s="809"/>
      <c r="W76" s="809"/>
      <c r="X76" s="809"/>
      <c r="Y76" s="809"/>
      <c r="Z76" s="809"/>
      <c r="AA76" s="809"/>
      <c r="AB76" s="809"/>
      <c r="AC76" s="809"/>
      <c r="AD76" s="809"/>
      <c r="AE76" s="809"/>
      <c r="AF76" s="809"/>
      <c r="AG76" s="809"/>
      <c r="AH76" s="809"/>
      <c r="AI76" s="809"/>
      <c r="AJ76" s="809"/>
      <c r="AK76" s="809"/>
      <c r="AL76" s="809"/>
      <c r="AM76" s="809"/>
      <c r="AN76" s="809"/>
      <c r="AO76" s="809"/>
      <c r="AP76" s="809"/>
      <c r="AQ76" s="809"/>
      <c r="AR76" s="809"/>
      <c r="AS76" s="809"/>
      <c r="AT76" s="809"/>
      <c r="AU76" s="809"/>
      <c r="AV76" s="809"/>
      <c r="AW76" s="809"/>
      <c r="AX76" s="809"/>
      <c r="AY76" s="809"/>
      <c r="AZ76" s="809"/>
      <c r="BA76" s="809"/>
      <c r="BB76" s="809"/>
      <c r="BC76" s="809"/>
      <c r="BD76" s="809"/>
      <c r="BE76" s="809"/>
      <c r="BF76" s="809"/>
      <c r="BG76" s="809"/>
      <c r="BH76" s="809"/>
      <c r="BI76" s="809"/>
      <c r="BJ76" s="809"/>
      <c r="BK76" s="809"/>
      <c r="BL76" s="809"/>
      <c r="BM76" s="809"/>
      <c r="BN76" s="809"/>
      <c r="BO76" s="809"/>
      <c r="BP76" s="809"/>
      <c r="BQ76" s="809"/>
      <c r="BR76" s="809"/>
      <c r="BS76" s="809"/>
      <c r="BT76" s="809"/>
      <c r="BU76" s="809"/>
      <c r="BV76" s="809"/>
      <c r="BW76" s="809"/>
      <c r="BX76" s="809"/>
      <c r="BY76" s="809"/>
      <c r="BZ76" s="809"/>
      <c r="CA76" s="62"/>
      <c r="CB76" s="2"/>
      <c r="CC76" s="775"/>
      <c r="CD76" s="775"/>
      <c r="CE76" s="775"/>
      <c r="CF76" s="775"/>
      <c r="CG76" s="775"/>
      <c r="CH76" s="775"/>
      <c r="CI76" s="775"/>
      <c r="CJ76" s="775"/>
      <c r="CK76" s="775"/>
      <c r="CL76" s="775"/>
      <c r="CM76" s="775"/>
      <c r="CN76" s="775"/>
      <c r="CO76" s="775"/>
      <c r="CP76" s="775"/>
      <c r="CQ76" s="775"/>
      <c r="CR76" s="775"/>
      <c r="CS76" s="775"/>
      <c r="CT76" s="775"/>
      <c r="CU76" s="775"/>
      <c r="CV76" s="775"/>
      <c r="CW76" s="775"/>
      <c r="CX76" s="775"/>
      <c r="CY76" s="775"/>
      <c r="CZ76" s="775"/>
      <c r="DA76" s="775"/>
      <c r="DB76" s="775"/>
      <c r="DC76" s="775"/>
      <c r="DD76" s="775"/>
      <c r="DE76" s="775"/>
      <c r="DF76" s="775"/>
      <c r="DG76" s="775"/>
      <c r="DH76" s="775"/>
      <c r="DI76" s="775"/>
      <c r="DJ76" s="775"/>
      <c r="DK76" s="775"/>
      <c r="DL76" s="775"/>
      <c r="DM76" s="775"/>
      <c r="DN76" s="775"/>
      <c r="DO76" s="775"/>
      <c r="DP76" s="775"/>
      <c r="DQ76" s="775"/>
      <c r="DR76" s="775"/>
      <c r="DS76" s="775"/>
      <c r="DT76" s="775"/>
      <c r="DU76" s="775"/>
      <c r="DV76" s="775"/>
      <c r="DW76" s="775"/>
      <c r="DX76" s="775"/>
      <c r="DY76" s="775"/>
      <c r="DZ76" s="775"/>
      <c r="EA76" s="775"/>
      <c r="EB76" s="775"/>
      <c r="EC76" s="775"/>
      <c r="ED76" s="775"/>
      <c r="EE76" s="775"/>
      <c r="EF76" s="775"/>
      <c r="EG76" s="775"/>
      <c r="EH76" s="775"/>
      <c r="EI76" s="775"/>
      <c r="EJ76" s="775"/>
      <c r="EK76" s="775"/>
      <c r="EL76" s="775"/>
      <c r="EM76" s="775"/>
      <c r="EN76" s="775"/>
      <c r="EO76" s="775"/>
      <c r="EP76" s="775"/>
      <c r="EQ76" s="775"/>
      <c r="ER76" s="775"/>
      <c r="ES76" s="775"/>
      <c r="ET76" s="775"/>
      <c r="EU76" s="775"/>
      <c r="EV76" s="775"/>
      <c r="EW76" s="775"/>
      <c r="EX76" s="775"/>
      <c r="EY76" s="775"/>
      <c r="EZ76" s="775"/>
      <c r="FA76" s="775"/>
      <c r="FB76" s="775"/>
      <c r="FC76" s="775"/>
      <c r="FD76" s="775"/>
      <c r="FE76" s="775"/>
      <c r="FF76" s="775"/>
      <c r="FG76" s="775"/>
      <c r="FH76" s="775"/>
      <c r="FI76" s="775"/>
      <c r="FJ76" s="775"/>
      <c r="FK76" s="775"/>
      <c r="FL76" s="775"/>
      <c r="FM76" s="775"/>
      <c r="FN76" s="775"/>
      <c r="FO76" s="775"/>
      <c r="FP76" s="775"/>
      <c r="FQ76" s="775"/>
      <c r="FR76" s="775"/>
      <c r="FS76" s="775"/>
      <c r="FT76" s="775"/>
    </row>
    <row r="77" spans="2:176" ht="9.75" customHeight="1" x14ac:dyDescent="0.15">
      <c r="B77" s="810" t="s">
        <v>45</v>
      </c>
      <c r="C77" s="811"/>
      <c r="D77" s="811"/>
      <c r="E77" s="811"/>
      <c r="F77" s="812" t="s">
        <v>53</v>
      </c>
      <c r="G77" s="814" t="str">
        <f>IF(J19="","",J19)</f>
        <v>951-8018</v>
      </c>
      <c r="H77" s="814"/>
      <c r="I77" s="814"/>
      <c r="J77" s="814"/>
      <c r="K77" s="814"/>
      <c r="L77" s="814"/>
      <c r="M77" s="814"/>
      <c r="N77" s="814"/>
      <c r="O77" s="814"/>
      <c r="P77" s="814"/>
      <c r="Q77" s="814"/>
      <c r="R77" s="814"/>
      <c r="S77" s="815"/>
      <c r="T77" s="14"/>
      <c r="U77" s="14"/>
      <c r="V77" s="816" t="s">
        <v>121</v>
      </c>
      <c r="W77" s="817"/>
      <c r="X77" s="817"/>
      <c r="Y77" s="817"/>
      <c r="Z77" s="817"/>
      <c r="AA77" s="817"/>
      <c r="AB77" s="817"/>
      <c r="AC77" s="817"/>
      <c r="AD77" s="817"/>
      <c r="AE77" s="817"/>
      <c r="AF77" s="817"/>
      <c r="AG77" s="817"/>
      <c r="AH77" s="817"/>
      <c r="AI77" s="817"/>
      <c r="AJ77" s="818"/>
      <c r="AK77" s="820" t="str">
        <f>IF(ISERROR(MID(J39,LEN(J39)-6,1)),"",MID(J39,LEN(J39)-6,1))</f>
        <v>2</v>
      </c>
      <c r="AL77" s="777"/>
      <c r="AM77" s="777"/>
      <c r="AN77" s="778"/>
      <c r="AO77" s="776" t="str">
        <f>IF(ISERROR(MID(J39,LEN(J39)-5,1)),"",MID(J39,LEN(J39)-5,1))</f>
        <v>3</v>
      </c>
      <c r="AP77" s="777"/>
      <c r="AQ77" s="777"/>
      <c r="AR77" s="778"/>
      <c r="AS77" s="776" t="str">
        <f>IF(ISERROR(MID(J39,LEN(J39)-4,1)),"",MID(J39,LEN(J39)-4,1))</f>
        <v>0</v>
      </c>
      <c r="AT77" s="777"/>
      <c r="AU77" s="777"/>
      <c r="AV77" s="778"/>
      <c r="AW77" s="776" t="str">
        <f>IF(ISERROR(MID(J39,LEN(J39)-3,1)),"",MID(J39,LEN(J39)-3,1))</f>
        <v>0</v>
      </c>
      <c r="AX77" s="777"/>
      <c r="AY77" s="777"/>
      <c r="AZ77" s="778"/>
      <c r="BA77" s="776" t="str">
        <f>IF(ISERROR(MID(J39,LEN(J39)-2,1)),"",MID(J39,LEN(J39)-2,1))</f>
        <v>1</v>
      </c>
      <c r="BB77" s="777"/>
      <c r="BC77" s="777"/>
      <c r="BD77" s="778"/>
      <c r="BE77" s="776" t="str">
        <f>IF(ISERROR(MID(J39,LEN(J39)-1,1)),"",MID(J39,LEN(J39)-1,1))</f>
        <v>0</v>
      </c>
      <c r="BF77" s="777"/>
      <c r="BG77" s="777"/>
      <c r="BH77" s="777"/>
      <c r="BI77" s="776" t="str">
        <f>IF(ISERROR(MID(J39,LEN(J39)-0,1)),"",MID(J39,LEN(J39)-0,1))</f>
        <v>1</v>
      </c>
      <c r="BJ77" s="777"/>
      <c r="BK77" s="777"/>
      <c r="BL77" s="784"/>
      <c r="BM77" s="788" t="str">
        <f>IF(AR49=TRUE,"単価契約","")</f>
        <v/>
      </c>
      <c r="BN77" s="789"/>
      <c r="BO77" s="789"/>
      <c r="BP77" s="789"/>
      <c r="BQ77" s="789"/>
      <c r="BR77" s="789"/>
      <c r="BS77" s="789"/>
      <c r="BT77" s="789"/>
      <c r="BU77" s="789"/>
      <c r="BV77" s="789"/>
      <c r="BW77" s="789"/>
      <c r="BX77" s="789"/>
      <c r="BY77" s="789"/>
      <c r="BZ77" s="790"/>
      <c r="CA77" s="14"/>
      <c r="CB77" s="2"/>
      <c r="CC77" s="775"/>
      <c r="CD77" s="775"/>
      <c r="CE77" s="775"/>
      <c r="CF77" s="775"/>
      <c r="CG77" s="775"/>
      <c r="CH77" s="775"/>
      <c r="CI77" s="775"/>
      <c r="CJ77" s="775"/>
      <c r="CK77" s="775"/>
      <c r="CL77" s="775"/>
      <c r="CM77" s="775"/>
      <c r="CN77" s="775"/>
      <c r="CO77" s="775"/>
      <c r="CP77" s="775"/>
      <c r="CQ77" s="775"/>
      <c r="CR77" s="775"/>
      <c r="CS77" s="775"/>
      <c r="CT77" s="775"/>
      <c r="CU77" s="775"/>
      <c r="CV77" s="775"/>
      <c r="CW77" s="775"/>
      <c r="CX77" s="775"/>
      <c r="CY77" s="775"/>
      <c r="CZ77" s="775"/>
      <c r="DA77" s="775"/>
      <c r="DB77" s="775"/>
      <c r="DC77" s="775"/>
      <c r="DD77" s="775"/>
      <c r="DE77" s="775"/>
      <c r="DF77" s="775"/>
      <c r="DG77" s="775"/>
      <c r="DH77" s="775"/>
      <c r="DI77" s="775"/>
      <c r="DJ77" s="775"/>
      <c r="DK77" s="775"/>
      <c r="DL77" s="775"/>
      <c r="DM77" s="775"/>
      <c r="DN77" s="775"/>
      <c r="DO77" s="775"/>
      <c r="DP77" s="775"/>
      <c r="DQ77" s="775"/>
      <c r="DR77" s="775"/>
      <c r="DS77" s="775"/>
      <c r="DT77" s="775"/>
      <c r="DU77" s="775"/>
      <c r="DV77" s="775"/>
      <c r="DW77" s="775"/>
      <c r="DX77" s="775"/>
      <c r="DY77" s="775"/>
      <c r="DZ77" s="775"/>
      <c r="EA77" s="775"/>
      <c r="EB77" s="775"/>
      <c r="EC77" s="775"/>
      <c r="ED77" s="775"/>
      <c r="EE77" s="775"/>
      <c r="EF77" s="775"/>
      <c r="EG77" s="775"/>
      <c r="EH77" s="775"/>
      <c r="EI77" s="775"/>
      <c r="EJ77" s="775"/>
      <c r="EK77" s="775"/>
      <c r="EL77" s="775"/>
      <c r="EM77" s="775"/>
      <c r="EN77" s="775"/>
      <c r="EO77" s="775"/>
      <c r="EP77" s="775"/>
      <c r="EQ77" s="775"/>
      <c r="ER77" s="775"/>
      <c r="ES77" s="775"/>
      <c r="ET77" s="775"/>
      <c r="EU77" s="775"/>
      <c r="EV77" s="775"/>
      <c r="EW77" s="775"/>
      <c r="EX77" s="775"/>
      <c r="EY77" s="775"/>
      <c r="EZ77" s="775"/>
      <c r="FA77" s="775"/>
      <c r="FB77" s="775"/>
      <c r="FC77" s="775"/>
      <c r="FD77" s="775"/>
      <c r="FE77" s="775"/>
      <c r="FF77" s="775"/>
      <c r="FG77" s="775"/>
      <c r="FH77" s="775"/>
      <c r="FI77" s="775"/>
      <c r="FJ77" s="775"/>
      <c r="FK77" s="775"/>
      <c r="FL77" s="775"/>
      <c r="FM77" s="775"/>
      <c r="FN77" s="775"/>
      <c r="FO77" s="775"/>
      <c r="FP77" s="775"/>
      <c r="FQ77" s="775"/>
      <c r="FR77" s="775"/>
      <c r="FS77" s="775"/>
      <c r="FT77" s="775"/>
    </row>
    <row r="78" spans="2:176" ht="9.75" customHeight="1" x14ac:dyDescent="0.15">
      <c r="B78" s="736"/>
      <c r="C78" s="737"/>
      <c r="D78" s="737"/>
      <c r="E78" s="737"/>
      <c r="F78" s="813"/>
      <c r="G78" s="794"/>
      <c r="H78" s="794"/>
      <c r="I78" s="794"/>
      <c r="J78" s="794"/>
      <c r="K78" s="794"/>
      <c r="L78" s="794"/>
      <c r="M78" s="794"/>
      <c r="N78" s="794"/>
      <c r="O78" s="794"/>
      <c r="P78" s="794"/>
      <c r="Q78" s="794"/>
      <c r="R78" s="794"/>
      <c r="S78" s="795"/>
      <c r="T78" s="14"/>
      <c r="U78" s="14"/>
      <c r="V78" s="800"/>
      <c r="W78" s="801"/>
      <c r="X78" s="801"/>
      <c r="Y78" s="801"/>
      <c r="Z78" s="801"/>
      <c r="AA78" s="801"/>
      <c r="AB78" s="801"/>
      <c r="AC78" s="801"/>
      <c r="AD78" s="801"/>
      <c r="AE78" s="801"/>
      <c r="AF78" s="801"/>
      <c r="AG78" s="801"/>
      <c r="AH78" s="801"/>
      <c r="AI78" s="801"/>
      <c r="AJ78" s="819"/>
      <c r="AK78" s="821"/>
      <c r="AL78" s="780"/>
      <c r="AM78" s="780"/>
      <c r="AN78" s="781"/>
      <c r="AO78" s="779"/>
      <c r="AP78" s="780"/>
      <c r="AQ78" s="780"/>
      <c r="AR78" s="781"/>
      <c r="AS78" s="779"/>
      <c r="AT78" s="780"/>
      <c r="AU78" s="780"/>
      <c r="AV78" s="781"/>
      <c r="AW78" s="779"/>
      <c r="AX78" s="780"/>
      <c r="AY78" s="780"/>
      <c r="AZ78" s="781"/>
      <c r="BA78" s="779"/>
      <c r="BB78" s="780"/>
      <c r="BC78" s="780"/>
      <c r="BD78" s="781"/>
      <c r="BE78" s="782"/>
      <c r="BF78" s="783"/>
      <c r="BG78" s="783"/>
      <c r="BH78" s="783"/>
      <c r="BI78" s="785"/>
      <c r="BJ78" s="786"/>
      <c r="BK78" s="786"/>
      <c r="BL78" s="787"/>
      <c r="BM78" s="791"/>
      <c r="BN78" s="792"/>
      <c r="BO78" s="792"/>
      <c r="BP78" s="792"/>
      <c r="BQ78" s="792"/>
      <c r="BR78" s="792"/>
      <c r="BS78" s="792"/>
      <c r="BT78" s="792"/>
      <c r="BU78" s="792"/>
      <c r="BV78" s="792"/>
      <c r="BW78" s="792"/>
      <c r="BX78" s="792"/>
      <c r="BY78" s="792"/>
      <c r="BZ78" s="793"/>
      <c r="CA78" s="14"/>
      <c r="CB78" s="2"/>
      <c r="CC78" s="775"/>
      <c r="CD78" s="775"/>
      <c r="CE78" s="775"/>
      <c r="CF78" s="775"/>
      <c r="CG78" s="775"/>
      <c r="CH78" s="775"/>
      <c r="CI78" s="775"/>
      <c r="CJ78" s="775"/>
      <c r="CK78" s="775"/>
      <c r="CL78" s="775"/>
      <c r="CM78" s="775"/>
      <c r="CN78" s="775"/>
      <c r="CO78" s="775"/>
      <c r="CP78" s="775"/>
      <c r="CQ78" s="775"/>
      <c r="CR78" s="775"/>
      <c r="CS78" s="775"/>
      <c r="CT78" s="775"/>
      <c r="CU78" s="775"/>
      <c r="CV78" s="775"/>
      <c r="CW78" s="775"/>
      <c r="CX78" s="775"/>
      <c r="CY78" s="775"/>
      <c r="CZ78" s="775"/>
      <c r="DA78" s="775"/>
      <c r="DB78" s="775"/>
      <c r="DC78" s="775"/>
      <c r="DD78" s="775"/>
      <c r="DE78" s="775"/>
      <c r="DF78" s="775"/>
      <c r="DG78" s="775"/>
      <c r="DH78" s="775"/>
      <c r="DI78" s="775"/>
      <c r="DJ78" s="775"/>
      <c r="DK78" s="775"/>
      <c r="DL78" s="775"/>
      <c r="DM78" s="775"/>
      <c r="DN78" s="775"/>
      <c r="DO78" s="775"/>
      <c r="DP78" s="775"/>
      <c r="DQ78" s="775"/>
      <c r="DR78" s="775"/>
      <c r="DS78" s="775"/>
      <c r="DT78" s="775"/>
      <c r="DU78" s="775"/>
      <c r="DV78" s="775"/>
      <c r="DW78" s="775"/>
      <c r="DX78" s="775"/>
      <c r="DY78" s="775"/>
      <c r="DZ78" s="775"/>
      <c r="EA78" s="775"/>
      <c r="EB78" s="775"/>
      <c r="EC78" s="775"/>
      <c r="ED78" s="775"/>
      <c r="EE78" s="775"/>
      <c r="EF78" s="775"/>
      <c r="EG78" s="775"/>
      <c r="EH78" s="775"/>
      <c r="EI78" s="775"/>
      <c r="EJ78" s="775"/>
      <c r="EK78" s="775"/>
      <c r="EL78" s="775"/>
      <c r="EM78" s="775"/>
      <c r="EN78" s="775"/>
      <c r="EO78" s="775"/>
      <c r="EP78" s="775"/>
      <c r="EQ78" s="775"/>
      <c r="ER78" s="775"/>
      <c r="ES78" s="775"/>
      <c r="ET78" s="775"/>
      <c r="EU78" s="775"/>
      <c r="EV78" s="775"/>
      <c r="EW78" s="775"/>
      <c r="EX78" s="775"/>
      <c r="EY78" s="775"/>
      <c r="EZ78" s="775"/>
      <c r="FA78" s="775"/>
      <c r="FB78" s="775"/>
      <c r="FC78" s="775"/>
      <c r="FD78" s="775"/>
      <c r="FE78" s="775"/>
      <c r="FF78" s="775"/>
      <c r="FG78" s="775"/>
      <c r="FH78" s="775"/>
      <c r="FI78" s="775"/>
      <c r="FJ78" s="775"/>
      <c r="FK78" s="775"/>
      <c r="FL78" s="775"/>
      <c r="FM78" s="775"/>
      <c r="FN78" s="775"/>
      <c r="FO78" s="775"/>
      <c r="FP78" s="775"/>
      <c r="FQ78" s="775"/>
      <c r="FR78" s="775"/>
      <c r="FS78" s="775"/>
      <c r="FT78" s="775"/>
    </row>
    <row r="79" spans="2:176" ht="9.75" customHeight="1" x14ac:dyDescent="0.2">
      <c r="B79" s="736"/>
      <c r="C79" s="737"/>
      <c r="D79" s="737"/>
      <c r="E79" s="737"/>
      <c r="F79" s="794" t="str">
        <f>IF(I21="","",I21)</f>
        <v>新潟市中央区稲荷町3535番地1</v>
      </c>
      <c r="G79" s="794"/>
      <c r="H79" s="794"/>
      <c r="I79" s="794"/>
      <c r="J79" s="794"/>
      <c r="K79" s="794"/>
      <c r="L79" s="794"/>
      <c r="M79" s="794"/>
      <c r="N79" s="794"/>
      <c r="O79" s="794"/>
      <c r="P79" s="794"/>
      <c r="Q79" s="794"/>
      <c r="R79" s="794"/>
      <c r="S79" s="795"/>
      <c r="T79" s="22"/>
      <c r="U79" s="22"/>
      <c r="V79" s="796" t="s">
        <v>16</v>
      </c>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866" t="str">
        <f>IF(ISERROR(MID(J41,LEN(J41)-8,1)),"",MID(J41,LEN(J41)-8,1))</f>
        <v/>
      </c>
      <c r="BA79" s="867"/>
      <c r="BB79" s="867"/>
      <c r="BC79" s="868" t="str">
        <f>IF(ISERROR(MID(J41,LEN(J41)-7,1)),"",MID(J41,LEN(J41)-7,1))</f>
        <v/>
      </c>
      <c r="BD79" s="868"/>
      <c r="BE79" s="868"/>
      <c r="BF79" s="822" t="str">
        <f>IF(ISERROR(MID(J41,LEN(J41)-6,1)),"",MID(J41,LEN(J41)-6,1))</f>
        <v>3</v>
      </c>
      <c r="BG79" s="822"/>
      <c r="BH79" s="843"/>
      <c r="BI79" s="822" t="str">
        <f>IF(ISERROR(MID(J41,LEN(J41)-5,1)),"",MID(J41,LEN(J41)-5,1))</f>
        <v>0</v>
      </c>
      <c r="BJ79" s="822"/>
      <c r="BK79" s="822"/>
      <c r="BL79" s="822" t="str">
        <f>IF(ISERROR(MID(J41,LEN(J41)-4,1)),"",MID(J41,LEN(J41)-4,1))</f>
        <v>0</v>
      </c>
      <c r="BM79" s="822"/>
      <c r="BN79" s="822"/>
      <c r="BO79" s="822" t="str">
        <f>IF(ISERROR(MID(J41,LEN(J41)-3,1)),"",MID(J41,LEN(J41)-3,1))</f>
        <v>0</v>
      </c>
      <c r="BP79" s="822"/>
      <c r="BQ79" s="843"/>
      <c r="BR79" s="822" t="str">
        <f>IF(ISERROR(MID(J41,LEN(J41)-2,1)),"",MID(J41,LEN(J41)-2,1))</f>
        <v>0</v>
      </c>
      <c r="BS79" s="822"/>
      <c r="BT79" s="822"/>
      <c r="BU79" s="822" t="str">
        <f>IF(ISERROR(MID(J41,LEN(J41)-1,1)),"",MID(J41,LEN(J41)-1,1))</f>
        <v>0</v>
      </c>
      <c r="BV79" s="822"/>
      <c r="BW79" s="822"/>
      <c r="BX79" s="822" t="str">
        <f>IF(ISERROR(MID(J41,LEN(J41)-0,1)),"",MID(J41,LEN(J41)-0,1))</f>
        <v>0</v>
      </c>
      <c r="BY79" s="822"/>
      <c r="BZ79" s="823"/>
      <c r="CA79" s="60"/>
      <c r="CB79" s="2"/>
      <c r="CC79" s="775"/>
      <c r="CD79" s="775"/>
      <c r="CE79" s="775"/>
      <c r="CF79" s="775"/>
      <c r="CG79" s="775"/>
      <c r="CH79" s="775"/>
      <c r="CI79" s="775"/>
      <c r="CJ79" s="775"/>
      <c r="CK79" s="775"/>
      <c r="CL79" s="775"/>
      <c r="CM79" s="775"/>
      <c r="CN79" s="775"/>
      <c r="CO79" s="775"/>
      <c r="CP79" s="775"/>
      <c r="CQ79" s="775"/>
      <c r="CR79" s="775"/>
      <c r="CS79" s="775"/>
      <c r="CT79" s="775"/>
      <c r="CU79" s="775"/>
      <c r="CV79" s="775"/>
      <c r="CW79" s="775"/>
      <c r="CX79" s="775"/>
      <c r="CY79" s="775"/>
      <c r="CZ79" s="775"/>
      <c r="DA79" s="775"/>
      <c r="DB79" s="775"/>
      <c r="DC79" s="775"/>
      <c r="DD79" s="775"/>
      <c r="DE79" s="775"/>
      <c r="DF79" s="775"/>
      <c r="DG79" s="775"/>
      <c r="DH79" s="775"/>
      <c r="DI79" s="775"/>
      <c r="DJ79" s="775"/>
      <c r="DK79" s="775"/>
      <c r="DL79" s="775"/>
      <c r="DM79" s="775"/>
      <c r="DN79" s="775"/>
      <c r="DO79" s="775"/>
      <c r="DP79" s="775"/>
      <c r="DQ79" s="775"/>
      <c r="DR79" s="775"/>
      <c r="DS79" s="775"/>
      <c r="DT79" s="775"/>
      <c r="DU79" s="775"/>
      <c r="DV79" s="775"/>
      <c r="DW79" s="775"/>
      <c r="DX79" s="775"/>
      <c r="DY79" s="775"/>
      <c r="DZ79" s="775"/>
      <c r="EA79" s="775"/>
      <c r="EB79" s="775"/>
      <c r="EC79" s="775"/>
      <c r="ED79" s="775"/>
      <c r="EE79" s="775"/>
      <c r="EF79" s="775"/>
      <c r="EG79" s="775"/>
      <c r="EH79" s="775"/>
      <c r="EI79" s="775"/>
      <c r="EJ79" s="775"/>
      <c r="EK79" s="775"/>
      <c r="EL79" s="775"/>
      <c r="EM79" s="775"/>
      <c r="EN79" s="775"/>
      <c r="EO79" s="775"/>
      <c r="EP79" s="775"/>
      <c r="EQ79" s="775"/>
      <c r="ER79" s="775"/>
      <c r="ES79" s="775"/>
      <c r="ET79" s="775"/>
      <c r="EU79" s="775"/>
      <c r="EV79" s="775"/>
      <c r="EW79" s="775"/>
      <c r="EX79" s="775"/>
      <c r="EY79" s="775"/>
      <c r="EZ79" s="775"/>
      <c r="FA79" s="775"/>
      <c r="FB79" s="775"/>
      <c r="FC79" s="775"/>
      <c r="FD79" s="775"/>
      <c r="FE79" s="775"/>
      <c r="FF79" s="775"/>
      <c r="FG79" s="775"/>
      <c r="FH79" s="775"/>
      <c r="FI79" s="775"/>
      <c r="FJ79" s="775"/>
      <c r="FK79" s="775"/>
      <c r="FL79" s="775"/>
      <c r="FM79" s="775"/>
      <c r="FN79" s="775"/>
      <c r="FO79" s="775"/>
      <c r="FP79" s="775"/>
      <c r="FQ79" s="775"/>
      <c r="FR79" s="775"/>
      <c r="FS79" s="775"/>
      <c r="FT79" s="775"/>
    </row>
    <row r="80" spans="2:176" ht="9.75" customHeight="1" x14ac:dyDescent="0.2">
      <c r="B80" s="736"/>
      <c r="C80" s="737"/>
      <c r="D80" s="737"/>
      <c r="E80" s="737"/>
      <c r="F80" s="794"/>
      <c r="G80" s="794"/>
      <c r="H80" s="794"/>
      <c r="I80" s="794"/>
      <c r="J80" s="794"/>
      <c r="K80" s="794"/>
      <c r="L80" s="794"/>
      <c r="M80" s="794"/>
      <c r="N80" s="794"/>
      <c r="O80" s="794"/>
      <c r="P80" s="794"/>
      <c r="Q80" s="794"/>
      <c r="R80" s="794"/>
      <c r="S80" s="795"/>
      <c r="T80" s="22"/>
      <c r="U80" s="22"/>
      <c r="V80" s="798"/>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852"/>
      <c r="BA80" s="853"/>
      <c r="BB80" s="853"/>
      <c r="BC80" s="824"/>
      <c r="BD80" s="824"/>
      <c r="BE80" s="824"/>
      <c r="BF80" s="824"/>
      <c r="BG80" s="824"/>
      <c r="BH80" s="844"/>
      <c r="BI80" s="824"/>
      <c r="BJ80" s="824"/>
      <c r="BK80" s="824"/>
      <c r="BL80" s="824"/>
      <c r="BM80" s="824"/>
      <c r="BN80" s="824"/>
      <c r="BO80" s="824"/>
      <c r="BP80" s="824"/>
      <c r="BQ80" s="844"/>
      <c r="BR80" s="824"/>
      <c r="BS80" s="824"/>
      <c r="BT80" s="824"/>
      <c r="BU80" s="824"/>
      <c r="BV80" s="824"/>
      <c r="BW80" s="824"/>
      <c r="BX80" s="824"/>
      <c r="BY80" s="824"/>
      <c r="BZ80" s="825"/>
      <c r="CA80" s="60"/>
      <c r="CB80" s="2"/>
      <c r="CC80" s="775"/>
      <c r="CD80" s="775"/>
      <c r="CE80" s="775"/>
      <c r="CF80" s="775"/>
      <c r="CG80" s="775"/>
      <c r="CH80" s="775"/>
      <c r="CI80" s="775"/>
      <c r="CJ80" s="775"/>
      <c r="CK80" s="775"/>
      <c r="CL80" s="775"/>
      <c r="CM80" s="775"/>
      <c r="CN80" s="775"/>
      <c r="CO80" s="775"/>
      <c r="CP80" s="775"/>
      <c r="CQ80" s="775"/>
      <c r="CR80" s="775"/>
      <c r="CS80" s="775"/>
      <c r="CT80" s="775"/>
      <c r="CU80" s="775"/>
      <c r="CV80" s="775"/>
      <c r="CW80" s="775"/>
      <c r="CX80" s="775"/>
      <c r="CY80" s="775"/>
      <c r="CZ80" s="775"/>
      <c r="DA80" s="775"/>
      <c r="DB80" s="775"/>
      <c r="DC80" s="775"/>
      <c r="DD80" s="775"/>
      <c r="DE80" s="775"/>
      <c r="DF80" s="775"/>
      <c r="DG80" s="775"/>
      <c r="DH80" s="775"/>
      <c r="DI80" s="775"/>
      <c r="DJ80" s="775"/>
      <c r="DK80" s="775"/>
      <c r="DL80" s="775"/>
      <c r="DM80" s="775"/>
      <c r="DN80" s="775"/>
      <c r="DO80" s="775"/>
      <c r="DP80" s="775"/>
      <c r="DQ80" s="775"/>
      <c r="DR80" s="775"/>
      <c r="DS80" s="775"/>
      <c r="DT80" s="775"/>
      <c r="DU80" s="775"/>
      <c r="DV80" s="775"/>
      <c r="DW80" s="775"/>
      <c r="DX80" s="775"/>
      <c r="DY80" s="775"/>
      <c r="DZ80" s="775"/>
      <c r="EA80" s="775"/>
      <c r="EB80" s="775"/>
      <c r="EC80" s="775"/>
      <c r="ED80" s="775"/>
      <c r="EE80" s="775"/>
      <c r="EF80" s="775"/>
      <c r="EG80" s="775"/>
      <c r="EH80" s="775"/>
      <c r="EI80" s="775"/>
      <c r="EJ80" s="775"/>
      <c r="EK80" s="775"/>
      <c r="EL80" s="775"/>
      <c r="EM80" s="775"/>
      <c r="EN80" s="775"/>
      <c r="EO80" s="775"/>
      <c r="EP80" s="775"/>
      <c r="EQ80" s="775"/>
      <c r="ER80" s="775"/>
      <c r="ES80" s="775"/>
      <c r="ET80" s="775"/>
      <c r="EU80" s="775"/>
      <c r="EV80" s="775"/>
      <c r="EW80" s="775"/>
      <c r="EX80" s="775"/>
      <c r="EY80" s="775"/>
      <c r="EZ80" s="775"/>
      <c r="FA80" s="775"/>
      <c r="FB80" s="775"/>
      <c r="FC80" s="775"/>
      <c r="FD80" s="775"/>
      <c r="FE80" s="775"/>
      <c r="FF80" s="775"/>
      <c r="FG80" s="775"/>
      <c r="FH80" s="775"/>
      <c r="FI80" s="775"/>
      <c r="FJ80" s="775"/>
      <c r="FK80" s="775"/>
      <c r="FL80" s="775"/>
      <c r="FM80" s="775"/>
      <c r="FN80" s="775"/>
      <c r="FO80" s="775"/>
      <c r="FP80" s="775"/>
      <c r="FQ80" s="775"/>
      <c r="FR80" s="775"/>
      <c r="FS80" s="775"/>
      <c r="FT80" s="775"/>
    </row>
    <row r="81" spans="2:176" ht="9.75" customHeight="1" x14ac:dyDescent="0.2">
      <c r="B81" s="736"/>
      <c r="C81" s="737"/>
      <c r="D81" s="737"/>
      <c r="E81" s="737"/>
      <c r="F81" s="794" t="str">
        <f>IF(I23="","",I23)</f>
        <v>株式会社　近藤組</v>
      </c>
      <c r="G81" s="794"/>
      <c r="H81" s="794"/>
      <c r="I81" s="794"/>
      <c r="J81" s="794"/>
      <c r="K81" s="794"/>
      <c r="L81" s="794"/>
      <c r="M81" s="794"/>
      <c r="N81" s="794"/>
      <c r="O81" s="794"/>
      <c r="P81" s="794"/>
      <c r="Q81" s="794"/>
      <c r="R81" s="846" t="s">
        <v>7</v>
      </c>
      <c r="S81" s="847"/>
      <c r="T81" s="22"/>
      <c r="U81" s="22"/>
      <c r="V81" s="800"/>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54"/>
      <c r="BA81" s="855"/>
      <c r="BB81" s="855"/>
      <c r="BC81" s="826"/>
      <c r="BD81" s="826"/>
      <c r="BE81" s="826"/>
      <c r="BF81" s="826"/>
      <c r="BG81" s="826"/>
      <c r="BH81" s="845"/>
      <c r="BI81" s="826"/>
      <c r="BJ81" s="826"/>
      <c r="BK81" s="826"/>
      <c r="BL81" s="826"/>
      <c r="BM81" s="826"/>
      <c r="BN81" s="826"/>
      <c r="BO81" s="826"/>
      <c r="BP81" s="826"/>
      <c r="BQ81" s="845"/>
      <c r="BR81" s="826"/>
      <c r="BS81" s="826"/>
      <c r="BT81" s="826"/>
      <c r="BU81" s="826"/>
      <c r="BV81" s="826"/>
      <c r="BW81" s="826"/>
      <c r="BX81" s="826"/>
      <c r="BY81" s="826"/>
      <c r="BZ81" s="827"/>
      <c r="CA81" s="60"/>
      <c r="CB81" s="2"/>
      <c r="CC81" s="775"/>
      <c r="CD81" s="775"/>
      <c r="CE81" s="775"/>
      <c r="CF81" s="775"/>
      <c r="CG81" s="775"/>
      <c r="CH81" s="775"/>
      <c r="CI81" s="775"/>
      <c r="CJ81" s="775"/>
      <c r="CK81" s="775"/>
      <c r="CL81" s="775"/>
      <c r="CM81" s="775"/>
      <c r="CN81" s="775"/>
      <c r="CO81" s="775"/>
      <c r="CP81" s="775"/>
      <c r="CQ81" s="775"/>
      <c r="CR81" s="775"/>
      <c r="CS81" s="775"/>
      <c r="CT81" s="775"/>
      <c r="CU81" s="775"/>
      <c r="CV81" s="775"/>
      <c r="CW81" s="775"/>
      <c r="CX81" s="775"/>
      <c r="CY81" s="775"/>
      <c r="CZ81" s="775"/>
      <c r="DA81" s="775"/>
      <c r="DB81" s="775"/>
      <c r="DC81" s="775"/>
      <c r="DD81" s="775"/>
      <c r="DE81" s="775"/>
      <c r="DF81" s="775"/>
      <c r="DG81" s="775"/>
      <c r="DH81" s="775"/>
      <c r="DI81" s="775"/>
      <c r="DJ81" s="775"/>
      <c r="DK81" s="775"/>
      <c r="DL81" s="775"/>
      <c r="DM81" s="775"/>
      <c r="DN81" s="775"/>
      <c r="DO81" s="775"/>
      <c r="DP81" s="775"/>
      <c r="DQ81" s="775"/>
      <c r="DR81" s="775"/>
      <c r="DS81" s="775"/>
      <c r="DT81" s="775"/>
      <c r="DU81" s="775"/>
      <c r="DV81" s="775"/>
      <c r="DW81" s="775"/>
      <c r="DX81" s="775"/>
      <c r="DY81" s="775"/>
      <c r="DZ81" s="775"/>
      <c r="EA81" s="775"/>
      <c r="EB81" s="775"/>
      <c r="EC81" s="775"/>
      <c r="ED81" s="775"/>
      <c r="EE81" s="775"/>
      <c r="EF81" s="775"/>
      <c r="EG81" s="775"/>
      <c r="EH81" s="775"/>
      <c r="EI81" s="775"/>
      <c r="EJ81" s="775"/>
      <c r="EK81" s="775"/>
      <c r="EL81" s="775"/>
      <c r="EM81" s="775"/>
      <c r="EN81" s="775"/>
      <c r="EO81" s="775"/>
      <c r="EP81" s="775"/>
      <c r="EQ81" s="775"/>
      <c r="ER81" s="775"/>
      <c r="ES81" s="775"/>
      <c r="ET81" s="775"/>
      <c r="EU81" s="775"/>
      <c r="EV81" s="775"/>
      <c r="EW81" s="775"/>
      <c r="EX81" s="775"/>
      <c r="EY81" s="775"/>
      <c r="EZ81" s="775"/>
      <c r="FA81" s="775"/>
      <c r="FB81" s="775"/>
      <c r="FC81" s="775"/>
      <c r="FD81" s="775"/>
      <c r="FE81" s="775"/>
      <c r="FF81" s="775"/>
      <c r="FG81" s="775"/>
      <c r="FH81" s="775"/>
      <c r="FI81" s="775"/>
      <c r="FJ81" s="775"/>
      <c r="FK81" s="775"/>
      <c r="FL81" s="775"/>
      <c r="FM81" s="775"/>
      <c r="FN81" s="775"/>
      <c r="FO81" s="775"/>
      <c r="FP81" s="775"/>
      <c r="FQ81" s="775"/>
      <c r="FR81" s="775"/>
      <c r="FS81" s="775"/>
      <c r="FT81" s="775"/>
    </row>
    <row r="82" spans="2:176" ht="9.75" customHeight="1" x14ac:dyDescent="0.2">
      <c r="B82" s="736"/>
      <c r="C82" s="737"/>
      <c r="D82" s="737"/>
      <c r="E82" s="737"/>
      <c r="F82" s="794"/>
      <c r="G82" s="794"/>
      <c r="H82" s="794"/>
      <c r="I82" s="794"/>
      <c r="J82" s="794"/>
      <c r="K82" s="794"/>
      <c r="L82" s="794"/>
      <c r="M82" s="794"/>
      <c r="N82" s="794"/>
      <c r="O82" s="794"/>
      <c r="P82" s="794"/>
      <c r="Q82" s="794"/>
      <c r="R82" s="846"/>
      <c r="S82" s="847"/>
      <c r="T82" s="22"/>
      <c r="U82" s="22"/>
      <c r="V82" s="796" t="s">
        <v>17</v>
      </c>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797"/>
      <c r="AY82" s="797"/>
      <c r="AZ82" s="850" t="str">
        <f>IF(ISERROR(MID(J43,LEN(J43)-8,1)),"",MID(J43,LEN(J43)-8,1))</f>
        <v/>
      </c>
      <c r="BA82" s="851"/>
      <c r="BB82" s="851"/>
      <c r="BC82" s="822" t="str">
        <f>IF(ISERROR(MID(J43,LEN(J43)-7,1)),"",MID(J43,LEN(J43)-7,1))</f>
        <v/>
      </c>
      <c r="BD82" s="822"/>
      <c r="BE82" s="822"/>
      <c r="BF82" s="822" t="str">
        <f>IF(ISERROR(MID(J43,LEN(J43)-6,1)),"",MID(J43,LEN(J43)-6,1))</f>
        <v>2</v>
      </c>
      <c r="BG82" s="822"/>
      <c r="BH82" s="843"/>
      <c r="BI82" s="822" t="str">
        <f>IF(ISERROR(MID(J43,LEN(J43)-5,1)),"",MID(J43,LEN(J43)-5,1))</f>
        <v>0</v>
      </c>
      <c r="BJ82" s="822"/>
      <c r="BK82" s="822"/>
      <c r="BL82" s="822" t="str">
        <f>IF(ISERROR(MID(J43,LEN(J43)-4,1)),"",MID(J43,LEN(J43)-4,1))</f>
        <v>0</v>
      </c>
      <c r="BM82" s="822"/>
      <c r="BN82" s="822"/>
      <c r="BO82" s="822" t="str">
        <f>IF(ISERROR(MID(J43,LEN(J43)-3,1)),"",MID(J43,LEN(J43)-3,1))</f>
        <v>0</v>
      </c>
      <c r="BP82" s="822"/>
      <c r="BQ82" s="843"/>
      <c r="BR82" s="822" t="str">
        <f>IF(ISERROR(MID(J43,LEN(J43)-2,1)),"",MID(J43,LEN(J43)-2,1))</f>
        <v>0</v>
      </c>
      <c r="BS82" s="822"/>
      <c r="BT82" s="822"/>
      <c r="BU82" s="822" t="str">
        <f>IF(ISERROR(MID(J43,LEN(J43)-1,1)),"",MID(J43,LEN(J43)-1,1))</f>
        <v>0</v>
      </c>
      <c r="BV82" s="822"/>
      <c r="BW82" s="822"/>
      <c r="BX82" s="822" t="str">
        <f>IF(AND(J41&lt;&gt;"",J43=""),"0",IF(ISERROR(MID(J43,LEN(J43)-0,1)),"",MID(J43,LEN(J43)-0,1)))</f>
        <v>0</v>
      </c>
      <c r="BY82" s="822"/>
      <c r="BZ82" s="823"/>
      <c r="CA82" s="60"/>
      <c r="CB82" s="2"/>
      <c r="CC82" s="775"/>
      <c r="CD82" s="775"/>
      <c r="CE82" s="775"/>
      <c r="CF82" s="775"/>
      <c r="CG82" s="775"/>
      <c r="CH82" s="775"/>
      <c r="CI82" s="775"/>
      <c r="CJ82" s="775"/>
      <c r="CK82" s="775"/>
      <c r="CL82" s="775"/>
      <c r="CM82" s="775"/>
      <c r="CN82" s="775"/>
      <c r="CO82" s="775"/>
      <c r="CP82" s="775"/>
      <c r="CQ82" s="775"/>
      <c r="CR82" s="775"/>
      <c r="CS82" s="775"/>
      <c r="CT82" s="775"/>
      <c r="CU82" s="775"/>
      <c r="CV82" s="775"/>
      <c r="CW82" s="775"/>
      <c r="CX82" s="775"/>
      <c r="CY82" s="775"/>
      <c r="CZ82" s="775"/>
      <c r="DA82" s="775"/>
      <c r="DB82" s="775"/>
      <c r="DC82" s="775"/>
      <c r="DD82" s="775"/>
      <c r="DE82" s="775"/>
      <c r="DF82" s="775"/>
      <c r="DG82" s="775"/>
      <c r="DH82" s="775"/>
      <c r="DI82" s="775"/>
      <c r="DJ82" s="775"/>
      <c r="DK82" s="775"/>
      <c r="DL82" s="775"/>
      <c r="DM82" s="775"/>
      <c r="DN82" s="775"/>
      <c r="DO82" s="775"/>
      <c r="DP82" s="775"/>
      <c r="DQ82" s="775"/>
      <c r="DR82" s="775"/>
      <c r="DS82" s="775"/>
      <c r="DT82" s="775"/>
      <c r="DU82" s="775"/>
      <c r="DV82" s="775"/>
      <c r="DW82" s="775"/>
      <c r="DX82" s="775"/>
      <c r="DY82" s="775"/>
      <c r="DZ82" s="775"/>
      <c r="EA82" s="775"/>
      <c r="EB82" s="775"/>
      <c r="EC82" s="775"/>
      <c r="ED82" s="775"/>
      <c r="EE82" s="775"/>
      <c r="EF82" s="775"/>
      <c r="EG82" s="775"/>
      <c r="EH82" s="775"/>
      <c r="EI82" s="775"/>
      <c r="EJ82" s="775"/>
      <c r="EK82" s="775"/>
      <c r="EL82" s="775"/>
      <c r="EM82" s="775"/>
      <c r="EN82" s="775"/>
      <c r="EO82" s="775"/>
      <c r="EP82" s="775"/>
      <c r="EQ82" s="775"/>
      <c r="ER82" s="775"/>
      <c r="ES82" s="775"/>
      <c r="ET82" s="775"/>
      <c r="EU82" s="775"/>
      <c r="EV82" s="775"/>
      <c r="EW82" s="775"/>
      <c r="EX82" s="775"/>
      <c r="EY82" s="775"/>
      <c r="EZ82" s="775"/>
      <c r="FA82" s="775"/>
      <c r="FB82" s="775"/>
      <c r="FC82" s="775"/>
      <c r="FD82" s="775"/>
      <c r="FE82" s="775"/>
      <c r="FF82" s="775"/>
      <c r="FG82" s="775"/>
      <c r="FH82" s="775"/>
      <c r="FI82" s="775"/>
      <c r="FJ82" s="775"/>
      <c r="FK82" s="775"/>
      <c r="FL82" s="775"/>
      <c r="FM82" s="775"/>
      <c r="FN82" s="775"/>
      <c r="FO82" s="775"/>
      <c r="FP82" s="775"/>
      <c r="FQ82" s="775"/>
      <c r="FR82" s="775"/>
      <c r="FS82" s="775"/>
      <c r="FT82" s="775"/>
    </row>
    <row r="83" spans="2:176" ht="9.75" customHeight="1" x14ac:dyDescent="0.2">
      <c r="B83" s="736"/>
      <c r="C83" s="737"/>
      <c r="D83" s="737"/>
      <c r="E83" s="737"/>
      <c r="F83" s="794" t="str">
        <f>IF(I25="","",I25)</f>
        <v>025-222-2141</v>
      </c>
      <c r="G83" s="794"/>
      <c r="H83" s="794"/>
      <c r="I83" s="794"/>
      <c r="J83" s="794"/>
      <c r="K83" s="794"/>
      <c r="L83" s="794"/>
      <c r="M83" s="794"/>
      <c r="N83" s="794"/>
      <c r="O83" s="794"/>
      <c r="P83" s="794"/>
      <c r="Q83" s="794"/>
      <c r="R83" s="846"/>
      <c r="S83" s="847"/>
      <c r="T83" s="22"/>
      <c r="U83" s="22"/>
      <c r="V83" s="798"/>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852"/>
      <c r="BA83" s="853"/>
      <c r="BB83" s="853"/>
      <c r="BC83" s="824"/>
      <c r="BD83" s="824"/>
      <c r="BE83" s="824"/>
      <c r="BF83" s="824"/>
      <c r="BG83" s="824"/>
      <c r="BH83" s="844"/>
      <c r="BI83" s="824"/>
      <c r="BJ83" s="824"/>
      <c r="BK83" s="824"/>
      <c r="BL83" s="824"/>
      <c r="BM83" s="824"/>
      <c r="BN83" s="824"/>
      <c r="BO83" s="824"/>
      <c r="BP83" s="824"/>
      <c r="BQ83" s="844"/>
      <c r="BR83" s="824"/>
      <c r="BS83" s="824"/>
      <c r="BT83" s="824"/>
      <c r="BU83" s="824"/>
      <c r="BV83" s="824"/>
      <c r="BW83" s="824"/>
      <c r="BX83" s="824"/>
      <c r="BY83" s="824"/>
      <c r="BZ83" s="825"/>
      <c r="CA83" s="60"/>
      <c r="CB83" s="2"/>
      <c r="CC83" s="775"/>
      <c r="CD83" s="775"/>
      <c r="CE83" s="775"/>
      <c r="CF83" s="775"/>
      <c r="CG83" s="775"/>
      <c r="CH83" s="775"/>
      <c r="CI83" s="775"/>
      <c r="CJ83" s="775"/>
      <c r="CK83" s="775"/>
      <c r="CL83" s="775"/>
      <c r="CM83" s="775"/>
      <c r="CN83" s="775"/>
      <c r="CO83" s="775"/>
      <c r="CP83" s="775"/>
      <c r="CQ83" s="775"/>
      <c r="CR83" s="775"/>
      <c r="CS83" s="775"/>
      <c r="CT83" s="775"/>
      <c r="CU83" s="775"/>
      <c r="CV83" s="775"/>
      <c r="CW83" s="775"/>
      <c r="CX83" s="775"/>
      <c r="CY83" s="775"/>
      <c r="CZ83" s="775"/>
      <c r="DA83" s="775"/>
      <c r="DB83" s="775"/>
      <c r="DC83" s="775"/>
      <c r="DD83" s="775"/>
      <c r="DE83" s="775"/>
      <c r="DF83" s="775"/>
      <c r="DG83" s="775"/>
      <c r="DH83" s="775"/>
      <c r="DI83" s="775"/>
      <c r="DJ83" s="775"/>
      <c r="DK83" s="775"/>
      <c r="DL83" s="775"/>
      <c r="DM83" s="775"/>
      <c r="DN83" s="775"/>
      <c r="DO83" s="775"/>
      <c r="DP83" s="775"/>
      <c r="DQ83" s="775"/>
      <c r="DR83" s="775"/>
      <c r="DS83" s="775"/>
      <c r="DT83" s="775"/>
      <c r="DU83" s="775"/>
      <c r="DV83" s="775"/>
      <c r="DW83" s="775"/>
      <c r="DX83" s="775"/>
      <c r="DY83" s="775"/>
      <c r="DZ83" s="775"/>
      <c r="EA83" s="775"/>
      <c r="EB83" s="775"/>
      <c r="EC83" s="775"/>
      <c r="ED83" s="775"/>
      <c r="EE83" s="775"/>
      <c r="EF83" s="775"/>
      <c r="EG83" s="775"/>
      <c r="EH83" s="775"/>
      <c r="EI83" s="775"/>
      <c r="EJ83" s="775"/>
      <c r="EK83" s="775"/>
      <c r="EL83" s="775"/>
      <c r="EM83" s="775"/>
      <c r="EN83" s="775"/>
      <c r="EO83" s="775"/>
      <c r="EP83" s="775"/>
      <c r="EQ83" s="775"/>
      <c r="ER83" s="775"/>
      <c r="ES83" s="775"/>
      <c r="ET83" s="775"/>
      <c r="EU83" s="775"/>
      <c r="EV83" s="775"/>
      <c r="EW83" s="775"/>
      <c r="EX83" s="775"/>
      <c r="EY83" s="775"/>
      <c r="EZ83" s="775"/>
      <c r="FA83" s="775"/>
      <c r="FB83" s="775"/>
      <c r="FC83" s="775"/>
      <c r="FD83" s="775"/>
      <c r="FE83" s="775"/>
      <c r="FF83" s="775"/>
      <c r="FG83" s="775"/>
      <c r="FH83" s="775"/>
      <c r="FI83" s="775"/>
      <c r="FJ83" s="775"/>
      <c r="FK83" s="775"/>
      <c r="FL83" s="775"/>
      <c r="FM83" s="775"/>
      <c r="FN83" s="775"/>
      <c r="FO83" s="775"/>
      <c r="FP83" s="775"/>
      <c r="FQ83" s="775"/>
      <c r="FR83" s="775"/>
      <c r="FS83" s="775"/>
      <c r="FT83" s="775"/>
    </row>
    <row r="84" spans="2:176" ht="9.75" customHeight="1" x14ac:dyDescent="0.2">
      <c r="B84" s="739"/>
      <c r="C84" s="740"/>
      <c r="D84" s="740"/>
      <c r="E84" s="740"/>
      <c r="F84" s="828"/>
      <c r="G84" s="828"/>
      <c r="H84" s="828"/>
      <c r="I84" s="828"/>
      <c r="J84" s="828"/>
      <c r="K84" s="828"/>
      <c r="L84" s="828"/>
      <c r="M84" s="828"/>
      <c r="N84" s="828"/>
      <c r="O84" s="828"/>
      <c r="P84" s="828"/>
      <c r="Q84" s="828"/>
      <c r="R84" s="848"/>
      <c r="S84" s="849"/>
      <c r="T84" s="22"/>
      <c r="U84" s="22"/>
      <c r="V84" s="800"/>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54"/>
      <c r="BA84" s="855"/>
      <c r="BB84" s="855"/>
      <c r="BC84" s="826"/>
      <c r="BD84" s="826"/>
      <c r="BE84" s="826"/>
      <c r="BF84" s="826"/>
      <c r="BG84" s="826"/>
      <c r="BH84" s="845"/>
      <c r="BI84" s="826"/>
      <c r="BJ84" s="826"/>
      <c r="BK84" s="826"/>
      <c r="BL84" s="826"/>
      <c r="BM84" s="826"/>
      <c r="BN84" s="826"/>
      <c r="BO84" s="826"/>
      <c r="BP84" s="826"/>
      <c r="BQ84" s="845"/>
      <c r="BR84" s="826"/>
      <c r="BS84" s="826"/>
      <c r="BT84" s="826"/>
      <c r="BU84" s="826"/>
      <c r="BV84" s="826"/>
      <c r="BW84" s="826"/>
      <c r="BX84" s="826"/>
      <c r="BY84" s="826"/>
      <c r="BZ84" s="827"/>
      <c r="CA84" s="60"/>
      <c r="CB84" s="2"/>
      <c r="CC84" s="775"/>
      <c r="CD84" s="775"/>
      <c r="CE84" s="775"/>
      <c r="CF84" s="775"/>
      <c r="CG84" s="775"/>
      <c r="CH84" s="775"/>
      <c r="CI84" s="775"/>
      <c r="CJ84" s="775"/>
      <c r="CK84" s="775"/>
      <c r="CL84" s="775"/>
      <c r="CM84" s="775"/>
      <c r="CN84" s="775"/>
      <c r="CO84" s="775"/>
      <c r="CP84" s="775"/>
      <c r="CQ84" s="775"/>
      <c r="CR84" s="775"/>
      <c r="CS84" s="775"/>
      <c r="CT84" s="775"/>
      <c r="CU84" s="775"/>
      <c r="CV84" s="775"/>
      <c r="CW84" s="775"/>
      <c r="CX84" s="775"/>
      <c r="CY84" s="775"/>
      <c r="CZ84" s="775"/>
      <c r="DA84" s="775"/>
      <c r="DB84" s="775"/>
      <c r="DC84" s="775"/>
      <c r="DD84" s="775"/>
      <c r="DE84" s="775"/>
      <c r="DF84" s="775"/>
      <c r="DG84" s="775"/>
      <c r="DH84" s="775"/>
      <c r="DI84" s="775"/>
      <c r="DJ84" s="775"/>
      <c r="DK84" s="775"/>
      <c r="DL84" s="775"/>
      <c r="DM84" s="775"/>
      <c r="DN84" s="775"/>
      <c r="DO84" s="775"/>
      <c r="DP84" s="775"/>
      <c r="DQ84" s="775"/>
      <c r="DR84" s="775"/>
      <c r="DS84" s="775"/>
      <c r="DT84" s="775"/>
      <c r="DU84" s="775"/>
      <c r="DV84" s="775"/>
      <c r="DW84" s="775"/>
      <c r="DX84" s="775"/>
      <c r="DY84" s="775"/>
      <c r="DZ84" s="775"/>
      <c r="EA84" s="775"/>
      <c r="EB84" s="775"/>
      <c r="EC84" s="775"/>
      <c r="ED84" s="775"/>
      <c r="EE84" s="775"/>
      <c r="EF84" s="775"/>
      <c r="EG84" s="775"/>
      <c r="EH84" s="775"/>
      <c r="EI84" s="775"/>
      <c r="EJ84" s="775"/>
      <c r="EK84" s="775"/>
      <c r="EL84" s="775"/>
      <c r="EM84" s="775"/>
      <c r="EN84" s="775"/>
      <c r="EO84" s="775"/>
      <c r="EP84" s="775"/>
      <c r="EQ84" s="775"/>
      <c r="ER84" s="775"/>
      <c r="ES84" s="775"/>
      <c r="ET84" s="775"/>
      <c r="EU84" s="775"/>
      <c r="EV84" s="775"/>
      <c r="EW84" s="775"/>
      <c r="EX84" s="775"/>
      <c r="EY84" s="775"/>
      <c r="EZ84" s="775"/>
      <c r="FA84" s="775"/>
      <c r="FB84" s="775"/>
      <c r="FC84" s="775"/>
      <c r="FD84" s="775"/>
      <c r="FE84" s="775"/>
      <c r="FF84" s="775"/>
      <c r="FG84" s="775"/>
      <c r="FH84" s="775"/>
      <c r="FI84" s="775"/>
      <c r="FJ84" s="775"/>
      <c r="FK84" s="775"/>
      <c r="FL84" s="775"/>
      <c r="FM84" s="775"/>
      <c r="FN84" s="775"/>
      <c r="FO84" s="775"/>
      <c r="FP84" s="775"/>
      <c r="FQ84" s="775"/>
      <c r="FR84" s="775"/>
      <c r="FS84" s="775"/>
      <c r="FT84" s="775"/>
    </row>
    <row r="85" spans="2:176" ht="9.75" customHeight="1" x14ac:dyDescent="0.2">
      <c r="B85" s="879" t="s">
        <v>89</v>
      </c>
      <c r="C85" s="880"/>
      <c r="D85" s="880"/>
      <c r="E85" s="881"/>
      <c r="F85" s="885" t="str">
        <f>IF($AN$17="",MID($I$17,1,1),MID($AN$17,1,1))</f>
        <v>T</v>
      </c>
      <c r="G85" s="841" t="str">
        <f>IF($AN$17="",MID($I$17,2,1),MID($AN$17,2,1))</f>
        <v>3</v>
      </c>
      <c r="H85" s="841" t="str">
        <f>IF($AN$17="",MID($I$17,3,1),MID($AN$17,3,1))</f>
        <v>1</v>
      </c>
      <c r="I85" s="841" t="str">
        <f>IF($AN$17="",MID($I$17,4,1),MID($AN$17,4,1))</f>
        <v>1</v>
      </c>
      <c r="J85" s="841" t="str">
        <f>IF($AN$17="",MID($I$17,5,1),MID($AN$17,5,1))</f>
        <v>0</v>
      </c>
      <c r="K85" s="841" t="str">
        <f>IF($AN$17="",MID($I$17,6,1),MID($AN$17,6,1))</f>
        <v>0</v>
      </c>
      <c r="L85" s="841" t="str">
        <f>IF($AN$17="",MID($I$17,7,1),MID($AN$17,7,1))</f>
        <v>0</v>
      </c>
      <c r="M85" s="841" t="str">
        <f>IF($AN$17="",MID($I$17,8,1),MID($AN$17,8,1))</f>
        <v>1</v>
      </c>
      <c r="N85" s="841" t="str">
        <f>IF($AN$17="",MID($I$17,9,1),MID($AN$17,9,1))</f>
        <v>0</v>
      </c>
      <c r="O85" s="841" t="str">
        <f>IF($AN$17="",MID($I$17,10,1),MID($AN$17,10,1))</f>
        <v>0</v>
      </c>
      <c r="P85" s="841" t="str">
        <f>IF($AN$17="",MID($I$17,11,1),MID($AN$17,11,1))</f>
        <v>1</v>
      </c>
      <c r="Q85" s="841" t="str">
        <f>IF($AN$17="",MID($I$17,12,1),MID($AN$17,12,1))</f>
        <v>9</v>
      </c>
      <c r="R85" s="841" t="str">
        <f>IF($AN$17="",MID($I$17,13,1),MID($AN$17,13,1))</f>
        <v>9</v>
      </c>
      <c r="S85" s="871" t="str">
        <f>IF($AN$17="",MID($I$17,14,1),MID($AN$17,14,1))</f>
        <v>9</v>
      </c>
      <c r="T85" s="23"/>
      <c r="U85" s="23"/>
      <c r="V85" s="873" t="s">
        <v>259</v>
      </c>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850" t="str">
        <f>IF(ISERROR(MID(J41+J43,LEN(J41+J43)-8,1)),"",MID(J41+J43,LEN(J41+J43)-8,1))</f>
        <v/>
      </c>
      <c r="BA85" s="851"/>
      <c r="BB85" s="851"/>
      <c r="BC85" s="822" t="str">
        <f>IF(ISERROR(MID(J41+J43,LEN(J41+J43)-7,1)),"",MID(J41+J43,LEN(J41+J43)-7,1))</f>
        <v/>
      </c>
      <c r="BD85" s="822"/>
      <c r="BE85" s="822"/>
      <c r="BF85" s="822" t="str">
        <f>IF(ISERROR(MID(J41+J43,LEN(J41+J43)-6,1)),"",MID(J41+J43,LEN(J41+J43)-6,1))</f>
        <v>5</v>
      </c>
      <c r="BG85" s="822"/>
      <c r="BH85" s="843"/>
      <c r="BI85" s="822" t="str">
        <f>IF(ISERROR(MID(J41+J43,LEN(J41+J43)-5,1)),"",MID(J41+J43,LEN(J41+J43)-5,1))</f>
        <v>0</v>
      </c>
      <c r="BJ85" s="822"/>
      <c r="BK85" s="822"/>
      <c r="BL85" s="822" t="str">
        <f>IF(ISERROR(MID(J41+J43,LEN(J41+J43)-4,1)),"",MID(J41+J43,LEN(J41+J43)-4,1))</f>
        <v>0</v>
      </c>
      <c r="BM85" s="822"/>
      <c r="BN85" s="822"/>
      <c r="BO85" s="822" t="str">
        <f>IF(ISERROR(MID(J41+J43,LEN(J41+J43)-3,1)),"",MID(J41+J43,LEN(J41+J43)-3,1))</f>
        <v>0</v>
      </c>
      <c r="BP85" s="822"/>
      <c r="BQ85" s="843"/>
      <c r="BR85" s="822" t="str">
        <f>IF(ISERROR(MID(J41+J43,LEN(J41+J43)-2,1)),"",MID(J41+J43,LEN(J41+J43)-2,1))</f>
        <v>0</v>
      </c>
      <c r="BS85" s="822"/>
      <c r="BT85" s="822"/>
      <c r="BU85" s="822" t="str">
        <f>IF(ISERROR(MID(J41+J43,LEN(J41+J43)-1,1)),"",MID(J41+J43,LEN(J41+J43)-1,1))</f>
        <v>0</v>
      </c>
      <c r="BV85" s="822"/>
      <c r="BW85" s="822"/>
      <c r="BX85" s="822" t="str">
        <f>IF(J41="","",IF(ISERROR(MID(J41+J43,LEN(J41+J43)-0,1)),"",MID(J41+J43,LEN(J41+J43)-0,1)))</f>
        <v>0</v>
      </c>
      <c r="BY85" s="822"/>
      <c r="BZ85" s="823"/>
      <c r="CA85" s="60"/>
      <c r="CB85" s="2"/>
      <c r="CC85" s="775"/>
      <c r="CD85" s="775"/>
      <c r="CE85" s="775"/>
      <c r="CF85" s="775"/>
      <c r="CG85" s="775"/>
      <c r="CH85" s="775"/>
      <c r="CI85" s="775"/>
      <c r="CJ85" s="775"/>
      <c r="CK85" s="775"/>
      <c r="CL85" s="775"/>
      <c r="CM85" s="775"/>
      <c r="CN85" s="775"/>
      <c r="CO85" s="775"/>
      <c r="CP85" s="775"/>
      <c r="CQ85" s="775"/>
      <c r="CR85" s="775"/>
      <c r="CS85" s="775"/>
      <c r="CT85" s="775"/>
      <c r="CU85" s="775"/>
      <c r="CV85" s="775"/>
      <c r="CW85" s="775"/>
      <c r="CX85" s="775"/>
      <c r="CY85" s="775"/>
      <c r="CZ85" s="775"/>
      <c r="DA85" s="775"/>
      <c r="DB85" s="775"/>
      <c r="DC85" s="775"/>
      <c r="DD85" s="775"/>
      <c r="DE85" s="775"/>
      <c r="DF85" s="775"/>
      <c r="DG85" s="775"/>
      <c r="DH85" s="775"/>
      <c r="DI85" s="775"/>
      <c r="DJ85" s="775"/>
      <c r="DK85" s="775"/>
      <c r="DL85" s="775"/>
      <c r="DM85" s="775"/>
      <c r="DN85" s="775"/>
      <c r="DO85" s="775"/>
      <c r="DP85" s="775"/>
      <c r="DQ85" s="775"/>
      <c r="DR85" s="775"/>
      <c r="DS85" s="775"/>
      <c r="DT85" s="775"/>
      <c r="DU85" s="775"/>
      <c r="DV85" s="775"/>
      <c r="DW85" s="775"/>
      <c r="DX85" s="775"/>
      <c r="DY85" s="775"/>
      <c r="DZ85" s="775"/>
      <c r="EA85" s="775"/>
      <c r="EB85" s="775"/>
      <c r="EC85" s="775"/>
      <c r="ED85" s="775"/>
      <c r="EE85" s="775"/>
      <c r="EF85" s="775"/>
      <c r="EG85" s="775"/>
      <c r="EH85" s="775"/>
      <c r="EI85" s="775"/>
      <c r="EJ85" s="775"/>
      <c r="EK85" s="775"/>
      <c r="EL85" s="775"/>
      <c r="EM85" s="775"/>
      <c r="EN85" s="775"/>
      <c r="EO85" s="775"/>
      <c r="EP85" s="775"/>
      <c r="EQ85" s="775"/>
      <c r="ER85" s="775"/>
      <c r="ES85" s="775"/>
      <c r="ET85" s="775"/>
      <c r="EU85" s="775"/>
      <c r="EV85" s="775"/>
      <c r="EW85" s="775"/>
      <c r="EX85" s="775"/>
      <c r="EY85" s="775"/>
      <c r="EZ85" s="775"/>
      <c r="FA85" s="775"/>
      <c r="FB85" s="775"/>
      <c r="FC85" s="775"/>
      <c r="FD85" s="775"/>
      <c r="FE85" s="775"/>
      <c r="FF85" s="775"/>
      <c r="FG85" s="775"/>
      <c r="FH85" s="775"/>
      <c r="FI85" s="775"/>
      <c r="FJ85" s="775"/>
      <c r="FK85" s="775"/>
      <c r="FL85" s="775"/>
      <c r="FM85" s="775"/>
      <c r="FN85" s="775"/>
      <c r="FO85" s="775"/>
      <c r="FP85" s="775"/>
      <c r="FQ85" s="775"/>
      <c r="FR85" s="775"/>
      <c r="FS85" s="775"/>
      <c r="FT85" s="775"/>
    </row>
    <row r="86" spans="2:176" ht="9.75" customHeight="1" x14ac:dyDescent="0.2">
      <c r="B86" s="882"/>
      <c r="C86" s="883"/>
      <c r="D86" s="883"/>
      <c r="E86" s="884"/>
      <c r="F86" s="886"/>
      <c r="G86" s="842"/>
      <c r="H86" s="842"/>
      <c r="I86" s="842"/>
      <c r="J86" s="842"/>
      <c r="K86" s="842"/>
      <c r="L86" s="842"/>
      <c r="M86" s="842"/>
      <c r="N86" s="842"/>
      <c r="O86" s="842"/>
      <c r="P86" s="842"/>
      <c r="Q86" s="842"/>
      <c r="R86" s="842"/>
      <c r="S86" s="872"/>
      <c r="T86" s="23"/>
      <c r="U86" s="23"/>
      <c r="V86" s="875"/>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852"/>
      <c r="BA86" s="853"/>
      <c r="BB86" s="853"/>
      <c r="BC86" s="824"/>
      <c r="BD86" s="824"/>
      <c r="BE86" s="824"/>
      <c r="BF86" s="824"/>
      <c r="BG86" s="824"/>
      <c r="BH86" s="844"/>
      <c r="BI86" s="824"/>
      <c r="BJ86" s="824"/>
      <c r="BK86" s="824"/>
      <c r="BL86" s="824"/>
      <c r="BM86" s="824"/>
      <c r="BN86" s="824"/>
      <c r="BO86" s="824"/>
      <c r="BP86" s="824"/>
      <c r="BQ86" s="844"/>
      <c r="BR86" s="824"/>
      <c r="BS86" s="824"/>
      <c r="BT86" s="824"/>
      <c r="BU86" s="824"/>
      <c r="BV86" s="824"/>
      <c r="BW86" s="824"/>
      <c r="BX86" s="824"/>
      <c r="BY86" s="824"/>
      <c r="BZ86" s="825"/>
      <c r="CA86" s="60"/>
      <c r="CB86" s="2"/>
      <c r="CC86" s="775"/>
      <c r="CD86" s="775"/>
      <c r="CE86" s="775"/>
      <c r="CF86" s="775"/>
      <c r="CG86" s="775"/>
      <c r="CH86" s="775"/>
      <c r="CI86" s="775"/>
      <c r="CJ86" s="775"/>
      <c r="CK86" s="775"/>
      <c r="CL86" s="775"/>
      <c r="CM86" s="775"/>
      <c r="CN86" s="775"/>
      <c r="CO86" s="775"/>
      <c r="CP86" s="775"/>
      <c r="CQ86" s="775"/>
      <c r="CR86" s="775"/>
      <c r="CS86" s="775"/>
      <c r="CT86" s="775"/>
      <c r="CU86" s="775"/>
      <c r="CV86" s="775"/>
      <c r="CW86" s="775"/>
      <c r="CX86" s="775"/>
      <c r="CY86" s="775"/>
      <c r="CZ86" s="775"/>
      <c r="DA86" s="775"/>
      <c r="DB86" s="775"/>
      <c r="DC86" s="775"/>
      <c r="DD86" s="775"/>
      <c r="DE86" s="775"/>
      <c r="DF86" s="775"/>
      <c r="DG86" s="775"/>
      <c r="DH86" s="775"/>
      <c r="DI86" s="775"/>
      <c r="DJ86" s="775"/>
      <c r="DK86" s="775"/>
      <c r="DL86" s="775"/>
      <c r="DM86" s="775"/>
      <c r="DN86" s="775"/>
      <c r="DO86" s="775"/>
      <c r="DP86" s="775"/>
      <c r="DQ86" s="775"/>
      <c r="DR86" s="775"/>
      <c r="DS86" s="775"/>
      <c r="DT86" s="775"/>
      <c r="DU86" s="775"/>
      <c r="DV86" s="775"/>
      <c r="DW86" s="775"/>
      <c r="DX86" s="775"/>
      <c r="DY86" s="775"/>
      <c r="DZ86" s="775"/>
      <c r="EA86" s="775"/>
      <c r="EB86" s="775"/>
      <c r="EC86" s="775"/>
      <c r="ED86" s="775"/>
      <c r="EE86" s="775"/>
      <c r="EF86" s="775"/>
      <c r="EG86" s="775"/>
      <c r="EH86" s="775"/>
      <c r="EI86" s="775"/>
      <c r="EJ86" s="775"/>
      <c r="EK86" s="775"/>
      <c r="EL86" s="775"/>
      <c r="EM86" s="775"/>
      <c r="EN86" s="775"/>
      <c r="EO86" s="775"/>
      <c r="EP86" s="775"/>
      <c r="EQ86" s="775"/>
      <c r="ER86" s="775"/>
      <c r="ES86" s="775"/>
      <c r="ET86" s="775"/>
      <c r="EU86" s="775"/>
      <c r="EV86" s="775"/>
      <c r="EW86" s="775"/>
      <c r="EX86" s="775"/>
      <c r="EY86" s="775"/>
      <c r="EZ86" s="775"/>
      <c r="FA86" s="775"/>
      <c r="FB86" s="775"/>
      <c r="FC86" s="775"/>
      <c r="FD86" s="775"/>
      <c r="FE86" s="775"/>
      <c r="FF86" s="775"/>
      <c r="FG86" s="775"/>
      <c r="FH86" s="775"/>
      <c r="FI86" s="775"/>
      <c r="FJ86" s="775"/>
      <c r="FK86" s="775"/>
      <c r="FL86" s="775"/>
      <c r="FM86" s="775"/>
      <c r="FN86" s="775"/>
      <c r="FO86" s="775"/>
      <c r="FP86" s="775"/>
      <c r="FQ86" s="775"/>
      <c r="FR86" s="775"/>
      <c r="FS86" s="775"/>
      <c r="FT86" s="775"/>
    </row>
    <row r="87" spans="2:176" ht="9.75" customHeight="1" x14ac:dyDescent="0.2">
      <c r="B87" s="829" t="s">
        <v>8</v>
      </c>
      <c r="C87" s="811"/>
      <c r="D87" s="811"/>
      <c r="E87" s="830"/>
      <c r="F87" s="869" t="str">
        <f>IF(LEN(I15)=7,MID($I15,1,1),IF(LEN(I15)=6,"",""))</f>
        <v>1</v>
      </c>
      <c r="G87" s="833" t="str">
        <f>IF(LEN(I15)=7,MID($I15,2,1),IF(LEN(I15)=6,MID($I15,1,1),""))</f>
        <v>5</v>
      </c>
      <c r="H87" s="833" t="str">
        <f>IF(LEN(I15)=7,MID($I15,3,1),IF(LEN(I15)=6,MID($I15,2,1),""))</f>
        <v>0</v>
      </c>
      <c r="I87" s="833" t="str">
        <f>IF(LEN(I15)=7,MID($I15,4,1),IF(LEN(I15)=6,MID($I15,3,1),""))</f>
        <v>2</v>
      </c>
      <c r="J87" s="833" t="str">
        <f>IF(LEN(I15)=7,MID($I15,5,1),IF(LEN(I15)=6,MID($I15,4,1),""))</f>
        <v>3</v>
      </c>
      <c r="K87" s="833" t="str">
        <f>IF(LEN(I15)=7,MID($I15,6,1),IF(LEN(I15)=6,MID($I15,5,1),""))</f>
        <v>0</v>
      </c>
      <c r="L87" s="856" t="str">
        <f>IF(LEN(I15)=7,MID($I15,7,1),IF(LEN(I15)=6,MID($I15,6,1),""))</f>
        <v>1</v>
      </c>
      <c r="M87" s="858"/>
      <c r="N87" s="859"/>
      <c r="O87" s="859"/>
      <c r="P87" s="859"/>
      <c r="Q87" s="859"/>
      <c r="R87" s="859"/>
      <c r="S87" s="860"/>
      <c r="T87" s="14"/>
      <c r="U87" s="14"/>
      <c r="V87" s="877"/>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54"/>
      <c r="BA87" s="855"/>
      <c r="BB87" s="855"/>
      <c r="BC87" s="826"/>
      <c r="BD87" s="826"/>
      <c r="BE87" s="826"/>
      <c r="BF87" s="826"/>
      <c r="BG87" s="826"/>
      <c r="BH87" s="845"/>
      <c r="BI87" s="826"/>
      <c r="BJ87" s="826"/>
      <c r="BK87" s="826"/>
      <c r="BL87" s="826"/>
      <c r="BM87" s="826"/>
      <c r="BN87" s="826"/>
      <c r="BO87" s="826"/>
      <c r="BP87" s="826"/>
      <c r="BQ87" s="845"/>
      <c r="BR87" s="826"/>
      <c r="BS87" s="826"/>
      <c r="BT87" s="826"/>
      <c r="BU87" s="826"/>
      <c r="BV87" s="826"/>
      <c r="BW87" s="826"/>
      <c r="BX87" s="826"/>
      <c r="BY87" s="826"/>
      <c r="BZ87" s="827"/>
      <c r="CA87" s="60"/>
      <c r="CB87" s="2"/>
      <c r="CC87" s="775"/>
      <c r="CD87" s="775"/>
      <c r="CE87" s="775"/>
      <c r="CF87" s="775"/>
      <c r="CG87" s="775"/>
      <c r="CH87" s="775"/>
      <c r="CI87" s="775"/>
      <c r="CJ87" s="775"/>
      <c r="CK87" s="775"/>
      <c r="CL87" s="775"/>
      <c r="CM87" s="775"/>
      <c r="CN87" s="775"/>
      <c r="CO87" s="775"/>
      <c r="CP87" s="775"/>
      <c r="CQ87" s="775"/>
      <c r="CR87" s="775"/>
      <c r="CS87" s="775"/>
      <c r="CT87" s="775"/>
      <c r="CU87" s="775"/>
      <c r="CV87" s="775"/>
      <c r="CW87" s="775"/>
      <c r="CX87" s="775"/>
      <c r="CY87" s="775"/>
      <c r="CZ87" s="775"/>
      <c r="DA87" s="775"/>
      <c r="DB87" s="775"/>
      <c r="DC87" s="775"/>
      <c r="DD87" s="775"/>
      <c r="DE87" s="775"/>
      <c r="DF87" s="775"/>
      <c r="DG87" s="775"/>
      <c r="DH87" s="775"/>
      <c r="DI87" s="775"/>
      <c r="DJ87" s="775"/>
      <c r="DK87" s="775"/>
      <c r="DL87" s="775"/>
      <c r="DM87" s="775"/>
      <c r="DN87" s="775"/>
      <c r="DO87" s="775"/>
      <c r="DP87" s="775"/>
      <c r="DQ87" s="775"/>
      <c r="DR87" s="775"/>
      <c r="DS87" s="775"/>
      <c r="DT87" s="775"/>
      <c r="DU87" s="775"/>
      <c r="DV87" s="775"/>
      <c r="DW87" s="775"/>
      <c r="DX87" s="775"/>
      <c r="DY87" s="775"/>
      <c r="DZ87" s="775"/>
      <c r="EA87" s="775"/>
      <c r="EB87" s="775"/>
      <c r="EC87" s="775"/>
      <c r="ED87" s="775"/>
      <c r="EE87" s="775"/>
      <c r="EF87" s="775"/>
      <c r="EG87" s="775"/>
      <c r="EH87" s="775"/>
      <c r="EI87" s="775"/>
      <c r="EJ87" s="775"/>
      <c r="EK87" s="775"/>
      <c r="EL87" s="775"/>
      <c r="EM87" s="775"/>
      <c r="EN87" s="775"/>
      <c r="EO87" s="775"/>
      <c r="EP87" s="775"/>
      <c r="EQ87" s="775"/>
      <c r="ER87" s="775"/>
      <c r="ES87" s="775"/>
      <c r="ET87" s="775"/>
      <c r="EU87" s="775"/>
      <c r="EV87" s="775"/>
      <c r="EW87" s="775"/>
      <c r="EX87" s="775"/>
      <c r="EY87" s="775"/>
      <c r="EZ87" s="775"/>
      <c r="FA87" s="775"/>
      <c r="FB87" s="775"/>
      <c r="FC87" s="775"/>
      <c r="FD87" s="775"/>
      <c r="FE87" s="775"/>
      <c r="FF87" s="775"/>
      <c r="FG87" s="775"/>
      <c r="FH87" s="775"/>
      <c r="FI87" s="775"/>
      <c r="FJ87" s="775"/>
      <c r="FK87" s="775"/>
      <c r="FL87" s="775"/>
      <c r="FM87" s="775"/>
      <c r="FN87" s="775"/>
      <c r="FO87" s="775"/>
      <c r="FP87" s="775"/>
      <c r="FQ87" s="775"/>
      <c r="FR87" s="775"/>
      <c r="FS87" s="775"/>
      <c r="FT87" s="775"/>
    </row>
    <row r="88" spans="2:176" ht="9.75" customHeight="1" x14ac:dyDescent="0.2">
      <c r="B88" s="739"/>
      <c r="C88" s="740"/>
      <c r="D88" s="740"/>
      <c r="E88" s="741"/>
      <c r="F88" s="870"/>
      <c r="G88" s="834"/>
      <c r="H88" s="834"/>
      <c r="I88" s="834"/>
      <c r="J88" s="834"/>
      <c r="K88" s="834"/>
      <c r="L88" s="857"/>
      <c r="M88" s="861"/>
      <c r="N88" s="862"/>
      <c r="O88" s="862"/>
      <c r="P88" s="862"/>
      <c r="Q88" s="862"/>
      <c r="R88" s="862"/>
      <c r="S88" s="863"/>
      <c r="T88" s="14"/>
      <c r="U88" s="14"/>
      <c r="V88" s="796" t="s">
        <v>18</v>
      </c>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7"/>
      <c r="AY88" s="797"/>
      <c r="AZ88" s="850" t="str">
        <f>IF(ISERROR(MID(J45,LEN(J45)-8,1)),"",MID(J45,LEN(J45)-8,1))</f>
        <v/>
      </c>
      <c r="BA88" s="851"/>
      <c r="BB88" s="851"/>
      <c r="BC88" s="822" t="str">
        <f>IF(ISERROR(MID(J45,LEN(J45)-7,1)),"",MID(J45,LEN(J45)-7,1))</f>
        <v/>
      </c>
      <c r="BD88" s="822"/>
      <c r="BE88" s="822"/>
      <c r="BF88" s="822" t="str">
        <f>IF(ISERROR(MID(J45,LEN(J45)-6,1)),"",MID(J45,LEN(J45)-6,1))</f>
        <v>2</v>
      </c>
      <c r="BG88" s="822"/>
      <c r="BH88" s="843"/>
      <c r="BI88" s="822" t="str">
        <f>IF(ISERROR(MID(J45,LEN(J45)-5,1)),"",MID(J45,LEN(J45)-5,1))</f>
        <v>9</v>
      </c>
      <c r="BJ88" s="822"/>
      <c r="BK88" s="822"/>
      <c r="BL88" s="822" t="str">
        <f>IF(ISERROR(MID(J45,LEN(J45)-4,1)),"",MID(J45,LEN(J45)-4,1))</f>
        <v>0</v>
      </c>
      <c r="BM88" s="822"/>
      <c r="BN88" s="822"/>
      <c r="BO88" s="822" t="str">
        <f>IF(ISERROR(MID(J45,LEN(J45)-3,1)),"",MID(J45,LEN(J45)-3,1))</f>
        <v>0</v>
      </c>
      <c r="BP88" s="822"/>
      <c r="BQ88" s="843"/>
      <c r="BR88" s="822" t="str">
        <f>IF(ISERROR(MID(J45,LEN(J45)-2,1)),"",MID(J45,LEN(J45)-2,1))</f>
        <v>0</v>
      </c>
      <c r="BS88" s="822"/>
      <c r="BT88" s="822"/>
      <c r="BU88" s="822" t="str">
        <f>IF(ISERROR(MID(J45,LEN(J45)-1,1)),"",MID(J45,LEN(J45)-1,1))</f>
        <v>0</v>
      </c>
      <c r="BV88" s="822"/>
      <c r="BW88" s="822"/>
      <c r="BX88" s="822" t="str">
        <f>IF(AND(J41&lt;&gt;"",J45=""),"0",IF(ISERROR(MID(J45,LEN(J45)-0,1)),"",MID(J45,LEN(J45)-0,1)))</f>
        <v>0</v>
      </c>
      <c r="BY88" s="822"/>
      <c r="BZ88" s="823"/>
      <c r="CA88" s="60"/>
      <c r="CB88" s="2"/>
      <c r="CC88" s="775"/>
      <c r="CD88" s="775"/>
      <c r="CE88" s="775"/>
      <c r="CF88" s="775"/>
      <c r="CG88" s="775"/>
      <c r="CH88" s="775"/>
      <c r="CI88" s="775"/>
      <c r="CJ88" s="775"/>
      <c r="CK88" s="775"/>
      <c r="CL88" s="775"/>
      <c r="CM88" s="775"/>
      <c r="CN88" s="775"/>
      <c r="CO88" s="775"/>
      <c r="CP88" s="775"/>
      <c r="CQ88" s="775"/>
      <c r="CR88" s="775"/>
      <c r="CS88" s="775"/>
      <c r="CT88" s="775"/>
      <c r="CU88" s="775"/>
      <c r="CV88" s="775"/>
      <c r="CW88" s="775"/>
      <c r="CX88" s="775"/>
      <c r="CY88" s="775"/>
      <c r="CZ88" s="775"/>
      <c r="DA88" s="775"/>
      <c r="DB88" s="775"/>
      <c r="DC88" s="775"/>
      <c r="DD88" s="775"/>
      <c r="DE88" s="775"/>
      <c r="DF88" s="775"/>
      <c r="DG88" s="775"/>
      <c r="DH88" s="775"/>
      <c r="DI88" s="775"/>
      <c r="DJ88" s="775"/>
      <c r="DK88" s="775"/>
      <c r="DL88" s="775"/>
      <c r="DM88" s="775"/>
      <c r="DN88" s="775"/>
      <c r="DO88" s="775"/>
      <c r="DP88" s="775"/>
      <c r="DQ88" s="775"/>
      <c r="DR88" s="775"/>
      <c r="DS88" s="775"/>
      <c r="DT88" s="775"/>
      <c r="DU88" s="775"/>
      <c r="DV88" s="775"/>
      <c r="DW88" s="775"/>
      <c r="DX88" s="775"/>
      <c r="DY88" s="775"/>
      <c r="DZ88" s="775"/>
      <c r="EA88" s="775"/>
      <c r="EB88" s="775"/>
      <c r="EC88" s="775"/>
      <c r="ED88" s="775"/>
      <c r="EE88" s="775"/>
      <c r="EF88" s="775"/>
      <c r="EG88" s="775"/>
      <c r="EH88" s="775"/>
      <c r="EI88" s="775"/>
      <c r="EJ88" s="775"/>
      <c r="EK88" s="775"/>
      <c r="EL88" s="775"/>
      <c r="EM88" s="775"/>
      <c r="EN88" s="775"/>
      <c r="EO88" s="775"/>
      <c r="EP88" s="775"/>
      <c r="EQ88" s="775"/>
      <c r="ER88" s="775"/>
      <c r="ES88" s="775"/>
      <c r="ET88" s="775"/>
      <c r="EU88" s="775"/>
      <c r="EV88" s="775"/>
      <c r="EW88" s="775"/>
      <c r="EX88" s="775"/>
      <c r="EY88" s="775"/>
      <c r="EZ88" s="775"/>
      <c r="FA88" s="775"/>
      <c r="FB88" s="775"/>
      <c r="FC88" s="775"/>
      <c r="FD88" s="775"/>
      <c r="FE88" s="775"/>
      <c r="FF88" s="775"/>
      <c r="FG88" s="775"/>
      <c r="FH88" s="775"/>
      <c r="FI88" s="775"/>
      <c r="FJ88" s="775"/>
      <c r="FK88" s="775"/>
      <c r="FL88" s="775"/>
      <c r="FM88" s="775"/>
      <c r="FN88" s="775"/>
      <c r="FO88" s="775"/>
      <c r="FP88" s="775"/>
      <c r="FQ88" s="775"/>
      <c r="FR88" s="775"/>
      <c r="FS88" s="775"/>
      <c r="FT88" s="775"/>
    </row>
    <row r="89" spans="2:176" ht="9.75" customHeight="1" x14ac:dyDescent="0.2">
      <c r="B89" s="829" t="s">
        <v>9</v>
      </c>
      <c r="C89" s="811"/>
      <c r="D89" s="811"/>
      <c r="E89" s="830"/>
      <c r="F89" s="812" t="str">
        <f>IF(I28="","",I28)</f>
        <v>第四北越</v>
      </c>
      <c r="G89" s="812"/>
      <c r="H89" s="812"/>
      <c r="I89" s="917" t="s">
        <v>13</v>
      </c>
      <c r="J89" s="917"/>
      <c r="K89" s="812" t="str">
        <f>IF(O28="","",O28)</f>
        <v>本</v>
      </c>
      <c r="L89" s="812"/>
      <c r="M89" s="812"/>
      <c r="N89" s="917" t="s">
        <v>14</v>
      </c>
      <c r="O89" s="917"/>
      <c r="P89" s="812" t="str">
        <f>IF(AU28="","",AU28)</f>
        <v>普通</v>
      </c>
      <c r="Q89" s="812"/>
      <c r="R89" s="812"/>
      <c r="S89" s="919"/>
      <c r="T89" s="21"/>
      <c r="U89" s="21"/>
      <c r="V89" s="798"/>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c r="AU89" s="799"/>
      <c r="AV89" s="799"/>
      <c r="AW89" s="799"/>
      <c r="AX89" s="799"/>
      <c r="AY89" s="799"/>
      <c r="AZ89" s="852"/>
      <c r="BA89" s="853"/>
      <c r="BB89" s="853"/>
      <c r="BC89" s="824"/>
      <c r="BD89" s="824"/>
      <c r="BE89" s="824"/>
      <c r="BF89" s="824"/>
      <c r="BG89" s="824"/>
      <c r="BH89" s="844"/>
      <c r="BI89" s="824"/>
      <c r="BJ89" s="824"/>
      <c r="BK89" s="824"/>
      <c r="BL89" s="824"/>
      <c r="BM89" s="824"/>
      <c r="BN89" s="824"/>
      <c r="BO89" s="824"/>
      <c r="BP89" s="824"/>
      <c r="BQ89" s="844"/>
      <c r="BR89" s="824"/>
      <c r="BS89" s="824"/>
      <c r="BT89" s="824"/>
      <c r="BU89" s="824"/>
      <c r="BV89" s="824"/>
      <c r="BW89" s="824"/>
      <c r="BX89" s="824"/>
      <c r="BY89" s="824"/>
      <c r="BZ89" s="825"/>
      <c r="CA89" s="60"/>
      <c r="CB89" s="2"/>
      <c r="CC89" s="775"/>
      <c r="CD89" s="775"/>
      <c r="CE89" s="775"/>
      <c r="CF89" s="775"/>
      <c r="CG89" s="775"/>
      <c r="CH89" s="775"/>
      <c r="CI89" s="775"/>
      <c r="CJ89" s="775"/>
      <c r="CK89" s="775"/>
      <c r="CL89" s="775"/>
      <c r="CM89" s="775"/>
      <c r="CN89" s="775"/>
      <c r="CO89" s="775"/>
      <c r="CP89" s="775"/>
      <c r="CQ89" s="775"/>
      <c r="CR89" s="775"/>
      <c r="CS89" s="775"/>
      <c r="CT89" s="775"/>
      <c r="CU89" s="775"/>
      <c r="CV89" s="775"/>
      <c r="CW89" s="775"/>
      <c r="CX89" s="775"/>
      <c r="CY89" s="775"/>
      <c r="CZ89" s="775"/>
      <c r="DA89" s="775"/>
      <c r="DB89" s="775"/>
      <c r="DC89" s="775"/>
      <c r="DD89" s="775"/>
      <c r="DE89" s="775"/>
      <c r="DF89" s="775"/>
      <c r="DG89" s="775"/>
      <c r="DH89" s="775"/>
      <c r="DI89" s="775"/>
      <c r="DJ89" s="775"/>
      <c r="DK89" s="775"/>
      <c r="DL89" s="775"/>
      <c r="DM89" s="775"/>
      <c r="DN89" s="775"/>
      <c r="DO89" s="775"/>
      <c r="DP89" s="775"/>
      <c r="DQ89" s="775"/>
      <c r="DR89" s="775"/>
      <c r="DS89" s="775"/>
      <c r="DT89" s="775"/>
      <c r="DU89" s="775"/>
      <c r="DV89" s="775"/>
      <c r="DW89" s="775"/>
      <c r="DX89" s="775"/>
      <c r="DY89" s="775"/>
      <c r="DZ89" s="775"/>
      <c r="EA89" s="775"/>
      <c r="EB89" s="775"/>
      <c r="EC89" s="775"/>
      <c r="ED89" s="775"/>
      <c r="EE89" s="775"/>
      <c r="EF89" s="775"/>
      <c r="EG89" s="775"/>
      <c r="EH89" s="775"/>
      <c r="EI89" s="775"/>
      <c r="EJ89" s="775"/>
      <c r="EK89" s="775"/>
      <c r="EL89" s="775"/>
      <c r="EM89" s="775"/>
      <c r="EN89" s="775"/>
      <c r="EO89" s="775"/>
      <c r="EP89" s="775"/>
      <c r="EQ89" s="775"/>
      <c r="ER89" s="775"/>
      <c r="ES89" s="775"/>
      <c r="ET89" s="775"/>
      <c r="EU89" s="775"/>
      <c r="EV89" s="775"/>
      <c r="EW89" s="775"/>
      <c r="EX89" s="775"/>
      <c r="EY89" s="775"/>
      <c r="EZ89" s="775"/>
      <c r="FA89" s="775"/>
      <c r="FB89" s="775"/>
      <c r="FC89" s="775"/>
      <c r="FD89" s="775"/>
      <c r="FE89" s="775"/>
      <c r="FF89" s="775"/>
      <c r="FG89" s="775"/>
      <c r="FH89" s="775"/>
      <c r="FI89" s="775"/>
      <c r="FJ89" s="775"/>
      <c r="FK89" s="775"/>
      <c r="FL89" s="775"/>
      <c r="FM89" s="775"/>
      <c r="FN89" s="775"/>
      <c r="FO89" s="775"/>
      <c r="FP89" s="775"/>
      <c r="FQ89" s="775"/>
      <c r="FR89" s="775"/>
      <c r="FS89" s="775"/>
      <c r="FT89" s="775"/>
    </row>
    <row r="90" spans="2:176" ht="9.75" customHeight="1" thickBot="1" x14ac:dyDescent="0.25">
      <c r="B90" s="739"/>
      <c r="C90" s="740"/>
      <c r="D90" s="740"/>
      <c r="E90" s="741"/>
      <c r="F90" s="916"/>
      <c r="G90" s="916"/>
      <c r="H90" s="916"/>
      <c r="I90" s="918"/>
      <c r="J90" s="918"/>
      <c r="K90" s="916"/>
      <c r="L90" s="916"/>
      <c r="M90" s="916"/>
      <c r="N90" s="918"/>
      <c r="O90" s="918"/>
      <c r="P90" s="916"/>
      <c r="Q90" s="916"/>
      <c r="R90" s="916"/>
      <c r="S90" s="920"/>
      <c r="T90" s="21"/>
      <c r="U90" s="21"/>
      <c r="V90" s="798"/>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c r="AU90" s="799"/>
      <c r="AV90" s="799"/>
      <c r="AW90" s="799"/>
      <c r="AX90" s="799"/>
      <c r="AY90" s="799"/>
      <c r="AZ90" s="864"/>
      <c r="BA90" s="865"/>
      <c r="BB90" s="865"/>
      <c r="BC90" s="914"/>
      <c r="BD90" s="914"/>
      <c r="BE90" s="914"/>
      <c r="BF90" s="914"/>
      <c r="BG90" s="914"/>
      <c r="BH90" s="921"/>
      <c r="BI90" s="914"/>
      <c r="BJ90" s="914"/>
      <c r="BK90" s="914"/>
      <c r="BL90" s="914"/>
      <c r="BM90" s="914"/>
      <c r="BN90" s="914"/>
      <c r="BO90" s="914"/>
      <c r="BP90" s="914"/>
      <c r="BQ90" s="921"/>
      <c r="BR90" s="914"/>
      <c r="BS90" s="914"/>
      <c r="BT90" s="914"/>
      <c r="BU90" s="914"/>
      <c r="BV90" s="914"/>
      <c r="BW90" s="914"/>
      <c r="BX90" s="914"/>
      <c r="BY90" s="914"/>
      <c r="BZ90" s="915"/>
      <c r="CA90" s="60"/>
      <c r="CB90" s="2"/>
      <c r="CC90" s="775"/>
      <c r="CD90" s="775"/>
      <c r="CE90" s="775"/>
      <c r="CF90" s="775"/>
      <c r="CG90" s="775"/>
      <c r="CH90" s="775"/>
      <c r="CI90" s="775"/>
      <c r="CJ90" s="775"/>
      <c r="CK90" s="775"/>
      <c r="CL90" s="775"/>
      <c r="CM90" s="775"/>
      <c r="CN90" s="775"/>
      <c r="CO90" s="775"/>
      <c r="CP90" s="775"/>
      <c r="CQ90" s="775"/>
      <c r="CR90" s="775"/>
      <c r="CS90" s="775"/>
      <c r="CT90" s="775"/>
      <c r="CU90" s="775"/>
      <c r="CV90" s="775"/>
      <c r="CW90" s="775"/>
      <c r="CX90" s="775"/>
      <c r="CY90" s="775"/>
      <c r="CZ90" s="775"/>
      <c r="DA90" s="775"/>
      <c r="DB90" s="775"/>
      <c r="DC90" s="775"/>
      <c r="DD90" s="775"/>
      <c r="DE90" s="775"/>
      <c r="DF90" s="775"/>
      <c r="DG90" s="775"/>
      <c r="DH90" s="775"/>
      <c r="DI90" s="775"/>
      <c r="DJ90" s="775"/>
      <c r="DK90" s="775"/>
      <c r="DL90" s="775"/>
      <c r="DM90" s="775"/>
      <c r="DN90" s="775"/>
      <c r="DO90" s="775"/>
      <c r="DP90" s="775"/>
      <c r="DQ90" s="775"/>
      <c r="DR90" s="775"/>
      <c r="DS90" s="775"/>
      <c r="DT90" s="775"/>
      <c r="DU90" s="775"/>
      <c r="DV90" s="775"/>
      <c r="DW90" s="775"/>
      <c r="DX90" s="775"/>
      <c r="DY90" s="775"/>
      <c r="DZ90" s="775"/>
      <c r="EA90" s="775"/>
      <c r="EB90" s="775"/>
      <c r="EC90" s="775"/>
      <c r="ED90" s="775"/>
      <c r="EE90" s="775"/>
      <c r="EF90" s="775"/>
      <c r="EG90" s="775"/>
      <c r="EH90" s="775"/>
      <c r="EI90" s="775"/>
      <c r="EJ90" s="775"/>
      <c r="EK90" s="775"/>
      <c r="EL90" s="775"/>
      <c r="EM90" s="775"/>
      <c r="EN90" s="775"/>
      <c r="EO90" s="775"/>
      <c r="EP90" s="775"/>
      <c r="EQ90" s="775"/>
      <c r="ER90" s="775"/>
      <c r="ES90" s="775"/>
      <c r="ET90" s="775"/>
      <c r="EU90" s="775"/>
      <c r="EV90" s="775"/>
      <c r="EW90" s="775"/>
      <c r="EX90" s="775"/>
      <c r="EY90" s="775"/>
      <c r="EZ90" s="775"/>
      <c r="FA90" s="775"/>
      <c r="FB90" s="775"/>
      <c r="FC90" s="775"/>
      <c r="FD90" s="775"/>
      <c r="FE90" s="775"/>
      <c r="FF90" s="775"/>
      <c r="FG90" s="775"/>
      <c r="FH90" s="775"/>
      <c r="FI90" s="775"/>
      <c r="FJ90" s="775"/>
      <c r="FK90" s="775"/>
      <c r="FL90" s="775"/>
      <c r="FM90" s="775"/>
      <c r="FN90" s="775"/>
      <c r="FO90" s="775"/>
      <c r="FP90" s="775"/>
      <c r="FQ90" s="775"/>
      <c r="FR90" s="775"/>
      <c r="FS90" s="775"/>
      <c r="FT90" s="775"/>
    </row>
    <row r="91" spans="2:176" ht="9.75" customHeight="1" x14ac:dyDescent="0.2">
      <c r="B91" s="736" t="s">
        <v>10</v>
      </c>
      <c r="C91" s="737"/>
      <c r="D91" s="737"/>
      <c r="E91" s="738"/>
      <c r="F91" s="794" t="str">
        <f>IF(I31="","",I31)</f>
        <v>ｶ.ｺﾝﾄﾞｳｸﾞﾐ</v>
      </c>
      <c r="G91" s="794"/>
      <c r="H91" s="794"/>
      <c r="I91" s="794"/>
      <c r="J91" s="794"/>
      <c r="K91" s="794"/>
      <c r="L91" s="794"/>
      <c r="M91" s="794"/>
      <c r="N91" s="794"/>
      <c r="O91" s="794"/>
      <c r="P91" s="794"/>
      <c r="Q91" s="794"/>
      <c r="R91" s="794"/>
      <c r="S91" s="795"/>
      <c r="T91" s="22"/>
      <c r="U91" s="22"/>
      <c r="V91" s="900" t="s">
        <v>19</v>
      </c>
      <c r="W91" s="901"/>
      <c r="X91" s="901"/>
      <c r="Y91" s="901"/>
      <c r="Z91" s="901"/>
      <c r="AA91" s="901"/>
      <c r="AB91" s="901"/>
      <c r="AC91" s="901"/>
      <c r="AD91" s="901"/>
      <c r="AE91" s="901"/>
      <c r="AF91" s="901"/>
      <c r="AG91" s="901"/>
      <c r="AH91" s="901"/>
      <c r="AI91" s="901"/>
      <c r="AJ91" s="901"/>
      <c r="AK91" s="901"/>
      <c r="AL91" s="901"/>
      <c r="AM91" s="901"/>
      <c r="AN91" s="901"/>
      <c r="AO91" s="901"/>
      <c r="AP91" s="901"/>
      <c r="AQ91" s="901"/>
      <c r="AR91" s="901"/>
      <c r="AS91" s="901"/>
      <c r="AT91" s="901"/>
      <c r="AU91" s="901"/>
      <c r="AV91" s="901"/>
      <c r="AW91" s="901"/>
      <c r="AX91" s="901"/>
      <c r="AY91" s="901"/>
      <c r="AZ91" s="906" t="str">
        <f>IF(AND(AY59="",L59=""),"",IF(AND(L59="",AY59&lt;&gt;""),IFERROR(MID(AY59,LEN(AY59)-8,1),""),IF(ISERROR(MID(AY59+L59,LEN(AY59+L59)-8,1)),"",MID(AY59+L59,LEN(AY59+L59)-8,1))))</f>
        <v/>
      </c>
      <c r="BA91" s="907"/>
      <c r="BB91" s="907"/>
      <c r="BC91" s="888" t="str">
        <f>IF(AND(AY59="",L59=""),"",IF(AND(L59="",AY59&lt;&gt;""),IFERROR(MID(AY59,LEN(AY59)-7,1),""),IF(ISERROR(MID(AY59+L59,LEN(AY59+L59)-7,1)),"",MID(AY59+L59,LEN(AY59+L59)-7,1))))</f>
        <v/>
      </c>
      <c r="BD91" s="888"/>
      <c r="BE91" s="888"/>
      <c r="BF91" s="888" t="str">
        <f>IF(AND(AY59="",L59=""),"",IF(AND(L59="",AY59&lt;&gt;""),IFERROR(MID(AY59,LEN(AY59)-6,1),""),IF(ISERROR(MID(AY59+L59,LEN(AY59+L59)-6,1)),"",MID(AY59+L59,LEN(AY59+L59)-6,1))))</f>
        <v>1</v>
      </c>
      <c r="BG91" s="888"/>
      <c r="BH91" s="893"/>
      <c r="BI91" s="887" t="str">
        <f>IF(AND(AY59="",L59=""),"",IF(AND(L59="",AY59&lt;&gt;""),IFERROR(MID(AY59,LEN(AY59)-5,1),""),IF(ISERROR(MID(AY59+L59,LEN(AY59+L59)-5,1)),"",MID(AY59+L59,LEN(AY59+L59)-5,1))))</f>
        <v>6</v>
      </c>
      <c r="BJ91" s="888"/>
      <c r="BK91" s="888"/>
      <c r="BL91" s="888" t="str">
        <f>IF(AND(AY59="",L59=""),"",IF(AND(L59="",AY59&lt;&gt;""),IFERROR(MID(AY59,LEN(AY59)-4,1),""),IF(ISERROR(MID(AY59+L59,LEN(AY59+L59)-4,1)),"",MID(AY59+L59,LEN(AY59+L59)-4,1))))</f>
        <v>4</v>
      </c>
      <c r="BM91" s="888"/>
      <c r="BN91" s="888"/>
      <c r="BO91" s="888" t="str">
        <f>IF(AND(AY59="",L59=""),"",IF(AND(L59="",AY59&lt;&gt;""),IFERROR(MID(AY59,LEN(AY59)-3,1),""),IF(ISERROR(MID(AY59+L59,LEN(AY59+L59)-3,1)),"",MID(AY59+L59,LEN(AY59+L59)-3,1))))</f>
        <v>3</v>
      </c>
      <c r="BP91" s="888"/>
      <c r="BQ91" s="893"/>
      <c r="BR91" s="887" t="str">
        <f>IF(AND(AY59="",L59=""),"",IF(AND(L59="",AY59&lt;&gt;""),IFERROR(MID(AY59,LEN(AY59)-2,1),""),IF(ISERROR(MID(AY59+L59,LEN(AY59+L59)-2,1)),"",MID(AY59+L59,LEN(AY59+L59)-2,1))))</f>
        <v>2</v>
      </c>
      <c r="BS91" s="888"/>
      <c r="BT91" s="888"/>
      <c r="BU91" s="888" t="str">
        <f>IF(AND(AY59="",L59=""),"",IF(AND(L59="",AY59&lt;&gt;""),IFERROR(MID(AY59,LEN(AY59)-1,1),""),IF(ISERROR(MID(AY59+L59,LEN(AY59+L59)-1,1)),"",MID(AY59+L59,LEN(AY59+L59)-1,1))))</f>
        <v>1</v>
      </c>
      <c r="BV91" s="888"/>
      <c r="BW91" s="888"/>
      <c r="BX91" s="888" t="str">
        <f>IF(AND(AY59="",L59=""),"",IF(AND(L59="",AY59&lt;&gt;""),IFERROR(MID(AY59,LEN(AY59)-0,1),""),IF(ISERROR(MID(AY59+L59,LEN(AY59+L59)-0,1)),"",MID(AY59+L59,LEN(AY59+L59)-0,1))))</f>
        <v>0</v>
      </c>
      <c r="BY91" s="888"/>
      <c r="BZ91" s="896"/>
      <c r="CA91" s="60"/>
      <c r="CB91" s="2"/>
      <c r="CC91" s="775"/>
      <c r="CD91" s="775"/>
      <c r="CE91" s="775"/>
      <c r="CF91" s="775"/>
      <c r="CG91" s="775"/>
      <c r="CH91" s="775"/>
      <c r="CI91" s="775"/>
      <c r="CJ91" s="775"/>
      <c r="CK91" s="775"/>
      <c r="CL91" s="775"/>
      <c r="CM91" s="775"/>
      <c r="CN91" s="775"/>
      <c r="CO91" s="775"/>
      <c r="CP91" s="775"/>
      <c r="CQ91" s="775"/>
      <c r="CR91" s="775"/>
      <c r="CS91" s="775"/>
      <c r="CT91" s="775"/>
      <c r="CU91" s="775"/>
      <c r="CV91" s="775"/>
      <c r="CW91" s="775"/>
      <c r="CX91" s="775"/>
      <c r="CY91" s="775"/>
      <c r="CZ91" s="775"/>
      <c r="DA91" s="775"/>
      <c r="DB91" s="775"/>
      <c r="DC91" s="775"/>
      <c r="DD91" s="775"/>
      <c r="DE91" s="775"/>
      <c r="DF91" s="775"/>
      <c r="DG91" s="775"/>
      <c r="DH91" s="775"/>
      <c r="DI91" s="775"/>
      <c r="DJ91" s="775"/>
      <c r="DK91" s="775"/>
      <c r="DL91" s="775"/>
      <c r="DM91" s="775"/>
      <c r="DN91" s="775"/>
      <c r="DO91" s="775"/>
      <c r="DP91" s="775"/>
      <c r="DQ91" s="775"/>
      <c r="DR91" s="775"/>
      <c r="DS91" s="775"/>
      <c r="DT91" s="775"/>
      <c r="DU91" s="775"/>
      <c r="DV91" s="775"/>
      <c r="DW91" s="775"/>
      <c r="DX91" s="775"/>
      <c r="DY91" s="775"/>
      <c r="DZ91" s="775"/>
      <c r="EA91" s="775"/>
      <c r="EB91" s="775"/>
      <c r="EC91" s="775"/>
      <c r="ED91" s="775"/>
      <c r="EE91" s="775"/>
      <c r="EF91" s="775"/>
      <c r="EG91" s="775"/>
      <c r="EH91" s="775"/>
      <c r="EI91" s="775"/>
      <c r="EJ91" s="775"/>
      <c r="EK91" s="775"/>
      <c r="EL91" s="775"/>
      <c r="EM91" s="775"/>
      <c r="EN91" s="775"/>
      <c r="EO91" s="775"/>
      <c r="EP91" s="775"/>
      <c r="EQ91" s="775"/>
      <c r="ER91" s="775"/>
      <c r="ES91" s="775"/>
      <c r="ET91" s="775"/>
      <c r="EU91" s="775"/>
      <c r="EV91" s="775"/>
      <c r="EW91" s="775"/>
      <c r="EX91" s="775"/>
      <c r="EY91" s="775"/>
      <c r="EZ91" s="775"/>
      <c r="FA91" s="775"/>
      <c r="FB91" s="775"/>
      <c r="FC91" s="775"/>
      <c r="FD91" s="775"/>
      <c r="FE91" s="775"/>
      <c r="FF91" s="775"/>
      <c r="FG91" s="775"/>
      <c r="FH91" s="775"/>
      <c r="FI91" s="775"/>
      <c r="FJ91" s="775"/>
      <c r="FK91" s="775"/>
      <c r="FL91" s="775"/>
      <c r="FM91" s="775"/>
      <c r="FN91" s="775"/>
      <c r="FO91" s="775"/>
      <c r="FP91" s="775"/>
      <c r="FQ91" s="775"/>
      <c r="FR91" s="775"/>
      <c r="FS91" s="775"/>
      <c r="FT91" s="775"/>
    </row>
    <row r="92" spans="2:176" ht="9.75" customHeight="1" x14ac:dyDescent="0.2">
      <c r="B92" s="739"/>
      <c r="C92" s="740"/>
      <c r="D92" s="740"/>
      <c r="E92" s="741"/>
      <c r="F92" s="828"/>
      <c r="G92" s="828"/>
      <c r="H92" s="828"/>
      <c r="I92" s="828"/>
      <c r="J92" s="828"/>
      <c r="K92" s="828"/>
      <c r="L92" s="828"/>
      <c r="M92" s="828"/>
      <c r="N92" s="828"/>
      <c r="O92" s="828"/>
      <c r="P92" s="828"/>
      <c r="Q92" s="828"/>
      <c r="R92" s="828"/>
      <c r="S92" s="899"/>
      <c r="T92" s="22"/>
      <c r="U92" s="22"/>
      <c r="V92" s="902"/>
      <c r="W92" s="903"/>
      <c r="X92" s="903"/>
      <c r="Y92" s="903"/>
      <c r="Z92" s="903"/>
      <c r="AA92" s="903"/>
      <c r="AB92" s="903"/>
      <c r="AC92" s="903"/>
      <c r="AD92" s="903"/>
      <c r="AE92" s="903"/>
      <c r="AF92" s="903"/>
      <c r="AG92" s="903"/>
      <c r="AH92" s="903"/>
      <c r="AI92" s="903"/>
      <c r="AJ92" s="903"/>
      <c r="AK92" s="903"/>
      <c r="AL92" s="903"/>
      <c r="AM92" s="903"/>
      <c r="AN92" s="903"/>
      <c r="AO92" s="903"/>
      <c r="AP92" s="903"/>
      <c r="AQ92" s="903"/>
      <c r="AR92" s="903"/>
      <c r="AS92" s="903"/>
      <c r="AT92" s="903"/>
      <c r="AU92" s="903"/>
      <c r="AV92" s="903"/>
      <c r="AW92" s="903"/>
      <c r="AX92" s="903"/>
      <c r="AY92" s="903"/>
      <c r="AZ92" s="908"/>
      <c r="BA92" s="909"/>
      <c r="BB92" s="909"/>
      <c r="BC92" s="890"/>
      <c r="BD92" s="890"/>
      <c r="BE92" s="890"/>
      <c r="BF92" s="890"/>
      <c r="BG92" s="890"/>
      <c r="BH92" s="894"/>
      <c r="BI92" s="889"/>
      <c r="BJ92" s="890"/>
      <c r="BK92" s="890"/>
      <c r="BL92" s="890"/>
      <c r="BM92" s="890"/>
      <c r="BN92" s="890"/>
      <c r="BO92" s="890"/>
      <c r="BP92" s="890"/>
      <c r="BQ92" s="894"/>
      <c r="BR92" s="889"/>
      <c r="BS92" s="890"/>
      <c r="BT92" s="890"/>
      <c r="BU92" s="890"/>
      <c r="BV92" s="890"/>
      <c r="BW92" s="890"/>
      <c r="BX92" s="890"/>
      <c r="BY92" s="890"/>
      <c r="BZ92" s="897"/>
      <c r="CA92" s="60"/>
      <c r="CB92" s="2"/>
      <c r="CC92" s="775"/>
      <c r="CD92" s="775"/>
      <c r="CE92" s="775"/>
      <c r="CF92" s="775"/>
      <c r="CG92" s="775"/>
      <c r="CH92" s="775"/>
      <c r="CI92" s="775"/>
      <c r="CJ92" s="775"/>
      <c r="CK92" s="775"/>
      <c r="CL92" s="775"/>
      <c r="CM92" s="775"/>
      <c r="CN92" s="775"/>
      <c r="CO92" s="775"/>
      <c r="CP92" s="775"/>
      <c r="CQ92" s="775"/>
      <c r="CR92" s="775"/>
      <c r="CS92" s="775"/>
      <c r="CT92" s="775"/>
      <c r="CU92" s="775"/>
      <c r="CV92" s="775"/>
      <c r="CW92" s="775"/>
      <c r="CX92" s="775"/>
      <c r="CY92" s="775"/>
      <c r="CZ92" s="775"/>
      <c r="DA92" s="775"/>
      <c r="DB92" s="775"/>
      <c r="DC92" s="775"/>
      <c r="DD92" s="775"/>
      <c r="DE92" s="775"/>
      <c r="DF92" s="775"/>
      <c r="DG92" s="775"/>
      <c r="DH92" s="775"/>
      <c r="DI92" s="775"/>
      <c r="DJ92" s="775"/>
      <c r="DK92" s="775"/>
      <c r="DL92" s="775"/>
      <c r="DM92" s="775"/>
      <c r="DN92" s="775"/>
      <c r="DO92" s="775"/>
      <c r="DP92" s="775"/>
      <c r="DQ92" s="775"/>
      <c r="DR92" s="775"/>
      <c r="DS92" s="775"/>
      <c r="DT92" s="775"/>
      <c r="DU92" s="775"/>
      <c r="DV92" s="775"/>
      <c r="DW92" s="775"/>
      <c r="DX92" s="775"/>
      <c r="DY92" s="775"/>
      <c r="DZ92" s="775"/>
      <c r="EA92" s="775"/>
      <c r="EB92" s="775"/>
      <c r="EC92" s="775"/>
      <c r="ED92" s="775"/>
      <c r="EE92" s="775"/>
      <c r="EF92" s="775"/>
      <c r="EG92" s="775"/>
      <c r="EH92" s="775"/>
      <c r="EI92" s="775"/>
      <c r="EJ92" s="775"/>
      <c r="EK92" s="775"/>
      <c r="EL92" s="775"/>
      <c r="EM92" s="775"/>
      <c r="EN92" s="775"/>
      <c r="EO92" s="775"/>
      <c r="EP92" s="775"/>
      <c r="EQ92" s="775"/>
      <c r="ER92" s="775"/>
      <c r="ES92" s="775"/>
      <c r="ET92" s="775"/>
      <c r="EU92" s="775"/>
      <c r="EV92" s="775"/>
      <c r="EW92" s="775"/>
      <c r="EX92" s="775"/>
      <c r="EY92" s="775"/>
      <c r="EZ92" s="775"/>
      <c r="FA92" s="775"/>
      <c r="FB92" s="775"/>
      <c r="FC92" s="775"/>
      <c r="FD92" s="775"/>
      <c r="FE92" s="775"/>
      <c r="FF92" s="775"/>
      <c r="FG92" s="775"/>
      <c r="FH92" s="775"/>
      <c r="FI92" s="775"/>
      <c r="FJ92" s="775"/>
      <c r="FK92" s="775"/>
      <c r="FL92" s="775"/>
      <c r="FM92" s="775"/>
      <c r="FN92" s="775"/>
      <c r="FO92" s="775"/>
      <c r="FP92" s="775"/>
      <c r="FQ92" s="775"/>
      <c r="FR92" s="775"/>
      <c r="FS92" s="775"/>
      <c r="FT92" s="775"/>
    </row>
    <row r="93" spans="2:176" ht="9.75" customHeight="1" thickBot="1" x14ac:dyDescent="0.25">
      <c r="B93" s="736" t="s">
        <v>11</v>
      </c>
      <c r="C93" s="737"/>
      <c r="D93" s="737"/>
      <c r="E93" s="738"/>
      <c r="F93" s="794" t="str">
        <f>IF(I33="","",I33)</f>
        <v>株式会社　近藤組</v>
      </c>
      <c r="G93" s="794"/>
      <c r="H93" s="794"/>
      <c r="I93" s="794"/>
      <c r="J93" s="794"/>
      <c r="K93" s="794"/>
      <c r="L93" s="794"/>
      <c r="M93" s="794"/>
      <c r="N93" s="794"/>
      <c r="O93" s="794"/>
      <c r="P93" s="794"/>
      <c r="Q93" s="794"/>
      <c r="R93" s="794"/>
      <c r="S93" s="795"/>
      <c r="T93" s="22"/>
      <c r="U93" s="22"/>
      <c r="V93" s="904"/>
      <c r="W93" s="905"/>
      <c r="X93" s="905"/>
      <c r="Y93" s="905"/>
      <c r="Z93" s="905"/>
      <c r="AA93" s="905"/>
      <c r="AB93" s="905"/>
      <c r="AC93" s="905"/>
      <c r="AD93" s="905"/>
      <c r="AE93" s="905"/>
      <c r="AF93" s="905"/>
      <c r="AG93" s="905"/>
      <c r="AH93" s="905"/>
      <c r="AI93" s="905"/>
      <c r="AJ93" s="905"/>
      <c r="AK93" s="905"/>
      <c r="AL93" s="905"/>
      <c r="AM93" s="905"/>
      <c r="AN93" s="905"/>
      <c r="AO93" s="905"/>
      <c r="AP93" s="905"/>
      <c r="AQ93" s="905"/>
      <c r="AR93" s="905"/>
      <c r="AS93" s="905"/>
      <c r="AT93" s="905"/>
      <c r="AU93" s="905"/>
      <c r="AV93" s="905"/>
      <c r="AW93" s="905"/>
      <c r="AX93" s="905"/>
      <c r="AY93" s="905"/>
      <c r="AZ93" s="910"/>
      <c r="BA93" s="911"/>
      <c r="BB93" s="911"/>
      <c r="BC93" s="892"/>
      <c r="BD93" s="892"/>
      <c r="BE93" s="892"/>
      <c r="BF93" s="892"/>
      <c r="BG93" s="892"/>
      <c r="BH93" s="895"/>
      <c r="BI93" s="891"/>
      <c r="BJ93" s="892"/>
      <c r="BK93" s="892"/>
      <c r="BL93" s="892"/>
      <c r="BM93" s="892"/>
      <c r="BN93" s="892"/>
      <c r="BO93" s="892"/>
      <c r="BP93" s="892"/>
      <c r="BQ93" s="895"/>
      <c r="BR93" s="891"/>
      <c r="BS93" s="892"/>
      <c r="BT93" s="892"/>
      <c r="BU93" s="892"/>
      <c r="BV93" s="892"/>
      <c r="BW93" s="892"/>
      <c r="BX93" s="892"/>
      <c r="BY93" s="892"/>
      <c r="BZ93" s="898"/>
      <c r="CA93" s="60"/>
      <c r="CB93" s="2"/>
      <c r="CC93" s="775"/>
      <c r="CD93" s="775"/>
      <c r="CE93" s="775"/>
      <c r="CF93" s="775"/>
      <c r="CG93" s="775"/>
      <c r="CH93" s="775"/>
      <c r="CI93" s="775"/>
      <c r="CJ93" s="775"/>
      <c r="CK93" s="775"/>
      <c r="CL93" s="775"/>
      <c r="CM93" s="775"/>
      <c r="CN93" s="775"/>
      <c r="CO93" s="775"/>
      <c r="CP93" s="775"/>
      <c r="CQ93" s="775"/>
      <c r="CR93" s="775"/>
      <c r="CS93" s="775"/>
      <c r="CT93" s="775"/>
      <c r="CU93" s="775"/>
      <c r="CV93" s="775"/>
      <c r="CW93" s="775"/>
      <c r="CX93" s="775"/>
      <c r="CY93" s="775"/>
      <c r="CZ93" s="775"/>
      <c r="DA93" s="775"/>
      <c r="DB93" s="775"/>
      <c r="DC93" s="775"/>
      <c r="DD93" s="775"/>
      <c r="DE93" s="775"/>
      <c r="DF93" s="775"/>
      <c r="DG93" s="775"/>
      <c r="DH93" s="775"/>
      <c r="DI93" s="775"/>
      <c r="DJ93" s="775"/>
      <c r="DK93" s="775"/>
      <c r="DL93" s="775"/>
      <c r="DM93" s="775"/>
      <c r="DN93" s="775"/>
      <c r="DO93" s="775"/>
      <c r="DP93" s="775"/>
      <c r="DQ93" s="775"/>
      <c r="DR93" s="775"/>
      <c r="DS93" s="775"/>
      <c r="DT93" s="775"/>
      <c r="DU93" s="775"/>
      <c r="DV93" s="775"/>
      <c r="DW93" s="775"/>
      <c r="DX93" s="775"/>
      <c r="DY93" s="775"/>
      <c r="DZ93" s="775"/>
      <c r="EA93" s="775"/>
      <c r="EB93" s="775"/>
      <c r="EC93" s="775"/>
      <c r="ED93" s="775"/>
      <c r="EE93" s="775"/>
      <c r="EF93" s="775"/>
      <c r="EG93" s="775"/>
      <c r="EH93" s="775"/>
      <c r="EI93" s="775"/>
      <c r="EJ93" s="775"/>
      <c r="EK93" s="775"/>
      <c r="EL93" s="775"/>
      <c r="EM93" s="775"/>
      <c r="EN93" s="775"/>
      <c r="EO93" s="775"/>
      <c r="EP93" s="775"/>
      <c r="EQ93" s="775"/>
      <c r="ER93" s="775"/>
      <c r="ES93" s="775"/>
      <c r="ET93" s="775"/>
      <c r="EU93" s="775"/>
      <c r="EV93" s="775"/>
      <c r="EW93" s="775"/>
      <c r="EX93" s="775"/>
      <c r="EY93" s="775"/>
      <c r="EZ93" s="775"/>
      <c r="FA93" s="775"/>
      <c r="FB93" s="775"/>
      <c r="FC93" s="775"/>
      <c r="FD93" s="775"/>
      <c r="FE93" s="775"/>
      <c r="FF93" s="775"/>
      <c r="FG93" s="775"/>
      <c r="FH93" s="775"/>
      <c r="FI93" s="775"/>
      <c r="FJ93" s="775"/>
      <c r="FK93" s="775"/>
      <c r="FL93" s="775"/>
      <c r="FM93" s="775"/>
      <c r="FN93" s="775"/>
      <c r="FO93" s="775"/>
      <c r="FP93" s="775"/>
      <c r="FQ93" s="775"/>
      <c r="FR93" s="775"/>
      <c r="FS93" s="775"/>
      <c r="FT93" s="775"/>
    </row>
    <row r="94" spans="2:176" ht="9.75" customHeight="1" x14ac:dyDescent="0.2">
      <c r="B94" s="739"/>
      <c r="C94" s="740"/>
      <c r="D94" s="740"/>
      <c r="E94" s="741"/>
      <c r="F94" s="828"/>
      <c r="G94" s="828"/>
      <c r="H94" s="828"/>
      <c r="I94" s="828"/>
      <c r="J94" s="828"/>
      <c r="K94" s="828"/>
      <c r="L94" s="828"/>
      <c r="M94" s="828"/>
      <c r="N94" s="828"/>
      <c r="O94" s="828"/>
      <c r="P94" s="828"/>
      <c r="Q94" s="828"/>
      <c r="R94" s="828"/>
      <c r="S94" s="899"/>
      <c r="T94" s="22"/>
      <c r="U94" s="22"/>
      <c r="V94" s="875" t="s">
        <v>258</v>
      </c>
      <c r="W94" s="876"/>
      <c r="X94" s="876"/>
      <c r="Y94" s="876"/>
      <c r="Z94" s="876"/>
      <c r="AA94" s="876"/>
      <c r="AB94" s="876"/>
      <c r="AC94" s="876"/>
      <c r="AD94" s="876"/>
      <c r="AE94" s="876"/>
      <c r="AF94" s="876"/>
      <c r="AG94" s="876"/>
      <c r="AH94" s="876"/>
      <c r="AI94" s="876"/>
      <c r="AJ94" s="876"/>
      <c r="AK94" s="876"/>
      <c r="AL94" s="876"/>
      <c r="AM94" s="876"/>
      <c r="AN94" s="876"/>
      <c r="AO94" s="876"/>
      <c r="AP94" s="876"/>
      <c r="AQ94" s="876"/>
      <c r="AR94" s="876"/>
      <c r="AS94" s="876"/>
      <c r="AT94" s="876"/>
      <c r="AU94" s="876"/>
      <c r="AV94" s="876"/>
      <c r="AW94" s="876"/>
      <c r="AX94" s="876"/>
      <c r="AY94" s="876"/>
      <c r="AZ94" s="852" t="str">
        <f>IFERROR(IF(J41="","",MID(J41+J43-J45-AY59-L59,LEN(J41+J43-J45-AY59-L59)-8,1)),"")</f>
        <v/>
      </c>
      <c r="BA94" s="853"/>
      <c r="BB94" s="853"/>
      <c r="BC94" s="824" t="str">
        <f>IFERROR(IF(J41="","",MID(J41+J43-J45-AY59-L59,LEN(J41+J43-J45-AY59-L59)-7,1)),"")</f>
        <v/>
      </c>
      <c r="BD94" s="824"/>
      <c r="BE94" s="824"/>
      <c r="BF94" s="824" t="str">
        <f>IFERROR(IF(J41="","",MID(J41+J43-J45-AY59-L59,LEN(J41+J43-J45-AY59-L59)-6,1)),"")</f>
        <v/>
      </c>
      <c r="BG94" s="824"/>
      <c r="BH94" s="844"/>
      <c r="BI94" s="824" t="str">
        <f>IFERROR(IF(J41="","",MID(J41+J43-J45-AY59-L59,LEN(J41+J43-J45-AY59-L59)-5,1)),"")</f>
        <v>4</v>
      </c>
      <c r="BJ94" s="824"/>
      <c r="BK94" s="824"/>
      <c r="BL94" s="824" t="str">
        <f>IFERROR(IF(J41="","",MID(J41+J43-J45-AY59-L59,LEN(J41+J43-J45-AY59-L59)-4,1)),"")</f>
        <v>5</v>
      </c>
      <c r="BM94" s="824"/>
      <c r="BN94" s="824"/>
      <c r="BO94" s="824" t="str">
        <f>IFERROR(IF(J41="","",MID(J41+J43-J45-AY59-L59,LEN(J41+J43-J45-AY59-L59)-3,1)),"")</f>
        <v>6</v>
      </c>
      <c r="BP94" s="824"/>
      <c r="BQ94" s="844"/>
      <c r="BR94" s="824" t="str">
        <f>IFERROR(IF(J41="","",MID(J41+J43-J45-AY59-L59,LEN(J41+J43-J45-AY59-L59)-2,1)),"")</f>
        <v>7</v>
      </c>
      <c r="BS94" s="824"/>
      <c r="BT94" s="824"/>
      <c r="BU94" s="824" t="str">
        <f>IFERROR(IF(J41="","",MID(J41+J43-J45-AY59-L59,LEN(J41+J43-J45-AY59-L59)-1,1)),"")</f>
        <v>9</v>
      </c>
      <c r="BV94" s="824"/>
      <c r="BW94" s="824"/>
      <c r="BX94" s="824" t="str">
        <f>IFERROR(IF(J41="","",MID(J41+J43-J45-AY59-L59,LEN(J41+J43-J45-AY59-L59)-0,1)),"")</f>
        <v>0</v>
      </c>
      <c r="BY94" s="824"/>
      <c r="BZ94" s="825"/>
      <c r="CA94" s="60"/>
      <c r="CB94" s="2"/>
      <c r="CC94" s="775"/>
      <c r="CD94" s="775"/>
      <c r="CE94" s="775"/>
      <c r="CF94" s="775"/>
      <c r="CG94" s="775"/>
      <c r="CH94" s="775"/>
      <c r="CI94" s="775"/>
      <c r="CJ94" s="775"/>
      <c r="CK94" s="775"/>
      <c r="CL94" s="775"/>
      <c r="CM94" s="775"/>
      <c r="CN94" s="775"/>
      <c r="CO94" s="775"/>
      <c r="CP94" s="775"/>
      <c r="CQ94" s="775"/>
      <c r="CR94" s="775"/>
      <c r="CS94" s="775"/>
      <c r="CT94" s="775"/>
      <c r="CU94" s="775"/>
      <c r="CV94" s="775"/>
      <c r="CW94" s="775"/>
      <c r="CX94" s="775"/>
      <c r="CY94" s="775"/>
      <c r="CZ94" s="775"/>
      <c r="DA94" s="775"/>
      <c r="DB94" s="775"/>
      <c r="DC94" s="775"/>
      <c r="DD94" s="775"/>
      <c r="DE94" s="775"/>
      <c r="DF94" s="775"/>
      <c r="DG94" s="775"/>
      <c r="DH94" s="775"/>
      <c r="DI94" s="775"/>
      <c r="DJ94" s="775"/>
      <c r="DK94" s="775"/>
      <c r="DL94" s="775"/>
      <c r="DM94" s="775"/>
      <c r="DN94" s="775"/>
      <c r="DO94" s="775"/>
      <c r="DP94" s="775"/>
      <c r="DQ94" s="775"/>
      <c r="DR94" s="775"/>
      <c r="DS94" s="775"/>
      <c r="DT94" s="775"/>
      <c r="DU94" s="775"/>
      <c r="DV94" s="775"/>
      <c r="DW94" s="775"/>
      <c r="DX94" s="775"/>
      <c r="DY94" s="775"/>
      <c r="DZ94" s="775"/>
      <c r="EA94" s="775"/>
      <c r="EB94" s="775"/>
      <c r="EC94" s="775"/>
      <c r="ED94" s="775"/>
      <c r="EE94" s="775"/>
      <c r="EF94" s="775"/>
      <c r="EG94" s="775"/>
      <c r="EH94" s="775"/>
      <c r="EI94" s="775"/>
      <c r="EJ94" s="775"/>
      <c r="EK94" s="775"/>
      <c r="EL94" s="775"/>
      <c r="EM94" s="775"/>
      <c r="EN94" s="775"/>
      <c r="EO94" s="775"/>
      <c r="EP94" s="775"/>
      <c r="EQ94" s="775"/>
      <c r="ER94" s="775"/>
      <c r="ES94" s="775"/>
      <c r="ET94" s="775"/>
      <c r="EU94" s="775"/>
      <c r="EV94" s="775"/>
      <c r="EW94" s="775"/>
      <c r="EX94" s="775"/>
      <c r="EY94" s="775"/>
      <c r="EZ94" s="775"/>
      <c r="FA94" s="775"/>
      <c r="FB94" s="775"/>
      <c r="FC94" s="775"/>
      <c r="FD94" s="775"/>
      <c r="FE94" s="775"/>
      <c r="FF94" s="775"/>
      <c r="FG94" s="775"/>
      <c r="FH94" s="775"/>
      <c r="FI94" s="775"/>
      <c r="FJ94" s="775"/>
      <c r="FK94" s="775"/>
      <c r="FL94" s="775"/>
      <c r="FM94" s="775"/>
      <c r="FN94" s="775"/>
      <c r="FO94" s="775"/>
      <c r="FP94" s="775"/>
      <c r="FQ94" s="775"/>
      <c r="FR94" s="775"/>
      <c r="FS94" s="775"/>
      <c r="FT94" s="775"/>
    </row>
    <row r="95" spans="2:176" ht="9.75" customHeight="1" x14ac:dyDescent="0.2">
      <c r="B95" s="736" t="s">
        <v>12</v>
      </c>
      <c r="C95" s="737"/>
      <c r="D95" s="737"/>
      <c r="E95" s="738"/>
      <c r="F95" s="794" t="str">
        <f>IF(I35="","",I35)</f>
        <v>1234567</v>
      </c>
      <c r="G95" s="794"/>
      <c r="H95" s="794"/>
      <c r="I95" s="794"/>
      <c r="J95" s="794"/>
      <c r="K95" s="794"/>
      <c r="L95" s="794"/>
      <c r="M95" s="794"/>
      <c r="N95" s="794"/>
      <c r="O95" s="794"/>
      <c r="P95" s="794"/>
      <c r="Q95" s="794"/>
      <c r="R95" s="794"/>
      <c r="S95" s="795"/>
      <c r="T95" s="22"/>
      <c r="U95" s="22"/>
      <c r="V95" s="875"/>
      <c r="W95" s="876"/>
      <c r="X95" s="876"/>
      <c r="Y95" s="876"/>
      <c r="Z95" s="876"/>
      <c r="AA95" s="876"/>
      <c r="AB95" s="876"/>
      <c r="AC95" s="876"/>
      <c r="AD95" s="876"/>
      <c r="AE95" s="876"/>
      <c r="AF95" s="876"/>
      <c r="AG95" s="876"/>
      <c r="AH95" s="876"/>
      <c r="AI95" s="876"/>
      <c r="AJ95" s="876"/>
      <c r="AK95" s="876"/>
      <c r="AL95" s="876"/>
      <c r="AM95" s="876"/>
      <c r="AN95" s="876"/>
      <c r="AO95" s="876"/>
      <c r="AP95" s="876"/>
      <c r="AQ95" s="876"/>
      <c r="AR95" s="876"/>
      <c r="AS95" s="876"/>
      <c r="AT95" s="876"/>
      <c r="AU95" s="876"/>
      <c r="AV95" s="876"/>
      <c r="AW95" s="876"/>
      <c r="AX95" s="876"/>
      <c r="AY95" s="876"/>
      <c r="AZ95" s="852"/>
      <c r="BA95" s="853"/>
      <c r="BB95" s="853"/>
      <c r="BC95" s="824"/>
      <c r="BD95" s="824"/>
      <c r="BE95" s="824"/>
      <c r="BF95" s="824"/>
      <c r="BG95" s="824"/>
      <c r="BH95" s="844"/>
      <c r="BI95" s="824"/>
      <c r="BJ95" s="824"/>
      <c r="BK95" s="824"/>
      <c r="BL95" s="824"/>
      <c r="BM95" s="824"/>
      <c r="BN95" s="824"/>
      <c r="BO95" s="824"/>
      <c r="BP95" s="824"/>
      <c r="BQ95" s="844"/>
      <c r="BR95" s="824"/>
      <c r="BS95" s="824"/>
      <c r="BT95" s="824"/>
      <c r="BU95" s="824"/>
      <c r="BV95" s="824"/>
      <c r="BW95" s="824"/>
      <c r="BX95" s="824"/>
      <c r="BY95" s="824"/>
      <c r="BZ95" s="825"/>
      <c r="CA95" s="60"/>
      <c r="CB95" s="2"/>
      <c r="CC95" s="775"/>
      <c r="CD95" s="775"/>
      <c r="CE95" s="775"/>
      <c r="CF95" s="775"/>
      <c r="CG95" s="775"/>
      <c r="CH95" s="775"/>
      <c r="CI95" s="775"/>
      <c r="CJ95" s="775"/>
      <c r="CK95" s="775"/>
      <c r="CL95" s="775"/>
      <c r="CM95" s="775"/>
      <c r="CN95" s="775"/>
      <c r="CO95" s="775"/>
      <c r="CP95" s="775"/>
      <c r="CQ95" s="775"/>
      <c r="CR95" s="775"/>
      <c r="CS95" s="775"/>
      <c r="CT95" s="775"/>
      <c r="CU95" s="775"/>
      <c r="CV95" s="775"/>
      <c r="CW95" s="775"/>
      <c r="CX95" s="775"/>
      <c r="CY95" s="775"/>
      <c r="CZ95" s="775"/>
      <c r="DA95" s="775"/>
      <c r="DB95" s="775"/>
      <c r="DC95" s="775"/>
      <c r="DD95" s="775"/>
      <c r="DE95" s="775"/>
      <c r="DF95" s="775"/>
      <c r="DG95" s="775"/>
      <c r="DH95" s="775"/>
      <c r="DI95" s="775"/>
      <c r="DJ95" s="775"/>
      <c r="DK95" s="775"/>
      <c r="DL95" s="775"/>
      <c r="DM95" s="775"/>
      <c r="DN95" s="775"/>
      <c r="DO95" s="775"/>
      <c r="DP95" s="775"/>
      <c r="DQ95" s="775"/>
      <c r="DR95" s="775"/>
      <c r="DS95" s="775"/>
      <c r="DT95" s="775"/>
      <c r="DU95" s="775"/>
      <c r="DV95" s="775"/>
      <c r="DW95" s="775"/>
      <c r="DX95" s="775"/>
      <c r="DY95" s="775"/>
      <c r="DZ95" s="775"/>
      <c r="EA95" s="775"/>
      <c r="EB95" s="775"/>
      <c r="EC95" s="775"/>
      <c r="ED95" s="775"/>
      <c r="EE95" s="775"/>
      <c r="EF95" s="775"/>
      <c r="EG95" s="775"/>
      <c r="EH95" s="775"/>
      <c r="EI95" s="775"/>
      <c r="EJ95" s="775"/>
      <c r="EK95" s="775"/>
      <c r="EL95" s="775"/>
      <c r="EM95" s="775"/>
      <c r="EN95" s="775"/>
      <c r="EO95" s="775"/>
      <c r="EP95" s="775"/>
      <c r="EQ95" s="775"/>
      <c r="ER95" s="775"/>
      <c r="ES95" s="775"/>
      <c r="ET95" s="775"/>
      <c r="EU95" s="775"/>
      <c r="EV95" s="775"/>
      <c r="EW95" s="775"/>
      <c r="EX95" s="775"/>
      <c r="EY95" s="775"/>
      <c r="EZ95" s="775"/>
      <c r="FA95" s="775"/>
      <c r="FB95" s="775"/>
      <c r="FC95" s="775"/>
      <c r="FD95" s="775"/>
      <c r="FE95" s="775"/>
      <c r="FF95" s="775"/>
      <c r="FG95" s="775"/>
      <c r="FH95" s="775"/>
      <c r="FI95" s="775"/>
      <c r="FJ95" s="775"/>
      <c r="FK95" s="775"/>
      <c r="FL95" s="775"/>
      <c r="FM95" s="775"/>
      <c r="FN95" s="775"/>
      <c r="FO95" s="775"/>
      <c r="FP95" s="775"/>
      <c r="FQ95" s="775"/>
      <c r="FR95" s="775"/>
      <c r="FS95" s="775"/>
      <c r="FT95" s="775"/>
    </row>
    <row r="96" spans="2:176" ht="9.75" customHeight="1" thickBot="1" x14ac:dyDescent="0.25">
      <c r="B96" s="943"/>
      <c r="C96" s="944"/>
      <c r="D96" s="944"/>
      <c r="E96" s="945"/>
      <c r="F96" s="946"/>
      <c r="G96" s="946"/>
      <c r="H96" s="946"/>
      <c r="I96" s="946"/>
      <c r="J96" s="946"/>
      <c r="K96" s="946"/>
      <c r="L96" s="946"/>
      <c r="M96" s="946"/>
      <c r="N96" s="946"/>
      <c r="O96" s="946"/>
      <c r="P96" s="946"/>
      <c r="Q96" s="946"/>
      <c r="R96" s="946"/>
      <c r="S96" s="947"/>
      <c r="T96" s="22"/>
      <c r="U96" s="22"/>
      <c r="V96" s="912"/>
      <c r="W96" s="913"/>
      <c r="X96" s="913"/>
      <c r="Y96" s="913"/>
      <c r="Z96" s="913"/>
      <c r="AA96" s="913"/>
      <c r="AB96" s="913"/>
      <c r="AC96" s="913"/>
      <c r="AD96" s="913"/>
      <c r="AE96" s="913"/>
      <c r="AF96" s="913"/>
      <c r="AG96" s="913"/>
      <c r="AH96" s="913"/>
      <c r="AI96" s="913"/>
      <c r="AJ96" s="913"/>
      <c r="AK96" s="913"/>
      <c r="AL96" s="913"/>
      <c r="AM96" s="913"/>
      <c r="AN96" s="913"/>
      <c r="AO96" s="913"/>
      <c r="AP96" s="913"/>
      <c r="AQ96" s="913"/>
      <c r="AR96" s="913"/>
      <c r="AS96" s="913"/>
      <c r="AT96" s="913"/>
      <c r="AU96" s="913"/>
      <c r="AV96" s="913"/>
      <c r="AW96" s="913"/>
      <c r="AX96" s="913"/>
      <c r="AY96" s="913"/>
      <c r="AZ96" s="864"/>
      <c r="BA96" s="865"/>
      <c r="BB96" s="865"/>
      <c r="BC96" s="914"/>
      <c r="BD96" s="914"/>
      <c r="BE96" s="914"/>
      <c r="BF96" s="914"/>
      <c r="BG96" s="914"/>
      <c r="BH96" s="921"/>
      <c r="BI96" s="914"/>
      <c r="BJ96" s="914"/>
      <c r="BK96" s="914"/>
      <c r="BL96" s="914"/>
      <c r="BM96" s="914"/>
      <c r="BN96" s="914"/>
      <c r="BO96" s="914"/>
      <c r="BP96" s="914"/>
      <c r="BQ96" s="921"/>
      <c r="BR96" s="914"/>
      <c r="BS96" s="914"/>
      <c r="BT96" s="914"/>
      <c r="BU96" s="914"/>
      <c r="BV96" s="914"/>
      <c r="BW96" s="914"/>
      <c r="BX96" s="914"/>
      <c r="BY96" s="914"/>
      <c r="BZ96" s="915"/>
      <c r="CA96" s="60"/>
      <c r="CB96" s="2"/>
      <c r="CC96" s="775"/>
      <c r="CD96" s="775"/>
      <c r="CE96" s="775"/>
      <c r="CF96" s="775"/>
      <c r="CG96" s="775"/>
      <c r="CH96" s="775"/>
      <c r="CI96" s="775"/>
      <c r="CJ96" s="775"/>
      <c r="CK96" s="775"/>
      <c r="CL96" s="775"/>
      <c r="CM96" s="775"/>
      <c r="CN96" s="775"/>
      <c r="CO96" s="775"/>
      <c r="CP96" s="775"/>
      <c r="CQ96" s="775"/>
      <c r="CR96" s="775"/>
      <c r="CS96" s="775"/>
      <c r="CT96" s="775"/>
      <c r="CU96" s="775"/>
      <c r="CV96" s="775"/>
      <c r="CW96" s="775"/>
      <c r="CX96" s="775"/>
      <c r="CY96" s="775"/>
      <c r="CZ96" s="775"/>
      <c r="DA96" s="775"/>
      <c r="DB96" s="775"/>
      <c r="DC96" s="775"/>
      <c r="DD96" s="775"/>
      <c r="DE96" s="775"/>
      <c r="DF96" s="775"/>
      <c r="DG96" s="775"/>
      <c r="DH96" s="775"/>
      <c r="DI96" s="775"/>
      <c r="DJ96" s="775"/>
      <c r="DK96" s="775"/>
      <c r="DL96" s="775"/>
      <c r="DM96" s="775"/>
      <c r="DN96" s="775"/>
      <c r="DO96" s="775"/>
      <c r="DP96" s="775"/>
      <c r="DQ96" s="775"/>
      <c r="DR96" s="775"/>
      <c r="DS96" s="775"/>
      <c r="DT96" s="775"/>
      <c r="DU96" s="775"/>
      <c r="DV96" s="775"/>
      <c r="DW96" s="775"/>
      <c r="DX96" s="775"/>
      <c r="DY96" s="775"/>
      <c r="DZ96" s="775"/>
      <c r="EA96" s="775"/>
      <c r="EB96" s="775"/>
      <c r="EC96" s="775"/>
      <c r="ED96" s="775"/>
      <c r="EE96" s="775"/>
      <c r="EF96" s="775"/>
      <c r="EG96" s="775"/>
      <c r="EH96" s="775"/>
      <c r="EI96" s="775"/>
      <c r="EJ96" s="775"/>
      <c r="EK96" s="775"/>
      <c r="EL96" s="775"/>
      <c r="EM96" s="775"/>
      <c r="EN96" s="775"/>
      <c r="EO96" s="775"/>
      <c r="EP96" s="775"/>
      <c r="EQ96" s="775"/>
      <c r="ER96" s="775"/>
      <c r="ES96" s="775"/>
      <c r="ET96" s="775"/>
      <c r="EU96" s="775"/>
      <c r="EV96" s="775"/>
      <c r="EW96" s="775"/>
      <c r="EX96" s="775"/>
      <c r="EY96" s="775"/>
      <c r="EZ96" s="775"/>
      <c r="FA96" s="775"/>
      <c r="FB96" s="775"/>
      <c r="FC96" s="775"/>
      <c r="FD96" s="775"/>
      <c r="FE96" s="775"/>
      <c r="FF96" s="775"/>
      <c r="FG96" s="775"/>
      <c r="FH96" s="775"/>
      <c r="FI96" s="775"/>
      <c r="FJ96" s="775"/>
      <c r="FK96" s="775"/>
      <c r="FL96" s="775"/>
      <c r="FM96" s="775"/>
      <c r="FN96" s="775"/>
      <c r="FO96" s="775"/>
      <c r="FP96" s="775"/>
      <c r="FQ96" s="775"/>
      <c r="FR96" s="775"/>
      <c r="FS96" s="775"/>
      <c r="FT96" s="775"/>
    </row>
    <row r="97" spans="2:176" ht="11.25" customHeight="1" thickBot="1" x14ac:dyDescent="0.2">
      <c r="B97" s="948" t="s">
        <v>24</v>
      </c>
      <c r="C97" s="948"/>
      <c r="D97" s="948"/>
      <c r="E97" s="948"/>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775"/>
      <c r="CD97" s="775"/>
      <c r="CE97" s="775"/>
      <c r="CF97" s="775"/>
      <c r="CG97" s="775"/>
      <c r="CH97" s="775"/>
      <c r="CI97" s="775"/>
      <c r="CJ97" s="775"/>
      <c r="CK97" s="775"/>
      <c r="CL97" s="775"/>
      <c r="CM97" s="775"/>
      <c r="CN97" s="775"/>
      <c r="CO97" s="775"/>
      <c r="CP97" s="775"/>
      <c r="CQ97" s="775"/>
      <c r="CR97" s="775"/>
      <c r="CS97" s="775"/>
      <c r="CT97" s="775"/>
      <c r="CU97" s="775"/>
      <c r="CV97" s="775"/>
      <c r="CW97" s="775"/>
      <c r="CX97" s="775"/>
      <c r="CY97" s="775"/>
      <c r="CZ97" s="775"/>
      <c r="DA97" s="775"/>
      <c r="DB97" s="775"/>
      <c r="DC97" s="775"/>
      <c r="DD97" s="775"/>
      <c r="DE97" s="775"/>
      <c r="DF97" s="775"/>
      <c r="DG97" s="775"/>
      <c r="DH97" s="775"/>
      <c r="DI97" s="775"/>
      <c r="DJ97" s="775"/>
      <c r="DK97" s="775"/>
      <c r="DL97" s="775"/>
      <c r="DM97" s="775"/>
      <c r="DN97" s="775"/>
      <c r="DO97" s="775"/>
      <c r="DP97" s="775"/>
      <c r="DQ97" s="775"/>
      <c r="DR97" s="775"/>
      <c r="DS97" s="775"/>
      <c r="DT97" s="775"/>
      <c r="DU97" s="775"/>
      <c r="DV97" s="775"/>
      <c r="DW97" s="775"/>
      <c r="DX97" s="775"/>
      <c r="DY97" s="775"/>
      <c r="DZ97" s="775"/>
      <c r="EA97" s="775"/>
      <c r="EB97" s="775"/>
      <c r="EC97" s="775"/>
      <c r="ED97" s="775"/>
      <c r="EE97" s="775"/>
      <c r="EF97" s="775"/>
      <c r="EG97" s="775"/>
      <c r="EH97" s="775"/>
      <c r="EI97" s="775"/>
      <c r="EJ97" s="775"/>
      <c r="EK97" s="775"/>
      <c r="EL97" s="775"/>
      <c r="EM97" s="775"/>
      <c r="EN97" s="775"/>
      <c r="EO97" s="775"/>
      <c r="EP97" s="775"/>
      <c r="EQ97" s="775"/>
      <c r="ER97" s="775"/>
      <c r="ES97" s="775"/>
      <c r="ET97" s="775"/>
      <c r="EU97" s="775"/>
      <c r="EV97" s="775"/>
      <c r="EW97" s="775"/>
      <c r="EX97" s="775"/>
      <c r="EY97" s="775"/>
      <c r="EZ97" s="775"/>
      <c r="FA97" s="775"/>
      <c r="FB97" s="775"/>
      <c r="FC97" s="775"/>
      <c r="FD97" s="775"/>
      <c r="FE97" s="775"/>
      <c r="FF97" s="775"/>
      <c r="FG97" s="775"/>
      <c r="FH97" s="775"/>
      <c r="FI97" s="775"/>
      <c r="FJ97" s="775"/>
      <c r="FK97" s="775"/>
      <c r="FL97" s="775"/>
      <c r="FM97" s="775"/>
      <c r="FN97" s="775"/>
      <c r="FO97" s="775"/>
      <c r="FP97" s="775"/>
      <c r="FQ97" s="775"/>
      <c r="FR97" s="775"/>
      <c r="FS97" s="775"/>
      <c r="FT97" s="775"/>
    </row>
    <row r="98" spans="2:176" ht="9.75" customHeight="1" x14ac:dyDescent="0.15">
      <c r="B98" s="949" t="s">
        <v>22</v>
      </c>
      <c r="C98" s="925" t="s">
        <v>30</v>
      </c>
      <c r="D98" s="930" t="s">
        <v>29</v>
      </c>
      <c r="E98" s="924"/>
      <c r="F98" s="924"/>
      <c r="G98" s="924"/>
      <c r="H98" s="924"/>
      <c r="I98" s="924"/>
      <c r="J98" s="924"/>
      <c r="K98" s="924"/>
      <c r="L98" s="924"/>
      <c r="M98" s="924"/>
      <c r="N98" s="953" t="s">
        <v>107</v>
      </c>
      <c r="O98" s="954"/>
      <c r="P98" s="930" t="s">
        <v>20</v>
      </c>
      <c r="Q98" s="924"/>
      <c r="R98" s="924"/>
      <c r="S98" s="922" t="s">
        <v>130</v>
      </c>
      <c r="T98" s="922"/>
      <c r="U98" s="922"/>
      <c r="V98" s="922"/>
      <c r="W98" s="922"/>
      <c r="X98" s="924" t="s">
        <v>21</v>
      </c>
      <c r="Y98" s="924"/>
      <c r="Z98" s="924"/>
      <c r="AA98" s="924"/>
      <c r="AB98" s="924"/>
      <c r="AC98" s="924"/>
      <c r="AD98" s="924"/>
      <c r="AE98" s="924"/>
      <c r="AF98" s="924"/>
      <c r="AG98" s="924"/>
      <c r="AH98" s="924"/>
      <c r="AI98" s="925"/>
      <c r="AJ98" s="930" t="s">
        <v>131</v>
      </c>
      <c r="AK98" s="924"/>
      <c r="AL98" s="924"/>
      <c r="AM98" s="924"/>
      <c r="AN98" s="924"/>
      <c r="AO98" s="924"/>
      <c r="AP98" s="924"/>
      <c r="AQ98" s="924"/>
      <c r="AR98" s="924"/>
      <c r="AS98" s="924"/>
      <c r="AT98" s="924"/>
      <c r="AU98" s="924"/>
      <c r="AV98" s="924"/>
      <c r="AW98" s="924"/>
      <c r="AX98" s="924"/>
      <c r="AY98" s="924"/>
      <c r="AZ98" s="924"/>
      <c r="BA98" s="924"/>
      <c r="BB98" s="924"/>
      <c r="BC98" s="924"/>
      <c r="BD98" s="924"/>
      <c r="BE98" s="924"/>
      <c r="BF98" s="924"/>
      <c r="BG98" s="924"/>
      <c r="BH98" s="931"/>
      <c r="BI98" s="5"/>
      <c r="BJ98" s="5"/>
      <c r="BK98" s="5"/>
      <c r="BL98" s="5"/>
      <c r="BM98" s="5"/>
      <c r="BN98" s="5"/>
      <c r="BO98" s="5"/>
      <c r="BP98" s="5"/>
      <c r="BQ98" s="5"/>
      <c r="BR98" s="5"/>
      <c r="BS98" s="5"/>
      <c r="BT98" s="5"/>
      <c r="BU98" s="5"/>
      <c r="BV98" s="5"/>
      <c r="BW98" s="5"/>
      <c r="BX98" s="5"/>
      <c r="BY98" s="5"/>
      <c r="BZ98" s="5"/>
      <c r="CA98" s="5"/>
      <c r="CB98" s="2"/>
      <c r="CC98" s="775"/>
      <c r="CD98" s="775"/>
      <c r="CE98" s="775"/>
      <c r="CF98" s="775"/>
      <c r="CG98" s="775"/>
      <c r="CH98" s="775"/>
      <c r="CI98" s="775"/>
      <c r="CJ98" s="775"/>
      <c r="CK98" s="775"/>
      <c r="CL98" s="775"/>
      <c r="CM98" s="775"/>
      <c r="CN98" s="775"/>
      <c r="CO98" s="775"/>
      <c r="CP98" s="775"/>
      <c r="CQ98" s="775"/>
      <c r="CR98" s="775"/>
      <c r="CS98" s="775"/>
      <c r="CT98" s="775"/>
      <c r="CU98" s="775"/>
      <c r="CV98" s="775"/>
      <c r="CW98" s="775"/>
      <c r="CX98" s="775"/>
      <c r="CY98" s="775"/>
      <c r="CZ98" s="775"/>
      <c r="DA98" s="775"/>
      <c r="DB98" s="775"/>
      <c r="DC98" s="775"/>
      <c r="DD98" s="775"/>
      <c r="DE98" s="775"/>
      <c r="DF98" s="775"/>
      <c r="DG98" s="775"/>
      <c r="DH98" s="775"/>
      <c r="DI98" s="775"/>
      <c r="DJ98" s="775"/>
      <c r="DK98" s="775"/>
      <c r="DL98" s="775"/>
      <c r="DM98" s="775"/>
      <c r="DN98" s="775"/>
      <c r="DO98" s="775"/>
      <c r="DP98" s="775"/>
      <c r="DQ98" s="775"/>
      <c r="DR98" s="775"/>
      <c r="DS98" s="775"/>
      <c r="DT98" s="775"/>
      <c r="DU98" s="775"/>
      <c r="DV98" s="775"/>
      <c r="DW98" s="775"/>
      <c r="DX98" s="775"/>
      <c r="DY98" s="775"/>
      <c r="DZ98" s="775"/>
      <c r="EA98" s="775"/>
      <c r="EB98" s="775"/>
      <c r="EC98" s="775"/>
      <c r="ED98" s="775"/>
      <c r="EE98" s="775"/>
      <c r="EF98" s="775"/>
      <c r="EG98" s="775"/>
      <c r="EH98" s="775"/>
      <c r="EI98" s="775"/>
      <c r="EJ98" s="775"/>
      <c r="EK98" s="775"/>
      <c r="EL98" s="775"/>
      <c r="EM98" s="775"/>
      <c r="EN98" s="775"/>
      <c r="EO98" s="775"/>
      <c r="EP98" s="775"/>
      <c r="EQ98" s="775"/>
      <c r="ER98" s="775"/>
      <c r="ES98" s="775"/>
      <c r="ET98" s="775"/>
      <c r="EU98" s="775"/>
      <c r="EV98" s="775"/>
      <c r="EW98" s="775"/>
      <c r="EX98" s="775"/>
      <c r="EY98" s="775"/>
      <c r="EZ98" s="775"/>
      <c r="FA98" s="775"/>
      <c r="FB98" s="775"/>
      <c r="FC98" s="775"/>
      <c r="FD98" s="775"/>
      <c r="FE98" s="775"/>
      <c r="FF98" s="775"/>
      <c r="FG98" s="775"/>
      <c r="FH98" s="775"/>
      <c r="FI98" s="775"/>
      <c r="FJ98" s="775"/>
      <c r="FK98" s="775"/>
      <c r="FL98" s="775"/>
      <c r="FM98" s="775"/>
      <c r="FN98" s="775"/>
      <c r="FO98" s="775"/>
      <c r="FP98" s="775"/>
      <c r="FQ98" s="775"/>
      <c r="FR98" s="775"/>
      <c r="FS98" s="775"/>
      <c r="FT98" s="775"/>
    </row>
    <row r="99" spans="2:176" ht="9.75" customHeight="1" x14ac:dyDescent="0.15">
      <c r="B99" s="950"/>
      <c r="C99" s="927"/>
      <c r="D99" s="932"/>
      <c r="E99" s="926"/>
      <c r="F99" s="926"/>
      <c r="G99" s="926"/>
      <c r="H99" s="926"/>
      <c r="I99" s="926"/>
      <c r="J99" s="926"/>
      <c r="K99" s="926"/>
      <c r="L99" s="926"/>
      <c r="M99" s="926"/>
      <c r="N99" s="955"/>
      <c r="O99" s="956"/>
      <c r="P99" s="932"/>
      <c r="Q99" s="926"/>
      <c r="R99" s="926"/>
      <c r="S99" s="923"/>
      <c r="T99" s="923"/>
      <c r="U99" s="923"/>
      <c r="V99" s="923"/>
      <c r="W99" s="923"/>
      <c r="X99" s="926"/>
      <c r="Y99" s="926"/>
      <c r="Z99" s="926"/>
      <c r="AA99" s="926"/>
      <c r="AB99" s="926"/>
      <c r="AC99" s="926"/>
      <c r="AD99" s="926"/>
      <c r="AE99" s="926"/>
      <c r="AF99" s="926"/>
      <c r="AG99" s="926"/>
      <c r="AH99" s="926"/>
      <c r="AI99" s="927"/>
      <c r="AJ99" s="932"/>
      <c r="AK99" s="926"/>
      <c r="AL99" s="926"/>
      <c r="AM99" s="926"/>
      <c r="AN99" s="926"/>
      <c r="AO99" s="926"/>
      <c r="AP99" s="926"/>
      <c r="AQ99" s="926"/>
      <c r="AR99" s="926"/>
      <c r="AS99" s="926"/>
      <c r="AT99" s="926"/>
      <c r="AU99" s="926"/>
      <c r="AV99" s="926"/>
      <c r="AW99" s="926"/>
      <c r="AX99" s="926"/>
      <c r="AY99" s="926"/>
      <c r="AZ99" s="926"/>
      <c r="BA99" s="926"/>
      <c r="BB99" s="926"/>
      <c r="BC99" s="926"/>
      <c r="BD99" s="926"/>
      <c r="BE99" s="926"/>
      <c r="BF99" s="926"/>
      <c r="BG99" s="926"/>
      <c r="BH99" s="933"/>
      <c r="BI99" s="5"/>
      <c r="BJ99" s="5"/>
      <c r="BK99" s="5"/>
      <c r="BL99" s="5"/>
      <c r="BM99" s="5"/>
      <c r="BR99" s="5"/>
      <c r="BS99" s="5"/>
      <c r="BT99" s="5"/>
      <c r="BU99" s="5"/>
      <c r="BV99" s="5"/>
      <c r="BW99" s="5"/>
      <c r="BX99" s="5"/>
      <c r="BY99" s="5"/>
      <c r="BZ99" s="5"/>
      <c r="CA99" s="5"/>
      <c r="CB99" s="2"/>
      <c r="CC99" s="775"/>
      <c r="CD99" s="775"/>
      <c r="CE99" s="775"/>
      <c r="CF99" s="775"/>
      <c r="CG99" s="775"/>
      <c r="CH99" s="775"/>
      <c r="CI99" s="775"/>
      <c r="CJ99" s="775"/>
      <c r="CK99" s="775"/>
      <c r="CL99" s="775"/>
      <c r="CM99" s="775"/>
      <c r="CN99" s="775"/>
      <c r="CO99" s="775"/>
      <c r="CP99" s="775"/>
      <c r="CQ99" s="775"/>
      <c r="CR99" s="775"/>
      <c r="CS99" s="775"/>
      <c r="CT99" s="775"/>
      <c r="CU99" s="775"/>
      <c r="CV99" s="775"/>
      <c r="CW99" s="775"/>
      <c r="CX99" s="775"/>
      <c r="CY99" s="775"/>
      <c r="CZ99" s="775"/>
      <c r="DA99" s="775"/>
      <c r="DB99" s="775"/>
      <c r="DC99" s="775"/>
      <c r="DD99" s="775"/>
      <c r="DE99" s="775"/>
      <c r="DF99" s="775"/>
      <c r="DG99" s="775"/>
      <c r="DH99" s="775"/>
      <c r="DI99" s="775"/>
      <c r="DJ99" s="775"/>
      <c r="DK99" s="775"/>
      <c r="DL99" s="775"/>
      <c r="DM99" s="775"/>
      <c r="DN99" s="775"/>
      <c r="DO99" s="775"/>
      <c r="DP99" s="775"/>
      <c r="DQ99" s="775"/>
      <c r="DR99" s="775"/>
      <c r="DS99" s="775"/>
      <c r="DT99" s="775"/>
      <c r="DU99" s="775"/>
      <c r="DV99" s="775"/>
      <c r="DW99" s="775"/>
      <c r="DX99" s="775"/>
      <c r="DY99" s="775"/>
      <c r="DZ99" s="775"/>
      <c r="EA99" s="775"/>
      <c r="EB99" s="775"/>
      <c r="EC99" s="775"/>
      <c r="ED99" s="775"/>
      <c r="EE99" s="775"/>
      <c r="EF99" s="775"/>
      <c r="EG99" s="775"/>
      <c r="EH99" s="775"/>
      <c r="EI99" s="775"/>
      <c r="EJ99" s="775"/>
      <c r="EK99" s="775"/>
      <c r="EL99" s="775"/>
      <c r="EM99" s="775"/>
      <c r="EN99" s="775"/>
      <c r="EO99" s="775"/>
      <c r="EP99" s="775"/>
      <c r="EQ99" s="775"/>
      <c r="ER99" s="775"/>
      <c r="ES99" s="775"/>
      <c r="ET99" s="775"/>
      <c r="EU99" s="775"/>
      <c r="EV99" s="775"/>
      <c r="EW99" s="775"/>
      <c r="EX99" s="775"/>
      <c r="EY99" s="775"/>
      <c r="EZ99" s="775"/>
      <c r="FA99" s="775"/>
      <c r="FB99" s="775"/>
      <c r="FC99" s="775"/>
      <c r="FD99" s="775"/>
      <c r="FE99" s="775"/>
      <c r="FF99" s="775"/>
      <c r="FG99" s="775"/>
      <c r="FH99" s="775"/>
      <c r="FI99" s="775"/>
      <c r="FJ99" s="775"/>
      <c r="FK99" s="775"/>
      <c r="FL99" s="775"/>
      <c r="FM99" s="775"/>
      <c r="FN99" s="775"/>
      <c r="FO99" s="775"/>
      <c r="FP99" s="775"/>
      <c r="FQ99" s="775"/>
      <c r="FR99" s="775"/>
      <c r="FS99" s="775"/>
      <c r="FT99" s="775"/>
    </row>
    <row r="100" spans="2:176" ht="9.75" customHeight="1" x14ac:dyDescent="0.2">
      <c r="B100" s="951"/>
      <c r="C100" s="929"/>
      <c r="D100" s="952"/>
      <c r="E100" s="928"/>
      <c r="F100" s="928"/>
      <c r="G100" s="928"/>
      <c r="H100" s="928"/>
      <c r="I100" s="928"/>
      <c r="J100" s="928"/>
      <c r="K100" s="928"/>
      <c r="L100" s="928"/>
      <c r="M100" s="928"/>
      <c r="N100" s="957"/>
      <c r="O100" s="958"/>
      <c r="P100" s="952"/>
      <c r="Q100" s="928"/>
      <c r="R100" s="928"/>
      <c r="S100" s="923"/>
      <c r="T100" s="923"/>
      <c r="U100" s="923"/>
      <c r="V100" s="923"/>
      <c r="W100" s="923"/>
      <c r="X100" s="928"/>
      <c r="Y100" s="928"/>
      <c r="Z100" s="928"/>
      <c r="AA100" s="928"/>
      <c r="AB100" s="928"/>
      <c r="AC100" s="928"/>
      <c r="AD100" s="928"/>
      <c r="AE100" s="928"/>
      <c r="AF100" s="928"/>
      <c r="AG100" s="928"/>
      <c r="AH100" s="928"/>
      <c r="AI100" s="929"/>
      <c r="AJ100" s="932"/>
      <c r="AK100" s="926"/>
      <c r="AL100" s="926"/>
      <c r="AM100" s="926"/>
      <c r="AN100" s="926"/>
      <c r="AO100" s="926"/>
      <c r="AP100" s="926"/>
      <c r="AQ100" s="926"/>
      <c r="AR100" s="926"/>
      <c r="AS100" s="926"/>
      <c r="AT100" s="926"/>
      <c r="AU100" s="926"/>
      <c r="AV100" s="926"/>
      <c r="AW100" s="926"/>
      <c r="AX100" s="926"/>
      <c r="AY100" s="926"/>
      <c r="AZ100" s="926"/>
      <c r="BA100" s="926"/>
      <c r="BB100" s="926"/>
      <c r="BC100" s="926"/>
      <c r="BD100" s="926"/>
      <c r="BE100" s="926"/>
      <c r="BF100" s="926"/>
      <c r="BG100" s="926"/>
      <c r="BH100" s="933"/>
      <c r="BI100" s="5"/>
      <c r="BJ100" s="5"/>
      <c r="BK100" s="5"/>
      <c r="BL100" s="5"/>
      <c r="BM100" s="5"/>
      <c r="BN100" s="13"/>
      <c r="BO100" s="13"/>
      <c r="BP100" s="13"/>
      <c r="BQ100" s="13"/>
      <c r="BR100" s="5"/>
      <c r="BS100" s="5"/>
      <c r="BT100" s="5"/>
      <c r="BU100" s="5"/>
      <c r="BV100" s="5"/>
      <c r="BW100" s="5"/>
      <c r="BX100" s="5"/>
      <c r="BY100" s="5"/>
      <c r="BZ100" s="5"/>
      <c r="CA100" s="5"/>
      <c r="CB100" s="2"/>
      <c r="CC100" s="775"/>
      <c r="CD100" s="775"/>
      <c r="CE100" s="775"/>
      <c r="CF100" s="775"/>
      <c r="CG100" s="775"/>
      <c r="CH100" s="775"/>
      <c r="CI100" s="775"/>
      <c r="CJ100" s="775"/>
      <c r="CK100" s="775"/>
      <c r="CL100" s="775"/>
      <c r="CM100" s="775"/>
      <c r="CN100" s="775"/>
      <c r="CO100" s="775"/>
      <c r="CP100" s="775"/>
      <c r="CQ100" s="775"/>
      <c r="CR100" s="775"/>
      <c r="CS100" s="775"/>
      <c r="CT100" s="775"/>
      <c r="CU100" s="775"/>
      <c r="CV100" s="775"/>
      <c r="CW100" s="775"/>
      <c r="CX100" s="775"/>
      <c r="CY100" s="775"/>
      <c r="CZ100" s="775"/>
      <c r="DA100" s="775"/>
      <c r="DB100" s="775"/>
      <c r="DC100" s="775"/>
      <c r="DD100" s="775"/>
      <c r="DE100" s="775"/>
      <c r="DF100" s="775"/>
      <c r="DG100" s="775"/>
      <c r="DH100" s="775"/>
      <c r="DI100" s="775"/>
      <c r="DJ100" s="775"/>
      <c r="DK100" s="775"/>
      <c r="DL100" s="775"/>
      <c r="DM100" s="775"/>
      <c r="DN100" s="775"/>
      <c r="DO100" s="775"/>
      <c r="DP100" s="775"/>
      <c r="DQ100" s="775"/>
      <c r="DR100" s="775"/>
      <c r="DS100" s="775"/>
      <c r="DT100" s="775"/>
      <c r="DU100" s="775"/>
      <c r="DV100" s="775"/>
      <c r="DW100" s="775"/>
      <c r="DX100" s="775"/>
      <c r="DY100" s="775"/>
      <c r="DZ100" s="775"/>
      <c r="EA100" s="775"/>
      <c r="EB100" s="775"/>
      <c r="EC100" s="775"/>
      <c r="ED100" s="775"/>
      <c r="EE100" s="775"/>
      <c r="EF100" s="775"/>
      <c r="EG100" s="775"/>
      <c r="EH100" s="775"/>
      <c r="EI100" s="775"/>
      <c r="EJ100" s="775"/>
      <c r="EK100" s="775"/>
      <c r="EL100" s="775"/>
      <c r="EM100" s="775"/>
      <c r="EN100" s="775"/>
      <c r="EO100" s="775"/>
      <c r="EP100" s="775"/>
      <c r="EQ100" s="775"/>
      <c r="ER100" s="775"/>
      <c r="ES100" s="775"/>
      <c r="ET100" s="775"/>
      <c r="EU100" s="775"/>
      <c r="EV100" s="775"/>
      <c r="EW100" s="775"/>
      <c r="EX100" s="775"/>
      <c r="EY100" s="775"/>
      <c r="EZ100" s="775"/>
      <c r="FA100" s="775"/>
      <c r="FB100" s="775"/>
      <c r="FC100" s="775"/>
      <c r="FD100" s="775"/>
      <c r="FE100" s="775"/>
      <c r="FF100" s="775"/>
      <c r="FG100" s="775"/>
      <c r="FH100" s="775"/>
      <c r="FI100" s="775"/>
      <c r="FJ100" s="775"/>
      <c r="FK100" s="775"/>
      <c r="FL100" s="775"/>
      <c r="FM100" s="775"/>
      <c r="FN100" s="775"/>
      <c r="FO100" s="775"/>
      <c r="FP100" s="775"/>
      <c r="FQ100" s="775"/>
      <c r="FR100" s="775"/>
      <c r="FS100" s="775"/>
      <c r="FT100" s="775"/>
    </row>
    <row r="101" spans="2:176" ht="22.5" customHeight="1" x14ac:dyDescent="0.2">
      <c r="B101" s="87">
        <f t="shared" ref="B101:B107" si="1">IF(C52="","",C52)</f>
        <v>10</v>
      </c>
      <c r="C101" s="19">
        <f t="shared" ref="C101:C107" si="2">IF(E52="","",E52)</f>
        <v>20</v>
      </c>
      <c r="D101" s="397" t="str">
        <f t="shared" ref="D101:D107" si="3">IF(G52="","",G52)</f>
        <v>工事出来高</v>
      </c>
      <c r="E101" s="398"/>
      <c r="F101" s="398"/>
      <c r="G101" s="398"/>
      <c r="H101" s="398"/>
      <c r="I101" s="398"/>
      <c r="J101" s="398"/>
      <c r="K101" s="398"/>
      <c r="L101" s="398"/>
      <c r="M101" s="398"/>
      <c r="N101" s="355" t="str">
        <f>IF(Q52="","",Q52)</f>
        <v/>
      </c>
      <c r="O101" s="356"/>
      <c r="P101" s="934">
        <f t="shared" ref="P101:P107" si="4">IF(S52="","",S52)</f>
        <v>1</v>
      </c>
      <c r="Q101" s="935"/>
      <c r="R101" s="936"/>
      <c r="S101" s="937" t="str">
        <f>IF(AB52="","",AB52)</f>
        <v>式</v>
      </c>
      <c r="T101" s="937"/>
      <c r="U101" s="937"/>
      <c r="V101" s="937"/>
      <c r="W101" s="937"/>
      <c r="X101" s="938">
        <f t="shared" ref="X101:X107" si="5">IF(AJ52="","",AJ52)</f>
        <v>1000000</v>
      </c>
      <c r="Y101" s="938"/>
      <c r="Z101" s="938"/>
      <c r="AA101" s="938"/>
      <c r="AB101" s="938"/>
      <c r="AC101" s="938"/>
      <c r="AD101" s="938"/>
      <c r="AE101" s="938"/>
      <c r="AF101" s="938"/>
      <c r="AG101" s="938"/>
      <c r="AH101" s="938"/>
      <c r="AI101" s="939"/>
      <c r="AJ101" s="940">
        <f t="shared" ref="AJ101:AJ107" si="6">IF(AY52="","",AY52)</f>
        <v>1000000</v>
      </c>
      <c r="AK101" s="941"/>
      <c r="AL101" s="941"/>
      <c r="AM101" s="941"/>
      <c r="AN101" s="941"/>
      <c r="AO101" s="941"/>
      <c r="AP101" s="941"/>
      <c r="AQ101" s="941"/>
      <c r="AR101" s="941"/>
      <c r="AS101" s="941"/>
      <c r="AT101" s="941"/>
      <c r="AU101" s="941"/>
      <c r="AV101" s="941"/>
      <c r="AW101" s="941"/>
      <c r="AX101" s="941"/>
      <c r="AY101" s="941"/>
      <c r="AZ101" s="941"/>
      <c r="BA101" s="941"/>
      <c r="BB101" s="941"/>
      <c r="BC101" s="941"/>
      <c r="BD101" s="941"/>
      <c r="BE101" s="941"/>
      <c r="BF101" s="941"/>
      <c r="BG101" s="941"/>
      <c r="BH101" s="942"/>
      <c r="BI101" s="13"/>
      <c r="BJ101" s="13"/>
      <c r="BK101" s="13"/>
      <c r="BL101" s="13"/>
      <c r="BM101" s="13"/>
      <c r="BN101" s="13"/>
      <c r="BO101" s="13"/>
      <c r="BP101" s="13"/>
      <c r="BQ101" s="13"/>
      <c r="BR101" s="13"/>
      <c r="BS101" s="13"/>
      <c r="BT101" s="13"/>
      <c r="BU101" s="13"/>
      <c r="BV101" s="13"/>
      <c r="BW101" s="13"/>
      <c r="BX101" s="13"/>
      <c r="BY101" s="13"/>
      <c r="BZ101" s="13"/>
      <c r="CA101" s="13"/>
      <c r="CB101" s="2"/>
      <c r="CC101" s="775"/>
      <c r="CD101" s="775"/>
      <c r="CE101" s="775"/>
      <c r="CF101" s="775"/>
      <c r="CG101" s="775"/>
      <c r="CH101" s="775"/>
      <c r="CI101" s="775"/>
      <c r="CJ101" s="775"/>
      <c r="CK101" s="775"/>
      <c r="CL101" s="775"/>
      <c r="CM101" s="775"/>
      <c r="CN101" s="775"/>
      <c r="CO101" s="775"/>
      <c r="CP101" s="775"/>
      <c r="CQ101" s="775"/>
      <c r="CR101" s="775"/>
      <c r="CS101" s="775"/>
      <c r="CT101" s="775"/>
      <c r="CU101" s="775"/>
      <c r="CV101" s="775"/>
      <c r="CW101" s="775"/>
      <c r="CX101" s="775"/>
      <c r="CY101" s="775"/>
      <c r="CZ101" s="775"/>
      <c r="DA101" s="775"/>
      <c r="DB101" s="775"/>
      <c r="DC101" s="775"/>
      <c r="DD101" s="775"/>
      <c r="DE101" s="775"/>
      <c r="DF101" s="775"/>
      <c r="DG101" s="775"/>
      <c r="DH101" s="775"/>
      <c r="DI101" s="775"/>
      <c r="DJ101" s="775"/>
      <c r="DK101" s="775"/>
      <c r="DL101" s="775"/>
      <c r="DM101" s="775"/>
      <c r="DN101" s="775"/>
      <c r="DO101" s="775"/>
      <c r="DP101" s="775"/>
      <c r="DQ101" s="775"/>
      <c r="DR101" s="775"/>
      <c r="DS101" s="775"/>
      <c r="DT101" s="775"/>
      <c r="DU101" s="775"/>
      <c r="DV101" s="775"/>
      <c r="DW101" s="775"/>
      <c r="DX101" s="775"/>
      <c r="DY101" s="775"/>
      <c r="DZ101" s="775"/>
      <c r="EA101" s="775"/>
      <c r="EB101" s="775"/>
      <c r="EC101" s="775"/>
      <c r="ED101" s="775"/>
      <c r="EE101" s="775"/>
      <c r="EF101" s="775"/>
      <c r="EG101" s="775"/>
      <c r="EH101" s="775"/>
      <c r="EI101" s="775"/>
      <c r="EJ101" s="775"/>
      <c r="EK101" s="775"/>
      <c r="EL101" s="775"/>
      <c r="EM101" s="775"/>
      <c r="EN101" s="775"/>
      <c r="EO101" s="775"/>
      <c r="EP101" s="775"/>
      <c r="EQ101" s="775"/>
      <c r="ER101" s="775"/>
      <c r="ES101" s="775"/>
      <c r="ET101" s="775"/>
      <c r="EU101" s="775"/>
      <c r="EV101" s="775"/>
      <c r="EW101" s="775"/>
      <c r="EX101" s="775"/>
      <c r="EY101" s="775"/>
      <c r="EZ101" s="775"/>
      <c r="FA101" s="775"/>
      <c r="FB101" s="775"/>
      <c r="FC101" s="775"/>
      <c r="FD101" s="775"/>
      <c r="FE101" s="775"/>
      <c r="FF101" s="775"/>
      <c r="FG101" s="775"/>
      <c r="FH101" s="775"/>
      <c r="FI101" s="775"/>
      <c r="FJ101" s="775"/>
      <c r="FK101" s="775"/>
      <c r="FL101" s="775"/>
      <c r="FM101" s="775"/>
      <c r="FN101" s="775"/>
      <c r="FO101" s="775"/>
      <c r="FP101" s="775"/>
      <c r="FQ101" s="775"/>
      <c r="FR101" s="775"/>
      <c r="FS101" s="775"/>
      <c r="FT101" s="775"/>
    </row>
    <row r="102" spans="2:176" ht="22.5" customHeight="1" x14ac:dyDescent="0.2">
      <c r="B102" s="87">
        <f t="shared" si="1"/>
        <v>10</v>
      </c>
      <c r="C102" s="19">
        <f t="shared" si="2"/>
        <v>20</v>
      </c>
      <c r="D102" s="397" t="str">
        <f t="shared" si="3"/>
        <v>別紙明細の通り</v>
      </c>
      <c r="E102" s="398"/>
      <c r="F102" s="398"/>
      <c r="G102" s="398"/>
      <c r="H102" s="398"/>
      <c r="I102" s="398"/>
      <c r="J102" s="398"/>
      <c r="K102" s="398"/>
      <c r="L102" s="398"/>
      <c r="M102" s="398"/>
      <c r="N102" s="355" t="str">
        <f t="shared" ref="N102:N107" si="7">IF(Q53="","",Q53)</f>
        <v>※</v>
      </c>
      <c r="O102" s="356"/>
      <c r="P102" s="934">
        <f t="shared" si="4"/>
        <v>1</v>
      </c>
      <c r="Q102" s="935"/>
      <c r="R102" s="936"/>
      <c r="S102" s="937" t="str">
        <f t="shared" ref="S102:S107" si="8">IF(AB53="","",AB53)</f>
        <v/>
      </c>
      <c r="T102" s="937"/>
      <c r="U102" s="937"/>
      <c r="V102" s="937"/>
      <c r="W102" s="937"/>
      <c r="X102" s="938">
        <f t="shared" si="5"/>
        <v>500000</v>
      </c>
      <c r="Y102" s="938"/>
      <c r="Z102" s="938"/>
      <c r="AA102" s="938"/>
      <c r="AB102" s="938"/>
      <c r="AC102" s="938"/>
      <c r="AD102" s="938"/>
      <c r="AE102" s="938"/>
      <c r="AF102" s="938"/>
      <c r="AG102" s="938"/>
      <c r="AH102" s="938"/>
      <c r="AI102" s="939"/>
      <c r="AJ102" s="940">
        <f t="shared" si="6"/>
        <v>500000</v>
      </c>
      <c r="AK102" s="941"/>
      <c r="AL102" s="941"/>
      <c r="AM102" s="941"/>
      <c r="AN102" s="941"/>
      <c r="AO102" s="941"/>
      <c r="AP102" s="941"/>
      <c r="AQ102" s="941"/>
      <c r="AR102" s="941"/>
      <c r="AS102" s="941"/>
      <c r="AT102" s="941"/>
      <c r="AU102" s="941"/>
      <c r="AV102" s="941"/>
      <c r="AW102" s="941"/>
      <c r="AX102" s="941"/>
      <c r="AY102" s="941"/>
      <c r="AZ102" s="941"/>
      <c r="BA102" s="941"/>
      <c r="BB102" s="941"/>
      <c r="BC102" s="941"/>
      <c r="BD102" s="941"/>
      <c r="BE102" s="941"/>
      <c r="BF102" s="941"/>
      <c r="BG102" s="941"/>
      <c r="BH102" s="942"/>
      <c r="BI102" s="13"/>
      <c r="BJ102" s="13"/>
      <c r="BK102" s="13"/>
      <c r="BL102" s="13"/>
      <c r="BM102" s="13"/>
      <c r="BN102" s="13"/>
      <c r="BO102" s="13"/>
      <c r="BP102" s="13"/>
      <c r="BQ102" s="13"/>
      <c r="BR102" s="13"/>
      <c r="BS102" s="13"/>
      <c r="BT102" s="13"/>
      <c r="BU102" s="13"/>
      <c r="BV102" s="13"/>
      <c r="BW102" s="13"/>
      <c r="BX102" s="13"/>
      <c r="BY102" s="13"/>
      <c r="BZ102" s="13"/>
      <c r="CA102" s="13"/>
      <c r="CB102" s="2"/>
      <c r="CC102" s="775"/>
      <c r="CD102" s="775"/>
      <c r="CE102" s="775"/>
      <c r="CF102" s="775"/>
      <c r="CG102" s="775"/>
      <c r="CH102" s="775"/>
      <c r="CI102" s="775"/>
      <c r="CJ102" s="775"/>
      <c r="CK102" s="775"/>
      <c r="CL102" s="775"/>
      <c r="CM102" s="775"/>
      <c r="CN102" s="775"/>
      <c r="CO102" s="775"/>
      <c r="CP102" s="775"/>
      <c r="CQ102" s="775"/>
      <c r="CR102" s="775"/>
      <c r="CS102" s="775"/>
      <c r="CT102" s="775"/>
      <c r="CU102" s="775"/>
      <c r="CV102" s="775"/>
      <c r="CW102" s="775"/>
      <c r="CX102" s="775"/>
      <c r="CY102" s="775"/>
      <c r="CZ102" s="775"/>
      <c r="DA102" s="775"/>
      <c r="DB102" s="775"/>
      <c r="DC102" s="775"/>
      <c r="DD102" s="775"/>
      <c r="DE102" s="775"/>
      <c r="DF102" s="775"/>
      <c r="DG102" s="775"/>
      <c r="DH102" s="775"/>
      <c r="DI102" s="775"/>
      <c r="DJ102" s="775"/>
      <c r="DK102" s="775"/>
      <c r="DL102" s="775"/>
      <c r="DM102" s="775"/>
      <c r="DN102" s="775"/>
      <c r="DO102" s="775"/>
      <c r="DP102" s="775"/>
      <c r="DQ102" s="775"/>
      <c r="DR102" s="775"/>
      <c r="DS102" s="775"/>
      <c r="DT102" s="775"/>
      <c r="DU102" s="775"/>
      <c r="DV102" s="775"/>
      <c r="DW102" s="775"/>
      <c r="DX102" s="775"/>
      <c r="DY102" s="775"/>
      <c r="DZ102" s="775"/>
      <c r="EA102" s="775"/>
      <c r="EB102" s="775"/>
      <c r="EC102" s="775"/>
      <c r="ED102" s="775"/>
      <c r="EE102" s="775"/>
      <c r="EF102" s="775"/>
      <c r="EG102" s="775"/>
      <c r="EH102" s="775"/>
      <c r="EI102" s="775"/>
      <c r="EJ102" s="775"/>
      <c r="EK102" s="775"/>
      <c r="EL102" s="775"/>
      <c r="EM102" s="775"/>
      <c r="EN102" s="775"/>
      <c r="EO102" s="775"/>
      <c r="EP102" s="775"/>
      <c r="EQ102" s="775"/>
      <c r="ER102" s="775"/>
      <c r="ES102" s="775"/>
      <c r="ET102" s="775"/>
      <c r="EU102" s="775"/>
      <c r="EV102" s="775"/>
      <c r="EW102" s="775"/>
      <c r="EX102" s="775"/>
      <c r="EY102" s="775"/>
      <c r="EZ102" s="775"/>
      <c r="FA102" s="775"/>
      <c r="FB102" s="775"/>
      <c r="FC102" s="775"/>
      <c r="FD102" s="775"/>
      <c r="FE102" s="775"/>
      <c r="FF102" s="775"/>
      <c r="FG102" s="775"/>
      <c r="FH102" s="775"/>
      <c r="FI102" s="775"/>
      <c r="FJ102" s="775"/>
      <c r="FK102" s="775"/>
      <c r="FL102" s="775"/>
      <c r="FM102" s="775"/>
      <c r="FN102" s="775"/>
      <c r="FO102" s="775"/>
      <c r="FP102" s="775"/>
      <c r="FQ102" s="775"/>
      <c r="FR102" s="775"/>
      <c r="FS102" s="775"/>
      <c r="FT102" s="775"/>
    </row>
    <row r="103" spans="2:176" ht="22.5" customHeight="1" x14ac:dyDescent="0.2">
      <c r="B103" s="87">
        <f t="shared" si="1"/>
        <v>10</v>
      </c>
      <c r="C103" s="19">
        <f t="shared" si="2"/>
        <v>20</v>
      </c>
      <c r="D103" s="397" t="str">
        <f t="shared" si="3"/>
        <v>軽油引取税</v>
      </c>
      <c r="E103" s="398"/>
      <c r="F103" s="398"/>
      <c r="G103" s="398"/>
      <c r="H103" s="398"/>
      <c r="I103" s="398"/>
      <c r="J103" s="398"/>
      <c r="K103" s="398"/>
      <c r="L103" s="398"/>
      <c r="M103" s="398"/>
      <c r="N103" s="355" t="str">
        <f t="shared" si="7"/>
        <v>◇</v>
      </c>
      <c r="O103" s="356"/>
      <c r="P103" s="934">
        <f t="shared" si="4"/>
        <v>100</v>
      </c>
      <c r="Q103" s="935"/>
      <c r="R103" s="936"/>
      <c r="S103" s="937" t="str">
        <f t="shared" si="8"/>
        <v/>
      </c>
      <c r="T103" s="937"/>
      <c r="U103" s="937"/>
      <c r="V103" s="937"/>
      <c r="W103" s="937"/>
      <c r="X103" s="938">
        <f t="shared" si="5"/>
        <v>32.1</v>
      </c>
      <c r="Y103" s="938"/>
      <c r="Z103" s="938"/>
      <c r="AA103" s="938"/>
      <c r="AB103" s="938"/>
      <c r="AC103" s="938"/>
      <c r="AD103" s="938"/>
      <c r="AE103" s="938"/>
      <c r="AF103" s="938"/>
      <c r="AG103" s="938"/>
      <c r="AH103" s="938"/>
      <c r="AI103" s="939"/>
      <c r="AJ103" s="959">
        <f t="shared" si="6"/>
        <v>3210</v>
      </c>
      <c r="AK103" s="960"/>
      <c r="AL103" s="960"/>
      <c r="AM103" s="960"/>
      <c r="AN103" s="960"/>
      <c r="AO103" s="960"/>
      <c r="AP103" s="960"/>
      <c r="AQ103" s="960"/>
      <c r="AR103" s="960"/>
      <c r="AS103" s="960"/>
      <c r="AT103" s="960"/>
      <c r="AU103" s="960"/>
      <c r="AV103" s="960"/>
      <c r="AW103" s="960"/>
      <c r="AX103" s="960"/>
      <c r="AY103" s="960"/>
      <c r="AZ103" s="960"/>
      <c r="BA103" s="960"/>
      <c r="BB103" s="960"/>
      <c r="BC103" s="960"/>
      <c r="BD103" s="960"/>
      <c r="BE103" s="960"/>
      <c r="BF103" s="960"/>
      <c r="BG103" s="960"/>
      <c r="BH103" s="961"/>
      <c r="BI103" s="13"/>
      <c r="BJ103" s="13"/>
      <c r="BK103" s="13"/>
      <c r="BL103" s="13"/>
      <c r="BM103" s="13"/>
      <c r="BN103" s="13"/>
      <c r="BO103" s="13"/>
      <c r="BP103" s="13"/>
      <c r="BQ103" s="13"/>
      <c r="BR103" s="13"/>
      <c r="BS103" s="13"/>
      <c r="BT103" s="13"/>
      <c r="BU103" s="13"/>
      <c r="BV103" s="13"/>
      <c r="BW103" s="13"/>
      <c r="BX103" s="13"/>
      <c r="BY103" s="13"/>
      <c r="BZ103" s="13"/>
      <c r="CA103" s="13"/>
      <c r="CB103" s="2"/>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775"/>
      <c r="EB103" s="775"/>
      <c r="EC103" s="775"/>
      <c r="ED103" s="775"/>
      <c r="EE103" s="775"/>
      <c r="EF103" s="775"/>
      <c r="EG103" s="775"/>
      <c r="EH103" s="775"/>
      <c r="EI103" s="775"/>
      <c r="EJ103" s="775"/>
      <c r="EK103" s="775"/>
      <c r="EL103" s="775"/>
      <c r="EM103" s="775"/>
      <c r="EN103" s="775"/>
      <c r="EO103" s="775"/>
      <c r="EP103" s="775"/>
      <c r="EQ103" s="775"/>
      <c r="ER103" s="775"/>
      <c r="ES103" s="775"/>
      <c r="ET103" s="775"/>
      <c r="EU103" s="775"/>
      <c r="EV103" s="775"/>
      <c r="EW103" s="775"/>
      <c r="EX103" s="775"/>
      <c r="EY103" s="775"/>
      <c r="EZ103" s="775"/>
      <c r="FA103" s="775"/>
      <c r="FB103" s="775"/>
      <c r="FC103" s="775"/>
      <c r="FD103" s="775"/>
      <c r="FE103" s="775"/>
      <c r="FF103" s="775"/>
      <c r="FG103" s="775"/>
      <c r="FH103" s="775"/>
      <c r="FI103" s="775"/>
      <c r="FJ103" s="775"/>
      <c r="FK103" s="775"/>
      <c r="FL103" s="775"/>
      <c r="FM103" s="775"/>
      <c r="FN103" s="775"/>
      <c r="FO103" s="775"/>
      <c r="FP103" s="775"/>
      <c r="FQ103" s="775"/>
      <c r="FR103" s="775"/>
      <c r="FS103" s="775"/>
      <c r="FT103" s="775"/>
    </row>
    <row r="104" spans="2:176" ht="22.5" customHeight="1" x14ac:dyDescent="0.2">
      <c r="B104" s="87" t="str">
        <f t="shared" si="1"/>
        <v/>
      </c>
      <c r="C104" s="19" t="str">
        <f t="shared" si="2"/>
        <v/>
      </c>
      <c r="D104" s="397" t="str">
        <f t="shared" si="3"/>
        <v/>
      </c>
      <c r="E104" s="398"/>
      <c r="F104" s="398"/>
      <c r="G104" s="398"/>
      <c r="H104" s="398"/>
      <c r="I104" s="398"/>
      <c r="J104" s="398"/>
      <c r="K104" s="398"/>
      <c r="L104" s="398"/>
      <c r="M104" s="398"/>
      <c r="N104" s="355" t="str">
        <f t="shared" si="7"/>
        <v/>
      </c>
      <c r="O104" s="356"/>
      <c r="P104" s="934" t="str">
        <f t="shared" si="4"/>
        <v/>
      </c>
      <c r="Q104" s="935"/>
      <c r="R104" s="936"/>
      <c r="S104" s="937" t="str">
        <f t="shared" si="8"/>
        <v/>
      </c>
      <c r="T104" s="937"/>
      <c r="U104" s="937"/>
      <c r="V104" s="937"/>
      <c r="W104" s="937"/>
      <c r="X104" s="938" t="str">
        <f t="shared" si="5"/>
        <v/>
      </c>
      <c r="Y104" s="938"/>
      <c r="Z104" s="938"/>
      <c r="AA104" s="938"/>
      <c r="AB104" s="938"/>
      <c r="AC104" s="938"/>
      <c r="AD104" s="938"/>
      <c r="AE104" s="938"/>
      <c r="AF104" s="938"/>
      <c r="AG104" s="938"/>
      <c r="AH104" s="938"/>
      <c r="AI104" s="939"/>
      <c r="AJ104" s="959" t="str">
        <f t="shared" si="6"/>
        <v/>
      </c>
      <c r="AK104" s="960"/>
      <c r="AL104" s="960"/>
      <c r="AM104" s="960"/>
      <c r="AN104" s="960"/>
      <c r="AO104" s="960"/>
      <c r="AP104" s="960"/>
      <c r="AQ104" s="960"/>
      <c r="AR104" s="960"/>
      <c r="AS104" s="960"/>
      <c r="AT104" s="960"/>
      <c r="AU104" s="960"/>
      <c r="AV104" s="960"/>
      <c r="AW104" s="960"/>
      <c r="AX104" s="960"/>
      <c r="AY104" s="960"/>
      <c r="AZ104" s="960"/>
      <c r="BA104" s="960"/>
      <c r="BB104" s="960"/>
      <c r="BC104" s="960"/>
      <c r="BD104" s="960"/>
      <c r="BE104" s="960"/>
      <c r="BF104" s="960"/>
      <c r="BG104" s="960"/>
      <c r="BH104" s="961"/>
      <c r="BI104" s="13"/>
      <c r="BJ104" s="13"/>
      <c r="BK104" s="13"/>
      <c r="BL104" s="13"/>
      <c r="BM104" s="13"/>
      <c r="BN104" s="13"/>
      <c r="BO104" s="13"/>
      <c r="BP104" s="13"/>
      <c r="BQ104" s="13"/>
      <c r="BR104" s="13"/>
      <c r="BS104" s="13"/>
      <c r="BT104" s="13"/>
      <c r="BU104" s="13"/>
      <c r="BV104" s="13"/>
      <c r="BW104" s="13"/>
      <c r="BX104" s="13"/>
      <c r="BY104" s="13"/>
      <c r="BZ104" s="13"/>
      <c r="CA104" s="13"/>
      <c r="CB104" s="2"/>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775"/>
      <c r="EB104" s="775"/>
      <c r="EC104" s="775"/>
      <c r="ED104" s="775"/>
      <c r="EE104" s="775"/>
      <c r="EF104" s="775"/>
      <c r="EG104" s="775"/>
      <c r="EH104" s="775"/>
      <c r="EI104" s="775"/>
      <c r="EJ104" s="775"/>
      <c r="EK104" s="775"/>
      <c r="EL104" s="775"/>
      <c r="EM104" s="775"/>
      <c r="EN104" s="775"/>
      <c r="EO104" s="775"/>
      <c r="EP104" s="775"/>
      <c r="EQ104" s="775"/>
      <c r="ER104" s="775"/>
      <c r="ES104" s="775"/>
      <c r="ET104" s="775"/>
      <c r="EU104" s="775"/>
      <c r="EV104" s="775"/>
      <c r="EW104" s="775"/>
      <c r="EX104" s="775"/>
      <c r="EY104" s="775"/>
      <c r="EZ104" s="775"/>
      <c r="FA104" s="775"/>
      <c r="FB104" s="775"/>
      <c r="FC104" s="775"/>
      <c r="FD104" s="775"/>
      <c r="FE104" s="775"/>
      <c r="FF104" s="775"/>
      <c r="FG104" s="775"/>
      <c r="FH104" s="775"/>
      <c r="FI104" s="775"/>
      <c r="FJ104" s="775"/>
      <c r="FK104" s="775"/>
      <c r="FL104" s="775"/>
      <c r="FM104" s="775"/>
      <c r="FN104" s="775"/>
      <c r="FO104" s="775"/>
      <c r="FP104" s="775"/>
      <c r="FQ104" s="775"/>
      <c r="FR104" s="775"/>
      <c r="FS104" s="775"/>
      <c r="FT104" s="775"/>
    </row>
    <row r="105" spans="2:176" ht="22.5" customHeight="1" x14ac:dyDescent="0.2">
      <c r="B105" s="87" t="str">
        <f t="shared" si="1"/>
        <v/>
      </c>
      <c r="C105" s="19" t="str">
        <f t="shared" si="2"/>
        <v/>
      </c>
      <c r="D105" s="397" t="str">
        <f t="shared" si="3"/>
        <v/>
      </c>
      <c r="E105" s="398"/>
      <c r="F105" s="398"/>
      <c r="G105" s="398"/>
      <c r="H105" s="398"/>
      <c r="I105" s="398"/>
      <c r="J105" s="398"/>
      <c r="K105" s="398"/>
      <c r="L105" s="398"/>
      <c r="M105" s="398"/>
      <c r="N105" s="355" t="str">
        <f t="shared" si="7"/>
        <v/>
      </c>
      <c r="O105" s="356"/>
      <c r="P105" s="934" t="str">
        <f t="shared" si="4"/>
        <v/>
      </c>
      <c r="Q105" s="935"/>
      <c r="R105" s="936"/>
      <c r="S105" s="937" t="str">
        <f t="shared" si="8"/>
        <v/>
      </c>
      <c r="T105" s="937"/>
      <c r="U105" s="937"/>
      <c r="V105" s="937"/>
      <c r="W105" s="937"/>
      <c r="X105" s="938" t="str">
        <f t="shared" si="5"/>
        <v/>
      </c>
      <c r="Y105" s="938"/>
      <c r="Z105" s="938"/>
      <c r="AA105" s="938"/>
      <c r="AB105" s="938"/>
      <c r="AC105" s="938"/>
      <c r="AD105" s="938"/>
      <c r="AE105" s="938"/>
      <c r="AF105" s="938"/>
      <c r="AG105" s="938"/>
      <c r="AH105" s="938"/>
      <c r="AI105" s="939"/>
      <c r="AJ105" s="959" t="str">
        <f t="shared" si="6"/>
        <v/>
      </c>
      <c r="AK105" s="960"/>
      <c r="AL105" s="960"/>
      <c r="AM105" s="960"/>
      <c r="AN105" s="960"/>
      <c r="AO105" s="960"/>
      <c r="AP105" s="960"/>
      <c r="AQ105" s="960"/>
      <c r="AR105" s="960"/>
      <c r="AS105" s="960"/>
      <c r="AT105" s="960"/>
      <c r="AU105" s="960"/>
      <c r="AV105" s="960"/>
      <c r="AW105" s="960"/>
      <c r="AX105" s="960"/>
      <c r="AY105" s="960"/>
      <c r="AZ105" s="960"/>
      <c r="BA105" s="960"/>
      <c r="BB105" s="960"/>
      <c r="BC105" s="960"/>
      <c r="BD105" s="960"/>
      <c r="BE105" s="960"/>
      <c r="BF105" s="960"/>
      <c r="BG105" s="960"/>
      <c r="BH105" s="961"/>
      <c r="BI105" s="13"/>
      <c r="BJ105" s="13"/>
      <c r="BK105" s="13"/>
      <c r="BL105" s="13"/>
      <c r="BM105" s="13"/>
      <c r="BN105" s="13"/>
      <c r="BO105" s="13"/>
      <c r="BP105" s="13"/>
      <c r="BQ105" s="13"/>
      <c r="BR105" s="13"/>
      <c r="BS105" s="13"/>
      <c r="BT105" s="13"/>
      <c r="BU105" s="13"/>
      <c r="BV105" s="13"/>
      <c r="BW105" s="13"/>
      <c r="BX105" s="13"/>
      <c r="BY105" s="13"/>
      <c r="BZ105" s="13"/>
      <c r="CA105" s="13"/>
      <c r="CB105" s="2"/>
      <c r="CC105" s="775"/>
      <c r="CD105" s="775"/>
      <c r="CE105" s="775"/>
      <c r="CF105" s="775"/>
      <c r="CG105" s="775"/>
      <c r="CH105" s="775"/>
      <c r="CI105" s="775"/>
      <c r="CJ105" s="775"/>
      <c r="CK105" s="775"/>
      <c r="CL105" s="775"/>
      <c r="CM105" s="775"/>
      <c r="CN105" s="775"/>
      <c r="CO105" s="775"/>
      <c r="CP105" s="775"/>
      <c r="CQ105" s="775"/>
      <c r="CR105" s="775"/>
      <c r="CS105" s="775"/>
      <c r="CT105" s="775"/>
      <c r="CU105" s="775"/>
      <c r="CV105" s="775"/>
      <c r="CW105" s="775"/>
      <c r="CX105" s="775"/>
      <c r="CY105" s="775"/>
      <c r="CZ105" s="775"/>
      <c r="DA105" s="775"/>
      <c r="DB105" s="775"/>
      <c r="DC105" s="775"/>
      <c r="DD105" s="775"/>
      <c r="DE105" s="775"/>
      <c r="DF105" s="775"/>
      <c r="DG105" s="775"/>
      <c r="DH105" s="775"/>
      <c r="DI105" s="775"/>
      <c r="DJ105" s="775"/>
      <c r="DK105" s="775"/>
      <c r="DL105" s="775"/>
      <c r="DM105" s="775"/>
      <c r="DN105" s="775"/>
      <c r="DO105" s="775"/>
      <c r="DP105" s="775"/>
      <c r="DQ105" s="775"/>
      <c r="DR105" s="775"/>
      <c r="DS105" s="775"/>
      <c r="DT105" s="775"/>
      <c r="DU105" s="775"/>
      <c r="DV105" s="775"/>
      <c r="DW105" s="775"/>
      <c r="DX105" s="775"/>
      <c r="DY105" s="775"/>
      <c r="DZ105" s="775"/>
      <c r="EA105" s="775"/>
      <c r="EB105" s="775"/>
      <c r="EC105" s="775"/>
      <c r="ED105" s="775"/>
      <c r="EE105" s="775"/>
      <c r="EF105" s="775"/>
      <c r="EG105" s="775"/>
      <c r="EH105" s="775"/>
      <c r="EI105" s="775"/>
      <c r="EJ105" s="775"/>
      <c r="EK105" s="775"/>
      <c r="EL105" s="775"/>
      <c r="EM105" s="775"/>
      <c r="EN105" s="775"/>
      <c r="EO105" s="775"/>
      <c r="EP105" s="775"/>
      <c r="EQ105" s="775"/>
      <c r="ER105" s="775"/>
      <c r="ES105" s="775"/>
      <c r="ET105" s="775"/>
      <c r="EU105" s="775"/>
      <c r="EV105" s="775"/>
      <c r="EW105" s="775"/>
      <c r="EX105" s="775"/>
      <c r="EY105" s="775"/>
      <c r="EZ105" s="775"/>
      <c r="FA105" s="775"/>
      <c r="FB105" s="775"/>
      <c r="FC105" s="775"/>
      <c r="FD105" s="775"/>
      <c r="FE105" s="775"/>
      <c r="FF105" s="775"/>
      <c r="FG105" s="775"/>
      <c r="FH105" s="775"/>
      <c r="FI105" s="775"/>
      <c r="FJ105" s="775"/>
      <c r="FK105" s="775"/>
      <c r="FL105" s="775"/>
      <c r="FM105" s="775"/>
      <c r="FN105" s="775"/>
      <c r="FO105" s="775"/>
      <c r="FP105" s="775"/>
      <c r="FQ105" s="775"/>
      <c r="FR105" s="775"/>
      <c r="FS105" s="775"/>
      <c r="FT105" s="775"/>
    </row>
    <row r="106" spans="2:176" ht="22.5" customHeight="1" x14ac:dyDescent="0.2">
      <c r="B106" s="87" t="str">
        <f t="shared" si="1"/>
        <v/>
      </c>
      <c r="C106" s="19" t="str">
        <f t="shared" si="2"/>
        <v/>
      </c>
      <c r="D106" s="397" t="str">
        <f t="shared" si="3"/>
        <v/>
      </c>
      <c r="E106" s="398"/>
      <c r="F106" s="398"/>
      <c r="G106" s="398"/>
      <c r="H106" s="398"/>
      <c r="I106" s="398"/>
      <c r="J106" s="398"/>
      <c r="K106" s="398"/>
      <c r="L106" s="398"/>
      <c r="M106" s="398"/>
      <c r="N106" s="355" t="str">
        <f t="shared" si="7"/>
        <v/>
      </c>
      <c r="O106" s="356"/>
      <c r="P106" s="934" t="str">
        <f t="shared" si="4"/>
        <v/>
      </c>
      <c r="Q106" s="935"/>
      <c r="R106" s="936"/>
      <c r="S106" s="937" t="str">
        <f t="shared" si="8"/>
        <v/>
      </c>
      <c r="T106" s="937"/>
      <c r="U106" s="937"/>
      <c r="V106" s="937"/>
      <c r="W106" s="937"/>
      <c r="X106" s="938" t="str">
        <f t="shared" si="5"/>
        <v/>
      </c>
      <c r="Y106" s="938"/>
      <c r="Z106" s="938"/>
      <c r="AA106" s="938"/>
      <c r="AB106" s="938"/>
      <c r="AC106" s="938"/>
      <c r="AD106" s="938"/>
      <c r="AE106" s="938"/>
      <c r="AF106" s="938"/>
      <c r="AG106" s="938"/>
      <c r="AH106" s="938"/>
      <c r="AI106" s="939"/>
      <c r="AJ106" s="959" t="str">
        <f t="shared" si="6"/>
        <v/>
      </c>
      <c r="AK106" s="960"/>
      <c r="AL106" s="960"/>
      <c r="AM106" s="960"/>
      <c r="AN106" s="960"/>
      <c r="AO106" s="960"/>
      <c r="AP106" s="960"/>
      <c r="AQ106" s="960"/>
      <c r="AR106" s="960"/>
      <c r="AS106" s="960"/>
      <c r="AT106" s="960"/>
      <c r="AU106" s="960"/>
      <c r="AV106" s="960"/>
      <c r="AW106" s="960"/>
      <c r="AX106" s="960"/>
      <c r="AY106" s="960"/>
      <c r="AZ106" s="960"/>
      <c r="BA106" s="960"/>
      <c r="BB106" s="960"/>
      <c r="BC106" s="960"/>
      <c r="BD106" s="960"/>
      <c r="BE106" s="960"/>
      <c r="BF106" s="960"/>
      <c r="BG106" s="960"/>
      <c r="BH106" s="961"/>
      <c r="BI106" s="13"/>
      <c r="BJ106" s="13"/>
      <c r="BK106" s="13"/>
      <c r="BL106" s="13"/>
      <c r="BM106" s="13"/>
      <c r="BN106" s="13"/>
      <c r="BO106" s="13"/>
      <c r="BP106" s="13"/>
      <c r="BQ106" s="13"/>
      <c r="BR106" s="13"/>
      <c r="BS106" s="13"/>
      <c r="BT106" s="13"/>
      <c r="BU106" s="13"/>
      <c r="BV106" s="13"/>
      <c r="BW106" s="13"/>
      <c r="BX106" s="13"/>
      <c r="BY106" s="13"/>
      <c r="BZ106" s="13"/>
      <c r="CA106" s="13"/>
      <c r="CB106" s="2"/>
      <c r="CC106" s="775"/>
      <c r="CD106" s="775"/>
      <c r="CE106" s="775"/>
      <c r="CF106" s="775"/>
      <c r="CG106" s="775"/>
      <c r="CH106" s="775"/>
      <c r="CI106" s="775"/>
      <c r="CJ106" s="775"/>
      <c r="CK106" s="775"/>
      <c r="CL106" s="775"/>
      <c r="CM106" s="775"/>
      <c r="CN106" s="775"/>
      <c r="CO106" s="775"/>
      <c r="CP106" s="775"/>
      <c r="CQ106" s="775"/>
      <c r="CR106" s="775"/>
      <c r="CS106" s="775"/>
      <c r="CT106" s="775"/>
      <c r="CU106" s="775"/>
      <c r="CV106" s="775"/>
      <c r="CW106" s="775"/>
      <c r="CX106" s="775"/>
      <c r="CY106" s="775"/>
      <c r="CZ106" s="775"/>
      <c r="DA106" s="775"/>
      <c r="DB106" s="775"/>
      <c r="DC106" s="775"/>
      <c r="DD106" s="775"/>
      <c r="DE106" s="775"/>
      <c r="DF106" s="775"/>
      <c r="DG106" s="775"/>
      <c r="DH106" s="775"/>
      <c r="DI106" s="775"/>
      <c r="DJ106" s="775"/>
      <c r="DK106" s="775"/>
      <c r="DL106" s="775"/>
      <c r="DM106" s="775"/>
      <c r="DN106" s="775"/>
      <c r="DO106" s="775"/>
      <c r="DP106" s="775"/>
      <c r="DQ106" s="775"/>
      <c r="DR106" s="775"/>
      <c r="DS106" s="775"/>
      <c r="DT106" s="775"/>
      <c r="DU106" s="775"/>
      <c r="DV106" s="775"/>
      <c r="DW106" s="775"/>
      <c r="DX106" s="775"/>
      <c r="DY106" s="775"/>
      <c r="DZ106" s="775"/>
      <c r="EA106" s="775"/>
      <c r="EB106" s="775"/>
      <c r="EC106" s="775"/>
      <c r="ED106" s="775"/>
      <c r="EE106" s="775"/>
      <c r="EF106" s="775"/>
      <c r="EG106" s="775"/>
      <c r="EH106" s="775"/>
      <c r="EI106" s="775"/>
      <c r="EJ106" s="775"/>
      <c r="EK106" s="775"/>
      <c r="EL106" s="775"/>
      <c r="EM106" s="775"/>
      <c r="EN106" s="775"/>
      <c r="EO106" s="775"/>
      <c r="EP106" s="775"/>
      <c r="EQ106" s="775"/>
      <c r="ER106" s="775"/>
      <c r="ES106" s="775"/>
      <c r="ET106" s="775"/>
      <c r="EU106" s="775"/>
      <c r="EV106" s="775"/>
      <c r="EW106" s="775"/>
      <c r="EX106" s="775"/>
      <c r="EY106" s="775"/>
      <c r="EZ106" s="775"/>
      <c r="FA106" s="775"/>
      <c r="FB106" s="775"/>
      <c r="FC106" s="775"/>
      <c r="FD106" s="775"/>
      <c r="FE106" s="775"/>
      <c r="FF106" s="775"/>
      <c r="FG106" s="775"/>
      <c r="FH106" s="775"/>
      <c r="FI106" s="775"/>
      <c r="FJ106" s="775"/>
      <c r="FK106" s="775"/>
      <c r="FL106" s="775"/>
      <c r="FM106" s="775"/>
      <c r="FN106" s="775"/>
      <c r="FO106" s="775"/>
      <c r="FP106" s="775"/>
      <c r="FQ106" s="775"/>
      <c r="FR106" s="775"/>
      <c r="FS106" s="775"/>
      <c r="FT106" s="775"/>
    </row>
    <row r="107" spans="2:176" ht="22.5" customHeight="1" thickBot="1" x14ac:dyDescent="0.25">
      <c r="B107" s="88" t="str">
        <f t="shared" si="1"/>
        <v/>
      </c>
      <c r="C107" s="89" t="str">
        <f t="shared" si="2"/>
        <v/>
      </c>
      <c r="D107" s="962" t="str">
        <f t="shared" si="3"/>
        <v/>
      </c>
      <c r="E107" s="963"/>
      <c r="F107" s="963"/>
      <c r="G107" s="963"/>
      <c r="H107" s="963"/>
      <c r="I107" s="963"/>
      <c r="J107" s="963"/>
      <c r="K107" s="963"/>
      <c r="L107" s="963"/>
      <c r="M107" s="963"/>
      <c r="N107" s="355" t="str">
        <f t="shared" si="7"/>
        <v/>
      </c>
      <c r="O107" s="356"/>
      <c r="P107" s="964" t="str">
        <f t="shared" si="4"/>
        <v/>
      </c>
      <c r="Q107" s="965"/>
      <c r="R107" s="966"/>
      <c r="S107" s="967" t="str">
        <f t="shared" si="8"/>
        <v/>
      </c>
      <c r="T107" s="968"/>
      <c r="U107" s="968"/>
      <c r="V107" s="968"/>
      <c r="W107" s="969"/>
      <c r="X107" s="970" t="str">
        <f t="shared" si="5"/>
        <v/>
      </c>
      <c r="Y107" s="971"/>
      <c r="Z107" s="971"/>
      <c r="AA107" s="971"/>
      <c r="AB107" s="971"/>
      <c r="AC107" s="971"/>
      <c r="AD107" s="971"/>
      <c r="AE107" s="971"/>
      <c r="AF107" s="971"/>
      <c r="AG107" s="971"/>
      <c r="AH107" s="971"/>
      <c r="AI107" s="972"/>
      <c r="AJ107" s="973" t="str">
        <f t="shared" si="6"/>
        <v/>
      </c>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4"/>
      <c r="BF107" s="974"/>
      <c r="BG107" s="974"/>
      <c r="BH107" s="975"/>
      <c r="BI107" s="13"/>
      <c r="BJ107" s="13"/>
      <c r="BK107" s="13"/>
      <c r="BL107" s="13"/>
      <c r="BM107" s="13"/>
      <c r="BN107" s="13"/>
      <c r="BO107" s="13"/>
      <c r="BP107" s="13"/>
      <c r="BQ107" s="13"/>
      <c r="BR107" s="13"/>
      <c r="BS107" s="13"/>
      <c r="BT107" s="13"/>
      <c r="BU107" s="13"/>
      <c r="BV107" s="13"/>
      <c r="BW107" s="13"/>
      <c r="BX107" s="13"/>
      <c r="BY107" s="13"/>
      <c r="BZ107" s="13"/>
      <c r="CA107" s="13"/>
      <c r="CB107" s="2"/>
      <c r="CC107" s="775"/>
      <c r="CD107" s="775"/>
      <c r="CE107" s="775"/>
      <c r="CF107" s="775"/>
      <c r="CG107" s="775"/>
      <c r="CH107" s="775"/>
      <c r="CI107" s="775"/>
      <c r="CJ107" s="775"/>
      <c r="CK107" s="775"/>
      <c r="CL107" s="775"/>
      <c r="CM107" s="775"/>
      <c r="CN107" s="775"/>
      <c r="CO107" s="775"/>
      <c r="CP107" s="775"/>
      <c r="CQ107" s="775"/>
      <c r="CR107" s="775"/>
      <c r="CS107" s="775"/>
      <c r="CT107" s="775"/>
      <c r="CU107" s="775"/>
      <c r="CV107" s="775"/>
      <c r="CW107" s="775"/>
      <c r="CX107" s="775"/>
      <c r="CY107" s="775"/>
      <c r="CZ107" s="775"/>
      <c r="DA107" s="775"/>
      <c r="DB107" s="775"/>
      <c r="DC107" s="775"/>
      <c r="DD107" s="775"/>
      <c r="DE107" s="775"/>
      <c r="DF107" s="775"/>
      <c r="DG107" s="775"/>
      <c r="DH107" s="775"/>
      <c r="DI107" s="775"/>
      <c r="DJ107" s="775"/>
      <c r="DK107" s="775"/>
      <c r="DL107" s="775"/>
      <c r="DM107" s="775"/>
      <c r="DN107" s="775"/>
      <c r="DO107" s="775"/>
      <c r="DP107" s="775"/>
      <c r="DQ107" s="775"/>
      <c r="DR107" s="775"/>
      <c r="DS107" s="775"/>
      <c r="DT107" s="775"/>
      <c r="DU107" s="775"/>
      <c r="DV107" s="775"/>
      <c r="DW107" s="775"/>
      <c r="DX107" s="775"/>
      <c r="DY107" s="775"/>
      <c r="DZ107" s="775"/>
      <c r="EA107" s="775"/>
      <c r="EB107" s="775"/>
      <c r="EC107" s="775"/>
      <c r="ED107" s="775"/>
      <c r="EE107" s="775"/>
      <c r="EF107" s="775"/>
      <c r="EG107" s="775"/>
      <c r="EH107" s="775"/>
      <c r="EI107" s="775"/>
      <c r="EJ107" s="775"/>
      <c r="EK107" s="775"/>
      <c r="EL107" s="775"/>
      <c r="EM107" s="775"/>
      <c r="EN107" s="775"/>
      <c r="EO107" s="775"/>
      <c r="EP107" s="775"/>
      <c r="EQ107" s="775"/>
      <c r="ER107" s="775"/>
      <c r="ES107" s="775"/>
      <c r="ET107" s="775"/>
      <c r="EU107" s="775"/>
      <c r="EV107" s="775"/>
      <c r="EW107" s="775"/>
      <c r="EX107" s="775"/>
      <c r="EY107" s="775"/>
      <c r="EZ107" s="775"/>
      <c r="FA107" s="775"/>
      <c r="FB107" s="775"/>
      <c r="FC107" s="775"/>
      <c r="FD107" s="775"/>
      <c r="FE107" s="775"/>
      <c r="FF107" s="775"/>
      <c r="FG107" s="775"/>
      <c r="FH107" s="775"/>
      <c r="FI107" s="775"/>
      <c r="FJ107" s="775"/>
      <c r="FK107" s="775"/>
      <c r="FL107" s="775"/>
      <c r="FM107" s="775"/>
      <c r="FN107" s="775"/>
      <c r="FO107" s="775"/>
      <c r="FP107" s="775"/>
      <c r="FQ107" s="775"/>
      <c r="FR107" s="775"/>
      <c r="FS107" s="775"/>
      <c r="FT107" s="775"/>
    </row>
    <row r="108" spans="2:176" ht="7.5" customHeight="1" x14ac:dyDescent="0.2">
      <c r="B108" s="1001" t="s">
        <v>90</v>
      </c>
      <c r="C108" s="1002"/>
      <c r="D108" s="1002"/>
      <c r="E108" s="1002"/>
      <c r="F108" s="1002"/>
      <c r="G108" s="1002"/>
      <c r="H108" s="1002"/>
      <c r="I108" s="1003"/>
      <c r="J108" s="1007">
        <f>IF(L59="","",L59)</f>
        <v>140000</v>
      </c>
      <c r="K108" s="1008"/>
      <c r="L108" s="1008"/>
      <c r="M108" s="1008"/>
      <c r="N108" s="1008"/>
      <c r="O108" s="1009"/>
      <c r="P108" s="988" t="s">
        <v>83</v>
      </c>
      <c r="Q108" s="989"/>
      <c r="R108" s="989"/>
      <c r="S108" s="989"/>
      <c r="T108" s="989"/>
      <c r="U108" s="989"/>
      <c r="V108" s="989"/>
      <c r="W108" s="989"/>
      <c r="X108" s="989"/>
      <c r="Y108" s="989"/>
      <c r="Z108" s="989"/>
      <c r="AA108" s="989"/>
      <c r="AB108" s="989"/>
      <c r="AC108" s="989"/>
      <c r="AD108" s="989"/>
      <c r="AE108" s="989"/>
      <c r="AF108" s="989"/>
      <c r="AG108" s="989"/>
      <c r="AH108" s="989"/>
      <c r="AI108" s="990"/>
      <c r="AJ108" s="1012">
        <f>IF(AY59="","",AY59)</f>
        <v>1503210</v>
      </c>
      <c r="AK108" s="1008"/>
      <c r="AL108" s="1008"/>
      <c r="AM108" s="1008"/>
      <c r="AN108" s="1008"/>
      <c r="AO108" s="1008"/>
      <c r="AP108" s="1008"/>
      <c r="AQ108" s="1008"/>
      <c r="AR108" s="1008"/>
      <c r="AS108" s="1008"/>
      <c r="AT108" s="1008"/>
      <c r="AU108" s="1008"/>
      <c r="AV108" s="1008"/>
      <c r="AW108" s="1008"/>
      <c r="AX108" s="1008"/>
      <c r="AY108" s="1008"/>
      <c r="AZ108" s="1008"/>
      <c r="BA108" s="1008"/>
      <c r="BB108" s="1008"/>
      <c r="BC108" s="1008"/>
      <c r="BD108" s="1008"/>
      <c r="BE108" s="1008"/>
      <c r="BF108" s="1008"/>
      <c r="BG108" s="1008"/>
      <c r="BH108" s="1013"/>
      <c r="BI108" s="13"/>
      <c r="BJ108" s="13"/>
      <c r="BK108" s="13"/>
      <c r="BL108" s="13"/>
      <c r="CK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row>
    <row r="109" spans="2:176" ht="15" customHeight="1" x14ac:dyDescent="0.2">
      <c r="B109" s="1004"/>
      <c r="C109" s="1005"/>
      <c r="D109" s="1005"/>
      <c r="E109" s="1005"/>
      <c r="F109" s="1005"/>
      <c r="G109" s="1005"/>
      <c r="H109" s="1005"/>
      <c r="I109" s="1006"/>
      <c r="J109" s="1010"/>
      <c r="K109" s="960"/>
      <c r="L109" s="960"/>
      <c r="M109" s="960"/>
      <c r="N109" s="960"/>
      <c r="O109" s="1011"/>
      <c r="P109" s="1014" t="s">
        <v>84</v>
      </c>
      <c r="Q109" s="1015"/>
      <c r="R109" s="1015"/>
      <c r="S109" s="1015"/>
      <c r="T109" s="1015"/>
      <c r="U109" s="1015"/>
      <c r="V109" s="1015"/>
      <c r="W109" s="1015"/>
      <c r="X109" s="1015"/>
      <c r="Y109" s="1015"/>
      <c r="Z109" s="1015"/>
      <c r="AA109" s="1015"/>
      <c r="AB109" s="1015"/>
      <c r="AC109" s="1015"/>
      <c r="AD109" s="1015"/>
      <c r="AE109" s="1015"/>
      <c r="AF109" s="1015"/>
      <c r="AG109" s="1015"/>
      <c r="AH109" s="1015"/>
      <c r="AI109" s="1016"/>
      <c r="AJ109" s="959"/>
      <c r="AK109" s="960"/>
      <c r="AL109" s="960"/>
      <c r="AM109" s="960"/>
      <c r="AN109" s="960"/>
      <c r="AO109" s="960"/>
      <c r="AP109" s="960"/>
      <c r="AQ109" s="960"/>
      <c r="AR109" s="960"/>
      <c r="AS109" s="960"/>
      <c r="AT109" s="960"/>
      <c r="AU109" s="960"/>
      <c r="AV109" s="960"/>
      <c r="AW109" s="960"/>
      <c r="AX109" s="960"/>
      <c r="AY109" s="960"/>
      <c r="AZ109" s="960"/>
      <c r="BA109" s="960"/>
      <c r="BB109" s="960"/>
      <c r="BC109" s="960"/>
      <c r="BD109" s="960"/>
      <c r="BE109" s="960"/>
      <c r="BF109" s="960"/>
      <c r="BG109" s="960"/>
      <c r="BH109" s="961"/>
      <c r="BI109" s="13"/>
      <c r="BJ109" s="13"/>
      <c r="BK109" s="13"/>
      <c r="BL109" s="13"/>
      <c r="CK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row>
    <row r="110" spans="2:176" ht="7.5" customHeight="1" x14ac:dyDescent="0.2">
      <c r="B110" s="1017" t="s">
        <v>126</v>
      </c>
      <c r="C110" s="1018"/>
      <c r="D110" s="1018"/>
      <c r="E110" s="1018"/>
      <c r="F110" s="1018"/>
      <c r="G110" s="1018"/>
      <c r="H110" s="1018"/>
      <c r="I110" s="1019"/>
      <c r="J110" s="1023">
        <f>IF(L60="","",L60)</f>
        <v>40000</v>
      </c>
      <c r="K110" s="1024"/>
      <c r="L110" s="1024"/>
      <c r="M110" s="1024"/>
      <c r="N110" s="1024"/>
      <c r="O110" s="1025"/>
      <c r="P110" s="988" t="s">
        <v>83</v>
      </c>
      <c r="Q110" s="989"/>
      <c r="R110" s="989"/>
      <c r="S110" s="989"/>
      <c r="T110" s="989"/>
      <c r="U110" s="989"/>
      <c r="V110" s="989"/>
      <c r="W110" s="989"/>
      <c r="X110" s="989"/>
      <c r="Y110" s="989"/>
      <c r="Z110" s="989"/>
      <c r="AA110" s="989"/>
      <c r="AB110" s="989"/>
      <c r="AC110" s="989"/>
      <c r="AD110" s="989"/>
      <c r="AE110" s="989"/>
      <c r="AF110" s="989"/>
      <c r="AG110" s="989"/>
      <c r="AH110" s="989"/>
      <c r="AI110" s="990"/>
      <c r="AJ110" s="1029">
        <f>IF(AY60="","",AY60)</f>
        <v>500000</v>
      </c>
      <c r="AK110" s="1024"/>
      <c r="AL110" s="1024"/>
      <c r="AM110" s="1024"/>
      <c r="AN110" s="1024"/>
      <c r="AO110" s="1024"/>
      <c r="AP110" s="1024"/>
      <c r="AQ110" s="1024"/>
      <c r="AR110" s="1024"/>
      <c r="AS110" s="1024"/>
      <c r="AT110" s="1024"/>
      <c r="AU110" s="1024"/>
      <c r="AV110" s="1024"/>
      <c r="AW110" s="1024"/>
      <c r="AX110" s="1024"/>
      <c r="AY110" s="1024"/>
      <c r="AZ110" s="1024"/>
      <c r="BA110" s="1024"/>
      <c r="BB110" s="1024"/>
      <c r="BC110" s="1024"/>
      <c r="BD110" s="1024"/>
      <c r="BE110" s="1024"/>
      <c r="BF110" s="1024"/>
      <c r="BG110" s="1024"/>
      <c r="BH110" s="1030"/>
      <c r="BI110" s="13"/>
      <c r="BJ110" s="13"/>
      <c r="BK110" s="13"/>
      <c r="BL110" s="13"/>
      <c r="BM110" s="13"/>
      <c r="BN110" s="13"/>
      <c r="BO110" s="13"/>
      <c r="BP110" s="13"/>
      <c r="BQ110" s="13"/>
      <c r="BR110" s="13"/>
      <c r="BS110" s="13"/>
      <c r="BT110" s="13"/>
      <c r="BU110" s="13"/>
      <c r="BV110" s="13"/>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row>
    <row r="111" spans="2:176" ht="15" customHeight="1" x14ac:dyDescent="0.2">
      <c r="B111" s="1020"/>
      <c r="C111" s="1021"/>
      <c r="D111" s="1021"/>
      <c r="E111" s="1021"/>
      <c r="F111" s="1021"/>
      <c r="G111" s="1021"/>
      <c r="H111" s="1021"/>
      <c r="I111" s="1022"/>
      <c r="J111" s="1026"/>
      <c r="K111" s="1027"/>
      <c r="L111" s="1027"/>
      <c r="M111" s="1027"/>
      <c r="N111" s="1027"/>
      <c r="O111" s="1028"/>
      <c r="P111" s="1033" t="s">
        <v>96</v>
      </c>
      <c r="Q111" s="1034"/>
      <c r="R111" s="1034"/>
      <c r="S111" s="1034"/>
      <c r="T111" s="1034"/>
      <c r="U111" s="1034"/>
      <c r="V111" s="1034"/>
      <c r="W111" s="1034"/>
      <c r="X111" s="1034"/>
      <c r="Y111" s="1034"/>
      <c r="Z111" s="1034"/>
      <c r="AA111" s="1034"/>
      <c r="AB111" s="1034"/>
      <c r="AC111" s="1034"/>
      <c r="AD111" s="1034"/>
      <c r="AE111" s="1034"/>
      <c r="AF111" s="1034"/>
      <c r="AG111" s="1034"/>
      <c r="AH111" s="1034"/>
      <c r="AI111" s="1035"/>
      <c r="AJ111" s="1031"/>
      <c r="AK111" s="1027"/>
      <c r="AL111" s="1027"/>
      <c r="AM111" s="1027"/>
      <c r="AN111" s="1027"/>
      <c r="AO111" s="1027"/>
      <c r="AP111" s="1027"/>
      <c r="AQ111" s="1027"/>
      <c r="AR111" s="1027"/>
      <c r="AS111" s="1027"/>
      <c r="AT111" s="1027"/>
      <c r="AU111" s="1027"/>
      <c r="AV111" s="1027"/>
      <c r="AW111" s="1027"/>
      <c r="AX111" s="1027"/>
      <c r="AY111" s="1027"/>
      <c r="AZ111" s="1027"/>
      <c r="BA111" s="1027"/>
      <c r="BB111" s="1027"/>
      <c r="BC111" s="1027"/>
      <c r="BD111" s="1027"/>
      <c r="BE111" s="1027"/>
      <c r="BF111" s="1027"/>
      <c r="BG111" s="1027"/>
      <c r="BH111" s="1032"/>
      <c r="BI111" s="13"/>
      <c r="BJ111" s="13"/>
      <c r="BK111" s="13"/>
      <c r="BL111" s="13"/>
      <c r="BM111" s="13"/>
      <c r="BN111" s="13"/>
      <c r="BO111" s="13"/>
      <c r="BP111" s="13"/>
      <c r="BQ111" s="13"/>
      <c r="BR111" s="13"/>
      <c r="BS111" s="13"/>
      <c r="BT111" s="13"/>
      <c r="BU111" s="13"/>
      <c r="BV111" s="13"/>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row>
    <row r="112" spans="2:176" ht="7.5" customHeight="1" x14ac:dyDescent="0.2">
      <c r="B112" s="976" t="s">
        <v>91</v>
      </c>
      <c r="C112" s="977"/>
      <c r="D112" s="977"/>
      <c r="E112" s="977"/>
      <c r="F112" s="977"/>
      <c r="G112" s="977"/>
      <c r="H112" s="977"/>
      <c r="I112" s="978"/>
      <c r="J112" s="982">
        <f>IF(L61="","",L61)</f>
        <v>100000</v>
      </c>
      <c r="K112" s="983"/>
      <c r="L112" s="983"/>
      <c r="M112" s="983"/>
      <c r="N112" s="983"/>
      <c r="O112" s="984"/>
      <c r="P112" s="988" t="s">
        <v>83</v>
      </c>
      <c r="Q112" s="989"/>
      <c r="R112" s="989"/>
      <c r="S112" s="989"/>
      <c r="T112" s="989"/>
      <c r="U112" s="989"/>
      <c r="V112" s="989"/>
      <c r="W112" s="989"/>
      <c r="X112" s="989"/>
      <c r="Y112" s="989"/>
      <c r="Z112" s="989"/>
      <c r="AA112" s="989"/>
      <c r="AB112" s="989"/>
      <c r="AC112" s="989"/>
      <c r="AD112" s="989"/>
      <c r="AE112" s="989"/>
      <c r="AF112" s="989"/>
      <c r="AG112" s="989"/>
      <c r="AH112" s="989"/>
      <c r="AI112" s="990"/>
      <c r="AJ112" s="991">
        <f>IF(AY61="","",AY61)</f>
        <v>1000000</v>
      </c>
      <c r="AK112" s="992"/>
      <c r="AL112" s="992"/>
      <c r="AM112" s="992"/>
      <c r="AN112" s="992"/>
      <c r="AO112" s="992"/>
      <c r="AP112" s="992"/>
      <c r="AQ112" s="992"/>
      <c r="AR112" s="992"/>
      <c r="AS112" s="992"/>
      <c r="AT112" s="992"/>
      <c r="AU112" s="992"/>
      <c r="AV112" s="992"/>
      <c r="AW112" s="992"/>
      <c r="AX112" s="992"/>
      <c r="AY112" s="992"/>
      <c r="AZ112" s="992"/>
      <c r="BA112" s="992"/>
      <c r="BB112" s="992"/>
      <c r="BC112" s="992"/>
      <c r="BD112" s="992"/>
      <c r="BE112" s="992"/>
      <c r="BF112" s="992"/>
      <c r="BG112" s="992"/>
      <c r="BH112" s="993"/>
      <c r="BI112" s="13"/>
      <c r="BJ112" s="13"/>
      <c r="BK112" s="13"/>
      <c r="BL112" s="13"/>
      <c r="BM112" s="13"/>
      <c r="BN112" s="13"/>
      <c r="BO112" s="13"/>
      <c r="BP112" s="13"/>
      <c r="BQ112" s="13"/>
      <c r="BR112" s="13"/>
      <c r="BS112" s="13"/>
      <c r="BT112" s="13"/>
      <c r="BU112" s="13"/>
      <c r="BV112" s="13"/>
      <c r="BW112" s="13"/>
      <c r="BX112" s="13"/>
      <c r="BY112" s="13"/>
      <c r="BZ112" s="13"/>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row>
    <row r="113" spans="2:176" ht="15" customHeight="1" thickBot="1" x14ac:dyDescent="0.25">
      <c r="B113" s="979"/>
      <c r="C113" s="980"/>
      <c r="D113" s="980"/>
      <c r="E113" s="980"/>
      <c r="F113" s="980"/>
      <c r="G113" s="980"/>
      <c r="H113" s="980"/>
      <c r="I113" s="981"/>
      <c r="J113" s="985"/>
      <c r="K113" s="986"/>
      <c r="L113" s="986"/>
      <c r="M113" s="986"/>
      <c r="N113" s="986"/>
      <c r="O113" s="987"/>
      <c r="P113" s="996" t="s">
        <v>97</v>
      </c>
      <c r="Q113" s="997"/>
      <c r="R113" s="997"/>
      <c r="S113" s="997"/>
      <c r="T113" s="997"/>
      <c r="U113" s="997"/>
      <c r="V113" s="997"/>
      <c r="W113" s="997"/>
      <c r="X113" s="997"/>
      <c r="Y113" s="997"/>
      <c r="Z113" s="997"/>
      <c r="AA113" s="997"/>
      <c r="AB113" s="997"/>
      <c r="AC113" s="997"/>
      <c r="AD113" s="997"/>
      <c r="AE113" s="997"/>
      <c r="AF113" s="997"/>
      <c r="AG113" s="997"/>
      <c r="AH113" s="997"/>
      <c r="AI113" s="998"/>
      <c r="AJ113" s="994"/>
      <c r="AK113" s="986"/>
      <c r="AL113" s="986"/>
      <c r="AM113" s="986"/>
      <c r="AN113" s="986"/>
      <c r="AO113" s="986"/>
      <c r="AP113" s="986"/>
      <c r="AQ113" s="986"/>
      <c r="AR113" s="986"/>
      <c r="AS113" s="986"/>
      <c r="AT113" s="986"/>
      <c r="AU113" s="986"/>
      <c r="AV113" s="986"/>
      <c r="AW113" s="986"/>
      <c r="AX113" s="986"/>
      <c r="AY113" s="986"/>
      <c r="AZ113" s="986"/>
      <c r="BA113" s="986"/>
      <c r="BB113" s="986"/>
      <c r="BC113" s="986"/>
      <c r="BD113" s="986"/>
      <c r="BE113" s="986"/>
      <c r="BF113" s="986"/>
      <c r="BG113" s="986"/>
      <c r="BH113" s="995"/>
      <c r="BI113" s="13"/>
      <c r="BJ113" s="13"/>
      <c r="BK113" s="13"/>
      <c r="BL113" s="13"/>
      <c r="BM113" s="13"/>
      <c r="BN113" s="13"/>
      <c r="BO113" s="13"/>
      <c r="BP113" s="13"/>
      <c r="BQ113" s="13"/>
      <c r="BR113" s="13"/>
      <c r="BS113" s="13"/>
      <c r="BT113" s="13"/>
      <c r="BU113" s="13"/>
      <c r="BV113" s="13"/>
      <c r="BW113" s="13"/>
      <c r="BX113" s="13"/>
      <c r="BY113" s="13"/>
      <c r="BZ113" s="13"/>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row>
    <row r="114" spans="2:176" ht="11.25" customHeight="1" x14ac:dyDescent="0.15">
      <c r="B114" s="732" t="s">
        <v>23</v>
      </c>
      <c r="C114" s="732"/>
      <c r="D114" s="999" t="s">
        <v>262</v>
      </c>
      <c r="E114" s="999"/>
      <c r="F114" s="999"/>
      <c r="G114" s="999"/>
      <c r="H114" s="999"/>
      <c r="I114" s="999"/>
      <c r="J114" s="999"/>
      <c r="K114" s="999"/>
      <c r="L114" s="999"/>
      <c r="M114" s="999"/>
      <c r="N114" s="999"/>
      <c r="O114" s="999"/>
      <c r="P114" s="999"/>
      <c r="Q114" s="999"/>
      <c r="R114" s="999"/>
      <c r="S114" s="109" t="s">
        <v>180</v>
      </c>
      <c r="T114" s="2"/>
      <c r="U114" s="2"/>
      <c r="V114" s="2"/>
      <c r="W114" s="2"/>
      <c r="X114" s="2"/>
      <c r="Y114" s="2"/>
      <c r="Z114" s="2"/>
      <c r="AA114" s="2"/>
      <c r="AB114" s="2"/>
      <c r="AC114" s="2"/>
      <c r="AD114" s="2"/>
      <c r="AE114" s="2"/>
      <c r="AF114" s="2"/>
      <c r="AG114" s="2"/>
      <c r="AJ114" s="1000" t="s">
        <v>92</v>
      </c>
      <c r="AK114" s="1000"/>
      <c r="AL114" s="1000"/>
      <c r="AM114" s="1000"/>
      <c r="AN114" s="1000"/>
      <c r="AO114" s="1000"/>
      <c r="AP114" s="1000"/>
      <c r="AQ114" s="1000"/>
      <c r="AR114" s="1000"/>
      <c r="AS114" s="1000"/>
      <c r="AT114" s="1000"/>
      <c r="AU114" s="1000"/>
      <c r="AV114" s="1000"/>
      <c r="AW114" s="1000"/>
      <c r="AX114" s="1000"/>
      <c r="AY114" s="1000"/>
      <c r="AZ114" s="1000"/>
      <c r="BA114" s="1000"/>
      <c r="BB114" s="1000"/>
      <c r="BC114" s="1000"/>
      <c r="BD114" s="1000"/>
      <c r="BE114" s="1000"/>
      <c r="BF114" s="1000"/>
      <c r="BG114" s="1000"/>
      <c r="BH114" s="1000"/>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row>
    <row r="115" spans="2:176" ht="11.25" customHeight="1" x14ac:dyDescent="0.15">
      <c r="B115" s="732"/>
      <c r="C115" s="732"/>
      <c r="D115" s="999"/>
      <c r="E115" s="999"/>
      <c r="F115" s="999"/>
      <c r="G115" s="999"/>
      <c r="H115" s="999"/>
      <c r="I115" s="999"/>
      <c r="J115" s="999"/>
      <c r="K115" s="999"/>
      <c r="L115" s="999"/>
      <c r="M115" s="999"/>
      <c r="N115" s="999"/>
      <c r="O115" s="999"/>
      <c r="P115" s="999"/>
      <c r="Q115" s="999"/>
      <c r="R115" s="999"/>
      <c r="S115" s="2"/>
      <c r="T115" s="2"/>
      <c r="U115" s="2"/>
      <c r="V115" s="2"/>
      <c r="W115" s="2"/>
      <c r="X115" s="2"/>
      <c r="Y115" s="2"/>
      <c r="Z115" s="2"/>
      <c r="AA115" s="2"/>
      <c r="AB115" s="2"/>
      <c r="AC115" s="2"/>
      <c r="AD115" s="2"/>
      <c r="AE115" s="2"/>
      <c r="AF115" s="2"/>
      <c r="AG115" s="2"/>
      <c r="AH115" s="2"/>
      <c r="AI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FQ115" s="2"/>
      <c r="FR115" s="2"/>
      <c r="FS115" s="2"/>
      <c r="FT115" s="2"/>
    </row>
    <row r="116" spans="2:176" ht="11.25" customHeight="1" x14ac:dyDescent="0.15">
      <c r="B116" s="722" t="s">
        <v>3</v>
      </c>
      <c r="C116" s="722"/>
      <c r="D116" s="722"/>
      <c r="E116" s="724" t="s">
        <v>43</v>
      </c>
      <c r="F116" s="724"/>
      <c r="G116" s="724"/>
      <c r="H116" s="724"/>
      <c r="I116" s="724"/>
      <c r="J116" s="724"/>
      <c r="K116" s="724"/>
      <c r="L116" s="726" t="s">
        <v>4</v>
      </c>
      <c r="M116" s="726"/>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12"/>
      <c r="CD116" s="12"/>
      <c r="CE116" s="12"/>
      <c r="CF116" s="12"/>
      <c r="CG116" s="12"/>
      <c r="CH116" s="12"/>
      <c r="CI116" s="12"/>
      <c r="CJ116" s="12"/>
      <c r="CK116" s="1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FQ116" s="2"/>
      <c r="FR116" s="2"/>
      <c r="FS116" s="2"/>
      <c r="FT116" s="2"/>
    </row>
    <row r="117" spans="2:176" ht="11.25" customHeight="1" x14ac:dyDescent="0.15">
      <c r="B117" s="722"/>
      <c r="C117" s="722"/>
      <c r="D117" s="722"/>
      <c r="E117" s="724"/>
      <c r="F117" s="724"/>
      <c r="G117" s="724"/>
      <c r="H117" s="724"/>
      <c r="I117" s="724"/>
      <c r="J117" s="724"/>
      <c r="K117" s="724"/>
      <c r="L117" s="726"/>
      <c r="M117" s="726"/>
      <c r="AD117" s="2"/>
      <c r="AE117" s="2"/>
      <c r="AF117" s="2"/>
      <c r="AG117" s="2"/>
      <c r="AH117" s="728" t="s">
        <v>0</v>
      </c>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58"/>
      <c r="BT117" s="58"/>
      <c r="BU117" s="58"/>
      <c r="BV117" s="2"/>
      <c r="BW117" s="2"/>
      <c r="BX117" s="2"/>
      <c r="BY117" s="2"/>
      <c r="BZ117" s="2"/>
      <c r="CA117" s="2"/>
      <c r="CB117" s="2"/>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4"/>
      <c r="DB117" s="184"/>
      <c r="DC117" s="185"/>
      <c r="DD117" s="1041" t="s">
        <v>46</v>
      </c>
      <c r="DE117" s="1041"/>
      <c r="DF117" s="1041"/>
      <c r="DG117" s="1041"/>
      <c r="DH117" s="1041"/>
      <c r="DI117" s="1041"/>
      <c r="DJ117" s="1041"/>
      <c r="DK117" s="1041"/>
      <c r="DL117" s="1041"/>
      <c r="DM117" s="1041"/>
      <c r="DN117" s="1041"/>
      <c r="DO117" s="1041"/>
      <c r="DP117" s="1041"/>
      <c r="DQ117" s="1041"/>
      <c r="DR117" s="1041"/>
      <c r="DS117" s="1041"/>
      <c r="DT117" s="1041"/>
      <c r="DU117" s="1041"/>
      <c r="DV117" s="1041"/>
      <c r="DW117" s="1041"/>
      <c r="DX117" s="1041"/>
      <c r="DY117" s="1041"/>
      <c r="DZ117" s="1041"/>
      <c r="EA117" s="1041"/>
      <c r="EB117" s="1041"/>
      <c r="EC117" s="1041"/>
      <c r="ED117" s="1041"/>
      <c r="EE117" s="1041"/>
      <c r="EF117" s="1041"/>
      <c r="EG117" s="1041"/>
      <c r="EH117" s="1041"/>
      <c r="EI117" s="1041"/>
      <c r="EJ117" s="1041"/>
      <c r="EK117" s="1041"/>
      <c r="EL117" s="1041"/>
      <c r="EM117" s="1041"/>
      <c r="EN117" s="1041"/>
      <c r="EO117" s="1041"/>
      <c r="EP117" s="1041"/>
      <c r="EQ117" s="1041"/>
      <c r="ER117" s="1041"/>
      <c r="ES117" s="1041"/>
      <c r="ET117" s="185"/>
      <c r="EU117" s="185"/>
      <c r="EV117" s="185"/>
      <c r="EW117" s="1043" t="s">
        <v>31</v>
      </c>
      <c r="EX117" s="1043"/>
      <c r="EY117" s="1043"/>
      <c r="EZ117" s="1043"/>
      <c r="FA117" s="1043"/>
      <c r="FB117" s="1043"/>
      <c r="FC117" s="1043"/>
      <c r="FD117" s="1043"/>
      <c r="FE117" s="1043"/>
      <c r="FF117" s="1043"/>
      <c r="FG117" s="1043"/>
      <c r="FH117" s="1043"/>
      <c r="FI117" s="1043"/>
      <c r="FJ117" s="1043"/>
      <c r="FK117" s="1043"/>
      <c r="FL117" s="1043"/>
      <c r="FM117" s="1043"/>
      <c r="FN117" s="1043"/>
      <c r="FO117" s="1043"/>
      <c r="FP117" s="1043"/>
      <c r="FQ117" s="1043"/>
      <c r="FR117" s="1043"/>
      <c r="FS117" s="1043"/>
      <c r="FT117" s="1043"/>
    </row>
    <row r="118" spans="2:176" ht="9.75" customHeight="1" thickBot="1" x14ac:dyDescent="0.2">
      <c r="B118" s="722"/>
      <c r="C118" s="722"/>
      <c r="D118" s="722"/>
      <c r="E118" s="724"/>
      <c r="F118" s="724"/>
      <c r="G118" s="724"/>
      <c r="H118" s="724"/>
      <c r="I118" s="724"/>
      <c r="J118" s="724"/>
      <c r="K118" s="724"/>
      <c r="L118" s="726"/>
      <c r="M118" s="726"/>
      <c r="AD118" s="2"/>
      <c r="AE118" s="2"/>
      <c r="AF118" s="2"/>
      <c r="AG118" s="2"/>
      <c r="AH118" s="729"/>
      <c r="AI118" s="729"/>
      <c r="AJ118" s="729"/>
      <c r="AK118" s="729"/>
      <c r="AL118" s="729"/>
      <c r="AM118" s="729"/>
      <c r="AN118" s="729"/>
      <c r="AO118" s="729"/>
      <c r="AP118" s="729"/>
      <c r="AQ118" s="729"/>
      <c r="AR118" s="729"/>
      <c r="AS118" s="729"/>
      <c r="AT118" s="729"/>
      <c r="AU118" s="729"/>
      <c r="AV118" s="729"/>
      <c r="AW118" s="729"/>
      <c r="AX118" s="729"/>
      <c r="AY118" s="729"/>
      <c r="AZ118" s="729"/>
      <c r="BA118" s="729"/>
      <c r="BB118" s="729"/>
      <c r="BC118" s="729"/>
      <c r="BD118" s="729"/>
      <c r="BE118" s="729"/>
      <c r="BF118" s="729"/>
      <c r="BG118" s="729"/>
      <c r="BH118" s="729"/>
      <c r="BI118" s="729"/>
      <c r="BJ118" s="729"/>
      <c r="BK118" s="729"/>
      <c r="BL118" s="729"/>
      <c r="BM118" s="729"/>
      <c r="BN118" s="729"/>
      <c r="BO118" s="729"/>
      <c r="BP118" s="729"/>
      <c r="BQ118" s="729"/>
      <c r="BR118" s="729"/>
      <c r="BS118" s="58"/>
      <c r="BT118" s="58"/>
      <c r="BU118" s="58"/>
      <c r="BV118" s="2"/>
      <c r="BW118" s="2"/>
      <c r="BX118" s="2"/>
      <c r="BY118" s="2"/>
      <c r="BZ118" s="2"/>
      <c r="CA118" s="2"/>
      <c r="CB118" s="2"/>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5"/>
      <c r="DB118" s="185"/>
      <c r="DC118" s="185"/>
      <c r="DD118" s="1042"/>
      <c r="DE118" s="1042"/>
      <c r="DF118" s="1042"/>
      <c r="DG118" s="1042"/>
      <c r="DH118" s="1042"/>
      <c r="DI118" s="1042"/>
      <c r="DJ118" s="1042"/>
      <c r="DK118" s="1042"/>
      <c r="DL118" s="1042"/>
      <c r="DM118" s="1042"/>
      <c r="DN118" s="1042"/>
      <c r="DO118" s="1042"/>
      <c r="DP118" s="1042"/>
      <c r="DQ118" s="1042"/>
      <c r="DR118" s="1042"/>
      <c r="DS118" s="1042"/>
      <c r="DT118" s="1042"/>
      <c r="DU118" s="1042"/>
      <c r="DV118" s="1042"/>
      <c r="DW118" s="1042"/>
      <c r="DX118" s="1042"/>
      <c r="DY118" s="1042"/>
      <c r="DZ118" s="1042"/>
      <c r="EA118" s="1042"/>
      <c r="EB118" s="1042"/>
      <c r="EC118" s="1042"/>
      <c r="ED118" s="1042"/>
      <c r="EE118" s="1042"/>
      <c r="EF118" s="1042"/>
      <c r="EG118" s="1042"/>
      <c r="EH118" s="1042"/>
      <c r="EI118" s="1042"/>
      <c r="EJ118" s="1042"/>
      <c r="EK118" s="1042"/>
      <c r="EL118" s="1042"/>
      <c r="EM118" s="1042"/>
      <c r="EN118" s="1042"/>
      <c r="EO118" s="1042"/>
      <c r="EP118" s="1042"/>
      <c r="EQ118" s="1042"/>
      <c r="ER118" s="1042"/>
      <c r="ES118" s="1042"/>
      <c r="ET118" s="185"/>
      <c r="EU118" s="185"/>
      <c r="EV118" s="185"/>
      <c r="EW118" s="1043"/>
      <c r="EX118" s="1043"/>
      <c r="EY118" s="1043"/>
      <c r="EZ118" s="1043"/>
      <c r="FA118" s="1043"/>
      <c r="FB118" s="1043"/>
      <c r="FC118" s="1043"/>
      <c r="FD118" s="1043"/>
      <c r="FE118" s="1043"/>
      <c r="FF118" s="1043"/>
      <c r="FG118" s="1043"/>
      <c r="FH118" s="1043"/>
      <c r="FI118" s="1043"/>
      <c r="FJ118" s="1043"/>
      <c r="FK118" s="1043"/>
      <c r="FL118" s="1043"/>
      <c r="FM118" s="1043"/>
      <c r="FN118" s="1043"/>
      <c r="FO118" s="1043"/>
      <c r="FP118" s="1043"/>
      <c r="FQ118" s="1043"/>
      <c r="FR118" s="1043"/>
      <c r="FS118" s="1043"/>
      <c r="FT118" s="1043"/>
    </row>
    <row r="119" spans="2:176" ht="4.5" customHeight="1" thickTop="1" x14ac:dyDescent="0.15">
      <c r="B119" s="722"/>
      <c r="C119" s="722"/>
      <c r="D119" s="722"/>
      <c r="E119" s="724"/>
      <c r="F119" s="724"/>
      <c r="G119" s="724"/>
      <c r="H119" s="724"/>
      <c r="I119" s="724"/>
      <c r="J119" s="724"/>
      <c r="K119" s="724"/>
      <c r="L119" s="726"/>
      <c r="M119" s="726"/>
      <c r="AD119" s="2"/>
      <c r="AE119" s="2"/>
      <c r="AF119" s="2"/>
      <c r="AG119" s="2"/>
      <c r="AH119" s="731" t="s">
        <v>1</v>
      </c>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59"/>
      <c r="BT119" s="59"/>
      <c r="BU119" s="59"/>
      <c r="BV119" s="2"/>
      <c r="BW119" s="2"/>
      <c r="BX119" s="2"/>
      <c r="BY119" s="2"/>
      <c r="BZ119" s="2"/>
      <c r="CA119" s="2"/>
      <c r="CB119" s="2"/>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row>
    <row r="120" spans="2:176" ht="4.5" customHeight="1" x14ac:dyDescent="0.15">
      <c r="B120" s="722"/>
      <c r="C120" s="722"/>
      <c r="D120" s="722"/>
      <c r="E120" s="724"/>
      <c r="F120" s="724"/>
      <c r="G120" s="724"/>
      <c r="H120" s="724"/>
      <c r="I120" s="724"/>
      <c r="J120" s="724"/>
      <c r="K120" s="724"/>
      <c r="L120" s="726"/>
      <c r="M120" s="726"/>
      <c r="AD120" s="2"/>
      <c r="AE120" s="2"/>
      <c r="AF120" s="2"/>
      <c r="AG120" s="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59"/>
      <c r="BT120" s="59"/>
      <c r="BU120" s="59"/>
      <c r="BV120" s="2"/>
      <c r="BW120" s="2"/>
      <c r="BX120" s="2"/>
      <c r="BY120" s="2"/>
      <c r="BZ120" s="2"/>
      <c r="CA120" s="2"/>
      <c r="CB120" s="2"/>
      <c r="CC120" s="1036" t="s">
        <v>32</v>
      </c>
      <c r="CD120" s="1036"/>
      <c r="CE120" s="1036"/>
      <c r="CF120" s="1036"/>
      <c r="CG120" s="1036"/>
      <c r="CH120" s="1036"/>
      <c r="CI120" s="1036"/>
      <c r="CJ120" s="1036"/>
      <c r="CK120" s="1036"/>
      <c r="CL120" s="1036"/>
      <c r="CM120" s="1036" t="s">
        <v>40</v>
      </c>
      <c r="CN120" s="1036"/>
      <c r="CO120" s="1036"/>
      <c r="CP120" s="1036"/>
      <c r="CQ120" s="1036"/>
      <c r="CR120" s="1036"/>
      <c r="CS120" s="1036"/>
      <c r="CT120" s="1036"/>
      <c r="CU120" s="1036"/>
      <c r="CV120" s="1036"/>
      <c r="CW120" s="1036"/>
      <c r="CX120" s="1036"/>
      <c r="CY120" s="1036"/>
      <c r="CZ120" s="1036"/>
      <c r="DA120" s="1036"/>
      <c r="DB120" s="1036"/>
      <c r="DC120" s="1036"/>
      <c r="DD120" s="1036"/>
      <c r="DE120" s="1036"/>
      <c r="DF120" s="1036"/>
      <c r="DG120" s="1036"/>
      <c r="DH120" s="1036"/>
      <c r="DI120" s="1036"/>
      <c r="DJ120" s="1036"/>
      <c r="DK120" s="1036"/>
      <c r="DL120" s="1036"/>
      <c r="DM120" s="1036"/>
      <c r="DN120" s="1036"/>
      <c r="DO120" s="1036" t="s">
        <v>41</v>
      </c>
      <c r="DP120" s="1036"/>
      <c r="DQ120" s="1036"/>
      <c r="DR120" s="1036"/>
      <c r="DS120" s="1036"/>
      <c r="DT120" s="1036"/>
      <c r="DU120" s="1036"/>
      <c r="DV120" s="1036"/>
      <c r="DW120" s="1036"/>
      <c r="DX120" s="1036"/>
      <c r="DY120" s="1036" t="s">
        <v>33</v>
      </c>
      <c r="DZ120" s="1036"/>
      <c r="EA120" s="1036"/>
      <c r="EB120" s="1036"/>
      <c r="EC120" s="1036"/>
      <c r="ED120" s="1036"/>
      <c r="EE120" s="1036"/>
      <c r="EF120" s="1036"/>
      <c r="EG120" s="1036"/>
      <c r="EH120" s="1036"/>
      <c r="EI120" s="1036"/>
      <c r="EJ120" s="1036"/>
      <c r="EK120" s="1036"/>
      <c r="EL120" s="1036"/>
      <c r="EM120" s="1036"/>
      <c r="EN120" s="1036"/>
      <c r="EO120" s="1036"/>
      <c r="EP120" s="1036"/>
      <c r="EQ120" s="1036"/>
      <c r="ER120" s="1036"/>
      <c r="ES120" s="1036"/>
      <c r="ET120" s="1036"/>
      <c r="EU120" s="1036"/>
      <c r="EV120" s="1036"/>
      <c r="EW120" s="1036"/>
      <c r="EX120" s="1036"/>
      <c r="EY120" s="1036"/>
      <c r="EZ120" s="1036"/>
      <c r="FA120" s="1036"/>
      <c r="FB120" s="1036"/>
      <c r="FC120" s="1036"/>
      <c r="FD120" s="1036"/>
      <c r="FE120" s="1036"/>
      <c r="FF120" s="1036"/>
      <c r="FG120" s="1036"/>
      <c r="FH120" s="1036"/>
      <c r="FI120" s="1036"/>
      <c r="FJ120" s="1036"/>
      <c r="FK120" s="1036" t="s">
        <v>42</v>
      </c>
      <c r="FL120" s="1036"/>
      <c r="FM120" s="1036"/>
      <c r="FN120" s="1036"/>
      <c r="FO120" s="1036"/>
      <c r="FP120" s="1036"/>
      <c r="FQ120" s="1036"/>
      <c r="FR120" s="1036"/>
      <c r="FS120" s="1036"/>
      <c r="FT120" s="1036"/>
    </row>
    <row r="121" spans="2:176" ht="4.5" customHeight="1" x14ac:dyDescent="0.15">
      <c r="B121" s="723"/>
      <c r="C121" s="723"/>
      <c r="D121" s="723"/>
      <c r="E121" s="725"/>
      <c r="F121" s="725"/>
      <c r="G121" s="725"/>
      <c r="H121" s="725"/>
      <c r="I121" s="725"/>
      <c r="J121" s="725"/>
      <c r="K121" s="725"/>
      <c r="L121" s="727"/>
      <c r="M121" s="727"/>
      <c r="AD121" s="2"/>
      <c r="AE121" s="2"/>
      <c r="AF121" s="2"/>
      <c r="AG121" s="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59"/>
      <c r="BT121" s="59"/>
      <c r="BU121" s="59"/>
      <c r="BV121" s="2"/>
      <c r="BW121" s="2"/>
      <c r="BX121" s="2"/>
      <c r="BY121" s="2"/>
      <c r="BZ121" s="2"/>
      <c r="CA121" s="2"/>
      <c r="CB121" s="2"/>
      <c r="CC121" s="1036"/>
      <c r="CD121" s="1036"/>
      <c r="CE121" s="1036"/>
      <c r="CF121" s="1036"/>
      <c r="CG121" s="1036"/>
      <c r="CH121" s="1036"/>
      <c r="CI121" s="1036"/>
      <c r="CJ121" s="1036"/>
      <c r="CK121" s="1036"/>
      <c r="CL121" s="1036"/>
      <c r="CM121" s="1036"/>
      <c r="CN121" s="1036"/>
      <c r="CO121" s="1036"/>
      <c r="CP121" s="1036"/>
      <c r="CQ121" s="1036"/>
      <c r="CR121" s="1036"/>
      <c r="CS121" s="1036"/>
      <c r="CT121" s="1036"/>
      <c r="CU121" s="1036"/>
      <c r="CV121" s="1036"/>
      <c r="CW121" s="1036"/>
      <c r="CX121" s="1036"/>
      <c r="CY121" s="1036"/>
      <c r="CZ121" s="1036"/>
      <c r="DA121" s="1036"/>
      <c r="DB121" s="1036"/>
      <c r="DC121" s="1036"/>
      <c r="DD121" s="1036"/>
      <c r="DE121" s="1036"/>
      <c r="DF121" s="1036"/>
      <c r="DG121" s="1036"/>
      <c r="DH121" s="1036"/>
      <c r="DI121" s="1036"/>
      <c r="DJ121" s="1036"/>
      <c r="DK121" s="1036"/>
      <c r="DL121" s="1036"/>
      <c r="DM121" s="1036"/>
      <c r="DN121" s="1036"/>
      <c r="DO121" s="1036"/>
      <c r="DP121" s="1036"/>
      <c r="DQ121" s="1036"/>
      <c r="DR121" s="1036"/>
      <c r="DS121" s="1036"/>
      <c r="DT121" s="1036"/>
      <c r="DU121" s="1036"/>
      <c r="DV121" s="1036"/>
      <c r="DW121" s="1036"/>
      <c r="DX121" s="1036"/>
      <c r="DY121" s="1036"/>
      <c r="DZ121" s="1036"/>
      <c r="EA121" s="1036"/>
      <c r="EB121" s="1036"/>
      <c r="EC121" s="1036"/>
      <c r="ED121" s="1036"/>
      <c r="EE121" s="1036"/>
      <c r="EF121" s="1036"/>
      <c r="EG121" s="1036"/>
      <c r="EH121" s="1036"/>
      <c r="EI121" s="1036"/>
      <c r="EJ121" s="1036"/>
      <c r="EK121" s="1036"/>
      <c r="EL121" s="1036"/>
      <c r="EM121" s="1036"/>
      <c r="EN121" s="1036"/>
      <c r="EO121" s="1036"/>
      <c r="EP121" s="1036"/>
      <c r="EQ121" s="1036"/>
      <c r="ER121" s="1036"/>
      <c r="ES121" s="1036"/>
      <c r="ET121" s="1036"/>
      <c r="EU121" s="1036"/>
      <c r="EV121" s="1036"/>
      <c r="EW121" s="1036"/>
      <c r="EX121" s="1036"/>
      <c r="EY121" s="1036"/>
      <c r="EZ121" s="1036"/>
      <c r="FA121" s="1036"/>
      <c r="FB121" s="1036"/>
      <c r="FC121" s="1036"/>
      <c r="FD121" s="1036"/>
      <c r="FE121" s="1036"/>
      <c r="FF121" s="1036"/>
      <c r="FG121" s="1036"/>
      <c r="FH121" s="1036"/>
      <c r="FI121" s="1036"/>
      <c r="FJ121" s="1036"/>
      <c r="FK121" s="1036"/>
      <c r="FL121" s="1036"/>
      <c r="FM121" s="1036"/>
      <c r="FN121" s="1036"/>
      <c r="FO121" s="1036"/>
      <c r="FP121" s="1036"/>
      <c r="FQ121" s="1036"/>
      <c r="FR121" s="1036"/>
      <c r="FS121" s="1036"/>
      <c r="FT121" s="1036"/>
    </row>
    <row r="122" spans="2:176" ht="4.5" customHeight="1" thickBot="1" x14ac:dyDescent="0.2">
      <c r="N122" s="2"/>
      <c r="R122" s="2"/>
      <c r="S122" s="2"/>
      <c r="T122" s="2"/>
      <c r="U122" s="2"/>
      <c r="V122" s="2"/>
      <c r="W122" s="2"/>
      <c r="X122" s="2"/>
      <c r="Y122" s="2"/>
      <c r="Z122" s="2"/>
      <c r="AA122" s="2"/>
      <c r="AB122" s="2"/>
      <c r="AC122" s="2"/>
      <c r="AD122" s="2"/>
      <c r="AE122" s="2"/>
      <c r="AF122" s="2"/>
      <c r="AG122" s="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59"/>
      <c r="BT122" s="59"/>
      <c r="BU122" s="59"/>
      <c r="BV122" s="2"/>
      <c r="BW122" s="2"/>
      <c r="BX122" s="2"/>
      <c r="BY122" s="2"/>
      <c r="BZ122" s="2"/>
      <c r="CA122" s="2"/>
      <c r="CB122" s="2"/>
      <c r="CC122" s="1037"/>
      <c r="CD122" s="1037"/>
      <c r="CE122" s="1037"/>
      <c r="CF122" s="1037"/>
      <c r="CG122" s="1037"/>
      <c r="CH122" s="1037"/>
      <c r="CI122" s="1037"/>
      <c r="CJ122" s="1037"/>
      <c r="CK122" s="1037"/>
      <c r="CL122" s="1037"/>
      <c r="CM122" s="1039"/>
      <c r="CN122" s="1039"/>
      <c r="CO122" s="1039"/>
      <c r="CP122" s="1039"/>
      <c r="CQ122" s="1039"/>
      <c r="CR122" s="1039"/>
      <c r="CS122" s="1039"/>
      <c r="CT122" s="1039"/>
      <c r="CU122" s="1039"/>
      <c r="CV122" s="1039"/>
      <c r="CW122" s="1039"/>
      <c r="CX122" s="1039"/>
      <c r="CY122" s="1039"/>
      <c r="CZ122" s="1039"/>
      <c r="DA122" s="1039"/>
      <c r="DB122" s="1039"/>
      <c r="DC122" s="1039"/>
      <c r="DD122" s="1039"/>
      <c r="DE122" s="1039"/>
      <c r="DF122" s="1039"/>
      <c r="DG122" s="1039"/>
      <c r="DH122" s="1039"/>
      <c r="DI122" s="1039"/>
      <c r="DJ122" s="1039"/>
      <c r="DK122" s="1039"/>
      <c r="DL122" s="1039"/>
      <c r="DM122" s="1039"/>
      <c r="DN122" s="1039"/>
      <c r="DO122" s="1037"/>
      <c r="DP122" s="1037"/>
      <c r="DQ122" s="1037"/>
      <c r="DR122" s="1037"/>
      <c r="DS122" s="1037"/>
      <c r="DT122" s="1037"/>
      <c r="DU122" s="1037"/>
      <c r="DV122" s="1037"/>
      <c r="DW122" s="1037"/>
      <c r="DX122" s="1037"/>
      <c r="DY122" s="1037"/>
      <c r="DZ122" s="1037"/>
      <c r="EA122" s="1037"/>
      <c r="EB122" s="1037"/>
      <c r="EC122" s="1037"/>
      <c r="ED122" s="1037"/>
      <c r="EE122" s="1037"/>
      <c r="EF122" s="1037"/>
      <c r="EG122" s="1037"/>
      <c r="EH122" s="1037"/>
      <c r="EI122" s="1037"/>
      <c r="EJ122" s="1037"/>
      <c r="EK122" s="1037"/>
      <c r="EL122" s="1037"/>
      <c r="EM122" s="1037"/>
      <c r="EN122" s="1037"/>
      <c r="EO122" s="1037"/>
      <c r="EP122" s="1037"/>
      <c r="EQ122" s="1037"/>
      <c r="ER122" s="1037"/>
      <c r="ES122" s="1037"/>
      <c r="ET122" s="1037"/>
      <c r="EU122" s="1037"/>
      <c r="EV122" s="1037"/>
      <c r="EW122" s="1037"/>
      <c r="EX122" s="1037"/>
      <c r="EY122" s="1037"/>
      <c r="EZ122" s="1037"/>
      <c r="FA122" s="1037"/>
      <c r="FB122" s="1037"/>
      <c r="FC122" s="1037"/>
      <c r="FD122" s="1037"/>
      <c r="FE122" s="1037"/>
      <c r="FF122" s="1037"/>
      <c r="FG122" s="1037"/>
      <c r="FH122" s="1037"/>
      <c r="FI122" s="1037"/>
      <c r="FJ122" s="1037"/>
      <c r="FK122" s="1037"/>
      <c r="FL122" s="1037"/>
      <c r="FM122" s="1037"/>
      <c r="FN122" s="1037"/>
      <c r="FO122" s="1037"/>
      <c r="FP122" s="1037"/>
      <c r="FQ122" s="1037"/>
      <c r="FR122" s="1037"/>
      <c r="FS122" s="1037"/>
      <c r="FT122" s="1037"/>
    </row>
    <row r="123" spans="2:176" ht="9.75" customHeight="1" thickBot="1" x14ac:dyDescent="0.2">
      <c r="B123" s="1053" t="s">
        <v>6</v>
      </c>
      <c r="C123" s="1054"/>
      <c r="D123" s="1054"/>
      <c r="E123" s="1054"/>
      <c r="F123" s="1055" t="str">
        <f>IF(F71="","",F71)</f>
        <v>○○○○○○○○工事</v>
      </c>
      <c r="G123" s="1055"/>
      <c r="H123" s="1055"/>
      <c r="I123" s="1055"/>
      <c r="J123" s="1055"/>
      <c r="K123" s="1055"/>
      <c r="L123" s="1055"/>
      <c r="M123" s="1055"/>
      <c r="N123" s="1055"/>
      <c r="O123" s="1055"/>
      <c r="P123" s="1055"/>
      <c r="Q123" s="1055"/>
      <c r="R123" s="1055"/>
      <c r="S123" s="1056"/>
      <c r="T123" s="2"/>
      <c r="U123" s="2"/>
      <c r="V123" s="2"/>
      <c r="W123" s="2"/>
      <c r="X123" s="2"/>
      <c r="Y123" s="2"/>
      <c r="Z123" s="2"/>
      <c r="AA123" s="2"/>
      <c r="AB123" s="2"/>
      <c r="AC123" s="2"/>
      <c r="AD123" s="2"/>
      <c r="AE123" s="2"/>
      <c r="AF123" s="2"/>
      <c r="AG123" s="2"/>
      <c r="AH123" s="732"/>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c r="BH123" s="732"/>
      <c r="BI123" s="732"/>
      <c r="BJ123" s="732"/>
      <c r="BK123" s="732"/>
      <c r="BL123" s="732"/>
      <c r="BM123" s="732"/>
      <c r="BN123" s="732"/>
      <c r="BO123" s="732"/>
      <c r="BP123" s="732"/>
      <c r="BQ123" s="732"/>
      <c r="BR123" s="732"/>
      <c r="BS123" s="59"/>
      <c r="BT123" s="59"/>
      <c r="BU123" s="59"/>
      <c r="BV123" s="2"/>
      <c r="BW123" s="2"/>
      <c r="BX123" s="2"/>
      <c r="BY123" s="2"/>
      <c r="BZ123" s="2"/>
      <c r="CA123" s="2"/>
      <c r="CB123" s="2"/>
      <c r="CC123" s="1037"/>
      <c r="CD123" s="1037"/>
      <c r="CE123" s="1037"/>
      <c r="CF123" s="1037"/>
      <c r="CG123" s="1037"/>
      <c r="CH123" s="1037"/>
      <c r="CI123" s="1037"/>
      <c r="CJ123" s="1037"/>
      <c r="CK123" s="1037"/>
      <c r="CL123" s="1037"/>
      <c r="CM123" s="1039"/>
      <c r="CN123" s="1039"/>
      <c r="CO123" s="1039"/>
      <c r="CP123" s="1039"/>
      <c r="CQ123" s="1039"/>
      <c r="CR123" s="1039"/>
      <c r="CS123" s="1039"/>
      <c r="CT123" s="1039"/>
      <c r="CU123" s="1039"/>
      <c r="CV123" s="1039"/>
      <c r="CW123" s="1039"/>
      <c r="CX123" s="1039"/>
      <c r="CY123" s="1039"/>
      <c r="CZ123" s="1039"/>
      <c r="DA123" s="1039"/>
      <c r="DB123" s="1039"/>
      <c r="DC123" s="1039"/>
      <c r="DD123" s="1039"/>
      <c r="DE123" s="1039"/>
      <c r="DF123" s="1039"/>
      <c r="DG123" s="1039"/>
      <c r="DH123" s="1039"/>
      <c r="DI123" s="1039"/>
      <c r="DJ123" s="1039"/>
      <c r="DK123" s="1039"/>
      <c r="DL123" s="1039"/>
      <c r="DM123" s="1039"/>
      <c r="DN123" s="1039"/>
      <c r="DO123" s="1037"/>
      <c r="DP123" s="1037"/>
      <c r="DQ123" s="1037"/>
      <c r="DR123" s="1037"/>
      <c r="DS123" s="1037"/>
      <c r="DT123" s="1037"/>
      <c r="DU123" s="1037"/>
      <c r="DV123" s="1037"/>
      <c r="DW123" s="1037"/>
      <c r="DX123" s="1037"/>
      <c r="DY123" s="1037"/>
      <c r="DZ123" s="1037"/>
      <c r="EA123" s="1037"/>
      <c r="EB123" s="1037"/>
      <c r="EC123" s="1037"/>
      <c r="ED123" s="1037"/>
      <c r="EE123" s="1037"/>
      <c r="EF123" s="1037"/>
      <c r="EG123" s="1037"/>
      <c r="EH123" s="1037"/>
      <c r="EI123" s="1037"/>
      <c r="EJ123" s="1037"/>
      <c r="EK123" s="1037"/>
      <c r="EL123" s="1037"/>
      <c r="EM123" s="1037"/>
      <c r="EN123" s="1037"/>
      <c r="EO123" s="1037"/>
      <c r="EP123" s="1037"/>
      <c r="EQ123" s="1037"/>
      <c r="ER123" s="1037"/>
      <c r="ES123" s="1037"/>
      <c r="ET123" s="1037"/>
      <c r="EU123" s="1037"/>
      <c r="EV123" s="1037"/>
      <c r="EW123" s="1037"/>
      <c r="EX123" s="1037"/>
      <c r="EY123" s="1037"/>
      <c r="EZ123" s="1037"/>
      <c r="FA123" s="1037"/>
      <c r="FB123" s="1037"/>
      <c r="FC123" s="1037"/>
      <c r="FD123" s="1037"/>
      <c r="FE123" s="1037"/>
      <c r="FF123" s="1037"/>
      <c r="FG123" s="1037"/>
      <c r="FH123" s="1037"/>
      <c r="FI123" s="1037"/>
      <c r="FJ123" s="1037"/>
      <c r="FK123" s="1037"/>
      <c r="FL123" s="1037"/>
      <c r="FM123" s="1037"/>
      <c r="FN123" s="1037"/>
      <c r="FO123" s="1037"/>
      <c r="FP123" s="1037"/>
      <c r="FQ123" s="1037"/>
      <c r="FR123" s="1037"/>
      <c r="FS123" s="1037"/>
      <c r="FT123" s="1037"/>
    </row>
    <row r="124" spans="2:176" ht="9.75" customHeight="1" x14ac:dyDescent="0.15">
      <c r="B124" s="1049"/>
      <c r="C124" s="1050"/>
      <c r="D124" s="1050"/>
      <c r="E124" s="1050"/>
      <c r="F124" s="1057"/>
      <c r="G124" s="1057"/>
      <c r="H124" s="1057"/>
      <c r="I124" s="1057"/>
      <c r="J124" s="1057"/>
      <c r="K124" s="1057"/>
      <c r="L124" s="1057"/>
      <c r="M124" s="1057"/>
      <c r="N124" s="1057"/>
      <c r="O124" s="1057"/>
      <c r="P124" s="1057"/>
      <c r="Q124" s="1057"/>
      <c r="R124" s="1057"/>
      <c r="S124" s="1058"/>
      <c r="T124" s="2"/>
      <c r="V124" s="748" t="s">
        <v>25</v>
      </c>
      <c r="W124" s="749"/>
      <c r="X124" s="749"/>
      <c r="Y124" s="749"/>
      <c r="Z124" s="749"/>
      <c r="AA124" s="749"/>
      <c r="AB124" s="749"/>
      <c r="AC124" s="749"/>
      <c r="AD124" s="749"/>
      <c r="AE124" s="749"/>
      <c r="AF124" s="749"/>
      <c r="AG124" s="749"/>
      <c r="AH124" s="749"/>
      <c r="AI124" s="749"/>
      <c r="AJ124" s="749"/>
      <c r="AK124" s="749"/>
      <c r="AL124" s="749"/>
      <c r="AM124" s="749"/>
      <c r="AN124" s="749"/>
      <c r="AO124" s="749"/>
      <c r="AP124" s="750"/>
      <c r="AQ124" s="710">
        <f>IF(AQ72="","",AQ72)</f>
        <v>2023</v>
      </c>
      <c r="AR124" s="710"/>
      <c r="AS124" s="710"/>
      <c r="AT124" s="710"/>
      <c r="AU124" s="710"/>
      <c r="AV124" s="710"/>
      <c r="AW124" s="710"/>
      <c r="AX124" s="710"/>
      <c r="AY124" s="710" t="s">
        <v>26</v>
      </c>
      <c r="AZ124" s="710"/>
      <c r="BA124" s="710"/>
      <c r="BB124" s="710"/>
      <c r="BC124" s="710">
        <f>IF(BC72="","",BC72)</f>
        <v>10</v>
      </c>
      <c r="BD124" s="710"/>
      <c r="BE124" s="710"/>
      <c r="BF124" s="710"/>
      <c r="BG124" s="710"/>
      <c r="BH124" s="710"/>
      <c r="BI124" s="710"/>
      <c r="BJ124" s="710"/>
      <c r="BK124" s="710" t="s">
        <v>27</v>
      </c>
      <c r="BL124" s="710"/>
      <c r="BM124" s="710"/>
      <c r="BN124" s="710"/>
      <c r="BO124" s="710">
        <f>IF(BO72="","",BO72)</f>
        <v>20</v>
      </c>
      <c r="BP124" s="710"/>
      <c r="BQ124" s="710"/>
      <c r="BR124" s="710"/>
      <c r="BS124" s="710"/>
      <c r="BT124" s="710"/>
      <c r="BU124" s="710"/>
      <c r="BV124" s="710"/>
      <c r="BW124" s="710" t="s">
        <v>28</v>
      </c>
      <c r="BX124" s="710"/>
      <c r="BY124" s="710"/>
      <c r="BZ124" s="713"/>
      <c r="CA124" s="56"/>
      <c r="CB124" s="2"/>
      <c r="CC124" s="1037"/>
      <c r="CD124" s="1037"/>
      <c r="CE124" s="1037"/>
      <c r="CF124" s="1037"/>
      <c r="CG124" s="1037"/>
      <c r="CH124" s="1037"/>
      <c r="CI124" s="1037"/>
      <c r="CJ124" s="1037"/>
      <c r="CK124" s="1037"/>
      <c r="CL124" s="1037"/>
      <c r="CM124" s="1039"/>
      <c r="CN124" s="1039"/>
      <c r="CO124" s="1039"/>
      <c r="CP124" s="1039"/>
      <c r="CQ124" s="1039"/>
      <c r="CR124" s="1039"/>
      <c r="CS124" s="1039"/>
      <c r="CT124" s="1039"/>
      <c r="CU124" s="1039"/>
      <c r="CV124" s="1039"/>
      <c r="CW124" s="1039"/>
      <c r="CX124" s="1039"/>
      <c r="CY124" s="1039"/>
      <c r="CZ124" s="1039"/>
      <c r="DA124" s="1039"/>
      <c r="DB124" s="1039"/>
      <c r="DC124" s="1039"/>
      <c r="DD124" s="1039"/>
      <c r="DE124" s="1039"/>
      <c r="DF124" s="1039"/>
      <c r="DG124" s="1039"/>
      <c r="DH124" s="1039"/>
      <c r="DI124" s="1039"/>
      <c r="DJ124" s="1039"/>
      <c r="DK124" s="1039"/>
      <c r="DL124" s="1039"/>
      <c r="DM124" s="1039"/>
      <c r="DN124" s="1039"/>
      <c r="DO124" s="1037"/>
      <c r="DP124" s="1037"/>
      <c r="DQ124" s="1037"/>
      <c r="DR124" s="1037"/>
      <c r="DS124" s="1037"/>
      <c r="DT124" s="1037"/>
      <c r="DU124" s="1037"/>
      <c r="DV124" s="1037"/>
      <c r="DW124" s="1037"/>
      <c r="DX124" s="1037"/>
      <c r="DY124" s="1037"/>
      <c r="DZ124" s="1037"/>
      <c r="EA124" s="1037"/>
      <c r="EB124" s="1037"/>
      <c r="EC124" s="1037"/>
      <c r="ED124" s="1037"/>
      <c r="EE124" s="1037"/>
      <c r="EF124" s="1037"/>
      <c r="EG124" s="1037"/>
      <c r="EH124" s="1037"/>
      <c r="EI124" s="1037"/>
      <c r="EJ124" s="1037"/>
      <c r="EK124" s="1037"/>
      <c r="EL124" s="1037"/>
      <c r="EM124" s="1037"/>
      <c r="EN124" s="1037"/>
      <c r="EO124" s="1037"/>
      <c r="EP124" s="1037"/>
      <c r="EQ124" s="1037"/>
      <c r="ER124" s="1037"/>
      <c r="ES124" s="1037"/>
      <c r="ET124" s="1037"/>
      <c r="EU124" s="1037"/>
      <c r="EV124" s="1037"/>
      <c r="EW124" s="1037"/>
      <c r="EX124" s="1037"/>
      <c r="EY124" s="1037"/>
      <c r="EZ124" s="1037"/>
      <c r="FA124" s="1037"/>
      <c r="FB124" s="1037"/>
      <c r="FC124" s="1037"/>
      <c r="FD124" s="1037"/>
      <c r="FE124" s="1037"/>
      <c r="FF124" s="1037"/>
      <c r="FG124" s="1037"/>
      <c r="FH124" s="1037"/>
      <c r="FI124" s="1037"/>
      <c r="FJ124" s="1037"/>
      <c r="FK124" s="1037"/>
      <c r="FL124" s="1037"/>
      <c r="FM124" s="1037"/>
      <c r="FN124" s="1037"/>
      <c r="FO124" s="1037"/>
      <c r="FP124" s="1037"/>
      <c r="FQ124" s="1037"/>
      <c r="FR124" s="1037"/>
      <c r="FS124" s="1037"/>
      <c r="FT124" s="1037"/>
    </row>
    <row r="125" spans="2:176" ht="9.75" customHeight="1" x14ac:dyDescent="0.15">
      <c r="B125" s="1049"/>
      <c r="C125" s="1050"/>
      <c r="D125" s="1050"/>
      <c r="E125" s="1050"/>
      <c r="F125" s="1057"/>
      <c r="G125" s="1057"/>
      <c r="H125" s="1057"/>
      <c r="I125" s="1057"/>
      <c r="J125" s="1057"/>
      <c r="K125" s="1057"/>
      <c r="L125" s="1057"/>
      <c r="M125" s="1057"/>
      <c r="N125" s="1057"/>
      <c r="O125" s="1057"/>
      <c r="P125" s="1057"/>
      <c r="Q125" s="1057"/>
      <c r="R125" s="1057"/>
      <c r="S125" s="1058"/>
      <c r="T125" s="71"/>
      <c r="U125" s="2"/>
      <c r="V125" s="751"/>
      <c r="W125" s="752"/>
      <c r="X125" s="752"/>
      <c r="Y125" s="752"/>
      <c r="Z125" s="752"/>
      <c r="AA125" s="752"/>
      <c r="AB125" s="752"/>
      <c r="AC125" s="752"/>
      <c r="AD125" s="752"/>
      <c r="AE125" s="752"/>
      <c r="AF125" s="752"/>
      <c r="AG125" s="752"/>
      <c r="AH125" s="752"/>
      <c r="AI125" s="752"/>
      <c r="AJ125" s="752"/>
      <c r="AK125" s="752"/>
      <c r="AL125" s="752"/>
      <c r="AM125" s="752"/>
      <c r="AN125" s="752"/>
      <c r="AO125" s="752"/>
      <c r="AP125" s="753"/>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1"/>
      <c r="BT125" s="711"/>
      <c r="BU125" s="711"/>
      <c r="BV125" s="711"/>
      <c r="BW125" s="711"/>
      <c r="BX125" s="711"/>
      <c r="BY125" s="711"/>
      <c r="BZ125" s="714"/>
      <c r="CA125" s="56"/>
      <c r="CB125" s="2"/>
      <c r="CC125" s="1037"/>
      <c r="CD125" s="1037"/>
      <c r="CE125" s="1037"/>
      <c r="CF125" s="1037"/>
      <c r="CG125" s="1037"/>
      <c r="CH125" s="1037"/>
      <c r="CI125" s="1037"/>
      <c r="CJ125" s="1037"/>
      <c r="CK125" s="1037"/>
      <c r="CL125" s="1037"/>
      <c r="CM125" s="1039"/>
      <c r="CN125" s="1039"/>
      <c r="CO125" s="1039"/>
      <c r="CP125" s="1039"/>
      <c r="CQ125" s="1039"/>
      <c r="CR125" s="1039"/>
      <c r="CS125" s="1039"/>
      <c r="CT125" s="1039"/>
      <c r="CU125" s="1039"/>
      <c r="CV125" s="1039"/>
      <c r="CW125" s="1039"/>
      <c r="CX125" s="1039"/>
      <c r="CY125" s="1039"/>
      <c r="CZ125" s="1039"/>
      <c r="DA125" s="1039"/>
      <c r="DB125" s="1039"/>
      <c r="DC125" s="1039"/>
      <c r="DD125" s="1039"/>
      <c r="DE125" s="1039"/>
      <c r="DF125" s="1039"/>
      <c r="DG125" s="1039"/>
      <c r="DH125" s="1039"/>
      <c r="DI125" s="1039"/>
      <c r="DJ125" s="1039"/>
      <c r="DK125" s="1039"/>
      <c r="DL125" s="1039"/>
      <c r="DM125" s="1039"/>
      <c r="DN125" s="1039"/>
      <c r="DO125" s="1037"/>
      <c r="DP125" s="1037"/>
      <c r="DQ125" s="1037"/>
      <c r="DR125" s="1037"/>
      <c r="DS125" s="1037"/>
      <c r="DT125" s="1037"/>
      <c r="DU125" s="1037"/>
      <c r="DV125" s="1037"/>
      <c r="DW125" s="1037"/>
      <c r="DX125" s="1037"/>
      <c r="DY125" s="1037"/>
      <c r="DZ125" s="1037"/>
      <c r="EA125" s="1037"/>
      <c r="EB125" s="1037"/>
      <c r="EC125" s="1037"/>
      <c r="ED125" s="1037"/>
      <c r="EE125" s="1037"/>
      <c r="EF125" s="1037"/>
      <c r="EG125" s="1037"/>
      <c r="EH125" s="1037"/>
      <c r="EI125" s="1037"/>
      <c r="EJ125" s="1037"/>
      <c r="EK125" s="1037"/>
      <c r="EL125" s="1037"/>
      <c r="EM125" s="1037"/>
      <c r="EN125" s="1037"/>
      <c r="EO125" s="1037"/>
      <c r="EP125" s="1037"/>
      <c r="EQ125" s="1037"/>
      <c r="ER125" s="1037"/>
      <c r="ES125" s="1037"/>
      <c r="ET125" s="1037"/>
      <c r="EU125" s="1037"/>
      <c r="EV125" s="1037"/>
      <c r="EW125" s="1037"/>
      <c r="EX125" s="1037"/>
      <c r="EY125" s="1037"/>
      <c r="EZ125" s="1037"/>
      <c r="FA125" s="1037"/>
      <c r="FB125" s="1037"/>
      <c r="FC125" s="1037"/>
      <c r="FD125" s="1037"/>
      <c r="FE125" s="1037"/>
      <c r="FF125" s="1037"/>
      <c r="FG125" s="1037"/>
      <c r="FH125" s="1037"/>
      <c r="FI125" s="1037"/>
      <c r="FJ125" s="1037"/>
      <c r="FK125" s="1037"/>
      <c r="FL125" s="1037"/>
      <c r="FM125" s="1037"/>
      <c r="FN125" s="1037"/>
      <c r="FO125" s="1037"/>
      <c r="FP125" s="1037"/>
      <c r="FQ125" s="1037"/>
      <c r="FR125" s="1037"/>
      <c r="FS125" s="1037"/>
      <c r="FT125" s="1037"/>
    </row>
    <row r="126" spans="2:176" ht="9.75" customHeight="1" thickBot="1" x14ac:dyDescent="0.2">
      <c r="B126" s="1049"/>
      <c r="C126" s="1050"/>
      <c r="D126" s="1050"/>
      <c r="E126" s="1050"/>
      <c r="F126" s="1057"/>
      <c r="G126" s="1057"/>
      <c r="H126" s="1057"/>
      <c r="I126" s="1057"/>
      <c r="J126" s="1057"/>
      <c r="K126" s="1057"/>
      <c r="L126" s="1057"/>
      <c r="M126" s="1057"/>
      <c r="N126" s="1057"/>
      <c r="O126" s="1057"/>
      <c r="P126" s="1057"/>
      <c r="Q126" s="1057"/>
      <c r="R126" s="1057"/>
      <c r="S126" s="1058"/>
      <c r="T126" s="71"/>
      <c r="U126" s="2"/>
      <c r="V126" s="754"/>
      <c r="W126" s="755"/>
      <c r="X126" s="755"/>
      <c r="Y126" s="755"/>
      <c r="Z126" s="755"/>
      <c r="AA126" s="755"/>
      <c r="AB126" s="755"/>
      <c r="AC126" s="755"/>
      <c r="AD126" s="755"/>
      <c r="AE126" s="755"/>
      <c r="AF126" s="755"/>
      <c r="AG126" s="755"/>
      <c r="AH126" s="755"/>
      <c r="AI126" s="755"/>
      <c r="AJ126" s="755"/>
      <c r="AK126" s="755"/>
      <c r="AL126" s="755"/>
      <c r="AM126" s="755"/>
      <c r="AN126" s="755"/>
      <c r="AO126" s="755"/>
      <c r="AP126" s="756"/>
      <c r="AQ126" s="712"/>
      <c r="AR126" s="712"/>
      <c r="AS126" s="712"/>
      <c r="AT126" s="712"/>
      <c r="AU126" s="712"/>
      <c r="AV126" s="712"/>
      <c r="AW126" s="712"/>
      <c r="AX126" s="712"/>
      <c r="AY126" s="712"/>
      <c r="AZ126" s="712"/>
      <c r="BA126" s="712"/>
      <c r="BB126" s="712"/>
      <c r="BC126" s="712"/>
      <c r="BD126" s="712"/>
      <c r="BE126" s="712"/>
      <c r="BF126" s="712"/>
      <c r="BG126" s="712"/>
      <c r="BH126" s="712"/>
      <c r="BI126" s="712"/>
      <c r="BJ126" s="712"/>
      <c r="BK126" s="712"/>
      <c r="BL126" s="712"/>
      <c r="BM126" s="712"/>
      <c r="BN126" s="712"/>
      <c r="BO126" s="712"/>
      <c r="BP126" s="712"/>
      <c r="BQ126" s="712"/>
      <c r="BR126" s="712"/>
      <c r="BS126" s="712"/>
      <c r="BT126" s="712"/>
      <c r="BU126" s="712"/>
      <c r="BV126" s="712"/>
      <c r="BW126" s="712"/>
      <c r="BX126" s="712"/>
      <c r="BY126" s="712"/>
      <c r="BZ126" s="715"/>
      <c r="CA126" s="56"/>
      <c r="CB126" s="2"/>
      <c r="CC126" s="1038"/>
      <c r="CD126" s="1038"/>
      <c r="CE126" s="1038"/>
      <c r="CF126" s="1038"/>
      <c r="CG126" s="1038"/>
      <c r="CH126" s="1038"/>
      <c r="CI126" s="1038"/>
      <c r="CJ126" s="1038"/>
      <c r="CK126" s="1038"/>
      <c r="CL126" s="1038"/>
      <c r="CM126" s="1040"/>
      <c r="CN126" s="1040"/>
      <c r="CO126" s="1040"/>
      <c r="CP126" s="1040"/>
      <c r="CQ126" s="1040"/>
      <c r="CR126" s="1040"/>
      <c r="CS126" s="1040"/>
      <c r="CT126" s="1040"/>
      <c r="CU126" s="1040"/>
      <c r="CV126" s="1040"/>
      <c r="CW126" s="1040"/>
      <c r="CX126" s="1040"/>
      <c r="CY126" s="1040"/>
      <c r="CZ126" s="1040"/>
      <c r="DA126" s="1040"/>
      <c r="DB126" s="1040"/>
      <c r="DC126" s="1040"/>
      <c r="DD126" s="1040"/>
      <c r="DE126" s="1040"/>
      <c r="DF126" s="1040"/>
      <c r="DG126" s="1040"/>
      <c r="DH126" s="1040"/>
      <c r="DI126" s="1040"/>
      <c r="DJ126" s="1040"/>
      <c r="DK126" s="1040"/>
      <c r="DL126" s="1040"/>
      <c r="DM126" s="1040"/>
      <c r="DN126" s="1040"/>
      <c r="DO126" s="1038"/>
      <c r="DP126" s="1038"/>
      <c r="DQ126" s="1038"/>
      <c r="DR126" s="1038"/>
      <c r="DS126" s="1038"/>
      <c r="DT126" s="1038"/>
      <c r="DU126" s="1038"/>
      <c r="DV126" s="1038"/>
      <c r="DW126" s="1038"/>
      <c r="DX126" s="1038"/>
      <c r="DY126" s="1038"/>
      <c r="DZ126" s="1038"/>
      <c r="EA126" s="1038"/>
      <c r="EB126" s="1038"/>
      <c r="EC126" s="1038"/>
      <c r="ED126" s="1038"/>
      <c r="EE126" s="1038"/>
      <c r="EF126" s="1038"/>
      <c r="EG126" s="1038"/>
      <c r="EH126" s="1038"/>
      <c r="EI126" s="1038"/>
      <c r="EJ126" s="1038"/>
      <c r="EK126" s="1038"/>
      <c r="EL126" s="1038"/>
      <c r="EM126" s="1038"/>
      <c r="EN126" s="1038"/>
      <c r="EO126" s="1038"/>
      <c r="EP126" s="1038"/>
      <c r="EQ126" s="1038"/>
      <c r="ER126" s="1038"/>
      <c r="ES126" s="1038"/>
      <c r="ET126" s="1038"/>
      <c r="EU126" s="1038"/>
      <c r="EV126" s="1038"/>
      <c r="EW126" s="1038"/>
      <c r="EX126" s="1038"/>
      <c r="EY126" s="1038"/>
      <c r="EZ126" s="1038"/>
      <c r="FA126" s="1038"/>
      <c r="FB126" s="1038"/>
      <c r="FC126" s="1038"/>
      <c r="FD126" s="1038"/>
      <c r="FE126" s="1038"/>
      <c r="FF126" s="1038"/>
      <c r="FG126" s="1038"/>
      <c r="FH126" s="1038"/>
      <c r="FI126" s="1038"/>
      <c r="FJ126" s="1038"/>
      <c r="FK126" s="1038"/>
      <c r="FL126" s="1038"/>
      <c r="FM126" s="1038"/>
      <c r="FN126" s="1038"/>
      <c r="FO126" s="1038"/>
      <c r="FP126" s="1038"/>
      <c r="FQ126" s="1038"/>
      <c r="FR126" s="1038"/>
      <c r="FS126" s="1038"/>
      <c r="FT126" s="1038"/>
    </row>
    <row r="127" spans="2:176" ht="9.75" customHeight="1" x14ac:dyDescent="0.15">
      <c r="B127" s="1049" t="s">
        <v>5</v>
      </c>
      <c r="C127" s="1050"/>
      <c r="D127" s="1050"/>
      <c r="E127" s="1050"/>
      <c r="F127" s="363" t="str">
        <f t="shared" ref="F127:M127" si="9">IF(F75="","",F75)</f>
        <v>4</v>
      </c>
      <c r="G127" s="1051" t="str">
        <f t="shared" si="9"/>
        <v>0</v>
      </c>
      <c r="H127" s="835" t="str">
        <f t="shared" si="9"/>
        <v>5</v>
      </c>
      <c r="I127" s="835" t="str">
        <f t="shared" si="9"/>
        <v>1</v>
      </c>
      <c r="J127" s="835" t="str">
        <f t="shared" si="9"/>
        <v>0</v>
      </c>
      <c r="K127" s="835" t="str">
        <f t="shared" si="9"/>
        <v>0</v>
      </c>
      <c r="L127" s="835" t="str">
        <f t="shared" si="9"/>
        <v>1</v>
      </c>
      <c r="M127" s="365" t="str">
        <f t="shared" si="9"/>
        <v>0</v>
      </c>
      <c r="N127" s="1044"/>
      <c r="O127" s="1044"/>
      <c r="P127" s="1044"/>
      <c r="Q127" s="1044"/>
      <c r="R127" s="1044"/>
      <c r="S127" s="1045"/>
      <c r="T127" s="24"/>
      <c r="V127" s="808" t="s">
        <v>113</v>
      </c>
      <c r="W127" s="808"/>
      <c r="X127" s="808"/>
      <c r="Y127" s="808"/>
      <c r="Z127" s="808"/>
      <c r="AA127" s="808"/>
      <c r="AB127" s="808"/>
      <c r="AC127" s="808"/>
      <c r="AD127" s="808"/>
      <c r="AE127" s="808"/>
      <c r="AF127" s="808"/>
      <c r="AG127" s="808"/>
      <c r="AH127" s="808"/>
      <c r="AI127" s="808"/>
      <c r="AJ127" s="808"/>
      <c r="AK127" s="808"/>
      <c r="AL127" s="808"/>
      <c r="AM127" s="808"/>
      <c r="AN127" s="808"/>
      <c r="AO127" s="808"/>
      <c r="AP127" s="808"/>
      <c r="AQ127" s="808"/>
      <c r="AR127" s="808"/>
      <c r="AS127" s="808"/>
      <c r="AT127" s="808"/>
      <c r="AU127" s="808"/>
      <c r="AV127" s="808"/>
      <c r="AW127" s="808"/>
      <c r="AX127" s="808"/>
      <c r="AY127" s="808"/>
      <c r="AZ127" s="808"/>
      <c r="BA127" s="808"/>
      <c r="BB127" s="808"/>
      <c r="BC127" s="808"/>
      <c r="BD127" s="808"/>
      <c r="BE127" s="808"/>
      <c r="BF127" s="808"/>
      <c r="BG127" s="808"/>
      <c r="BH127" s="808"/>
      <c r="BI127" s="808"/>
      <c r="BJ127" s="808"/>
      <c r="BK127" s="808"/>
      <c r="BL127" s="808"/>
      <c r="BM127" s="808"/>
      <c r="BN127" s="808"/>
      <c r="BO127" s="808"/>
      <c r="BP127" s="808"/>
      <c r="BQ127" s="808"/>
      <c r="BR127" s="808"/>
      <c r="BS127" s="808"/>
      <c r="BT127" s="808"/>
      <c r="BU127" s="808"/>
      <c r="BV127" s="808"/>
      <c r="BW127" s="808"/>
      <c r="BX127" s="808"/>
      <c r="BY127" s="808"/>
      <c r="BZ127" s="808"/>
      <c r="CA127" s="69"/>
      <c r="CB127" s="2"/>
      <c r="CC127" s="1046" t="s">
        <v>223</v>
      </c>
      <c r="CD127" s="1047"/>
      <c r="CE127" s="1047"/>
      <c r="CF127" s="1047"/>
      <c r="CG127" s="1047"/>
      <c r="CH127" s="1047"/>
      <c r="CI127" s="1047"/>
      <c r="CJ127" s="1047"/>
      <c r="CK127" s="1047"/>
      <c r="CL127" s="1047"/>
      <c r="CM127" s="1047"/>
      <c r="CN127" s="1047"/>
      <c r="CO127" s="1047"/>
      <c r="CP127" s="1047"/>
      <c r="CQ127" s="1047"/>
      <c r="CR127" s="1047"/>
      <c r="CS127" s="1047"/>
      <c r="CT127" s="1047"/>
      <c r="CU127" s="1047"/>
      <c r="CV127" s="1047"/>
      <c r="CW127" s="1047"/>
      <c r="CX127" s="1047"/>
      <c r="CY127" s="1047"/>
      <c r="CZ127" s="1047"/>
      <c r="DA127" s="1047"/>
      <c r="DB127" s="1047"/>
      <c r="DC127" s="1047"/>
      <c r="DD127" s="1047"/>
      <c r="DE127" s="1047"/>
      <c r="DF127" s="1047"/>
      <c r="DG127" s="1047"/>
      <c r="DH127" s="1047"/>
      <c r="DI127" s="1047"/>
      <c r="DJ127" s="1047"/>
      <c r="DK127" s="1047"/>
      <c r="DL127" s="1047"/>
      <c r="DM127" s="1047"/>
      <c r="DN127" s="1047"/>
      <c r="DO127" s="1047"/>
      <c r="DP127" s="1047"/>
      <c r="DQ127" s="1047"/>
      <c r="DR127" s="1047"/>
      <c r="DS127" s="1047"/>
      <c r="DT127" s="1047"/>
      <c r="DU127" s="1047"/>
      <c r="DV127" s="1047"/>
      <c r="DW127" s="1047"/>
      <c r="DX127" s="1047"/>
      <c r="DY127" s="1047"/>
      <c r="DZ127" s="1047"/>
      <c r="EA127" s="1047"/>
      <c r="EB127" s="1047"/>
      <c r="EC127" s="1047"/>
      <c r="ED127" s="1047"/>
      <c r="EE127" s="1047"/>
      <c r="EF127" s="1047"/>
      <c r="EG127" s="1047"/>
      <c r="EH127" s="1047"/>
      <c r="EI127" s="1047"/>
      <c r="EJ127" s="1047"/>
      <c r="EK127" s="1047"/>
      <c r="EL127" s="1047"/>
      <c r="EM127" s="1047"/>
      <c r="EN127" s="1047"/>
      <c r="EO127" s="1047"/>
      <c r="EP127" s="1047"/>
      <c r="EQ127" s="1047"/>
      <c r="ER127" s="1047"/>
      <c r="ES127" s="1047"/>
      <c r="ET127" s="1047"/>
      <c r="EU127" s="1047"/>
      <c r="EV127" s="1047"/>
      <c r="EW127" s="1047"/>
      <c r="EX127" s="1047"/>
      <c r="EY127" s="1047"/>
      <c r="EZ127" s="1047"/>
      <c r="FA127" s="1047"/>
      <c r="FB127" s="1047"/>
      <c r="FC127" s="1047"/>
      <c r="FD127" s="1047"/>
      <c r="FE127" s="1047"/>
      <c r="FF127" s="1047"/>
      <c r="FG127" s="1047"/>
      <c r="FH127" s="1047"/>
      <c r="FI127" s="1047"/>
      <c r="FJ127" s="1047"/>
      <c r="FK127" s="1047"/>
      <c r="FL127" s="1047"/>
      <c r="FM127" s="1047"/>
      <c r="FN127" s="1047"/>
      <c r="FO127" s="1047"/>
      <c r="FP127" s="1047"/>
      <c r="FQ127" s="1047"/>
      <c r="FR127" s="1047"/>
      <c r="FS127" s="1047"/>
      <c r="FT127" s="1048"/>
    </row>
    <row r="128" spans="2:176" ht="9.75" customHeight="1" thickBot="1" x14ac:dyDescent="0.2">
      <c r="B128" s="1049"/>
      <c r="C128" s="1050"/>
      <c r="D128" s="1050"/>
      <c r="E128" s="1050"/>
      <c r="F128" s="366"/>
      <c r="G128" s="1052"/>
      <c r="H128" s="836"/>
      <c r="I128" s="836"/>
      <c r="J128" s="836"/>
      <c r="K128" s="836"/>
      <c r="L128" s="836"/>
      <c r="M128" s="368"/>
      <c r="N128" s="1044"/>
      <c r="O128" s="1044"/>
      <c r="P128" s="1044"/>
      <c r="Q128" s="1044"/>
      <c r="R128" s="1044"/>
      <c r="S128" s="1045"/>
      <c r="T128" s="24"/>
      <c r="U128" s="6"/>
      <c r="V128" s="809"/>
      <c r="W128" s="809"/>
      <c r="X128" s="809"/>
      <c r="Y128" s="809"/>
      <c r="Z128" s="809"/>
      <c r="AA128" s="809"/>
      <c r="AB128" s="809"/>
      <c r="AC128" s="809"/>
      <c r="AD128" s="809"/>
      <c r="AE128" s="809"/>
      <c r="AF128" s="809"/>
      <c r="AG128" s="809"/>
      <c r="AH128" s="809"/>
      <c r="AI128" s="809"/>
      <c r="AJ128" s="809"/>
      <c r="AK128" s="809"/>
      <c r="AL128" s="809"/>
      <c r="AM128" s="809"/>
      <c r="AN128" s="809"/>
      <c r="AO128" s="809"/>
      <c r="AP128" s="809"/>
      <c r="AQ128" s="809"/>
      <c r="AR128" s="809"/>
      <c r="AS128" s="809"/>
      <c r="AT128" s="809"/>
      <c r="AU128" s="809"/>
      <c r="AV128" s="809"/>
      <c r="AW128" s="809"/>
      <c r="AX128" s="809"/>
      <c r="AY128" s="809"/>
      <c r="AZ128" s="809"/>
      <c r="BA128" s="809"/>
      <c r="BB128" s="809"/>
      <c r="BC128" s="809"/>
      <c r="BD128" s="809"/>
      <c r="BE128" s="809"/>
      <c r="BF128" s="809"/>
      <c r="BG128" s="809"/>
      <c r="BH128" s="809"/>
      <c r="BI128" s="809"/>
      <c r="BJ128" s="809"/>
      <c r="BK128" s="809"/>
      <c r="BL128" s="809"/>
      <c r="BM128" s="809"/>
      <c r="BN128" s="809"/>
      <c r="BO128" s="809"/>
      <c r="BP128" s="809"/>
      <c r="BQ128" s="809"/>
      <c r="BR128" s="809"/>
      <c r="BS128" s="809"/>
      <c r="BT128" s="809"/>
      <c r="BU128" s="809"/>
      <c r="BV128" s="809"/>
      <c r="BW128" s="809"/>
      <c r="BX128" s="809"/>
      <c r="BY128" s="809"/>
      <c r="BZ128" s="809"/>
      <c r="CA128" s="69"/>
      <c r="CB128" s="2"/>
      <c r="CC128" s="186"/>
      <c r="CD128" s="183"/>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184"/>
      <c r="EB128" s="184"/>
      <c r="EC128" s="184"/>
      <c r="ED128" s="184"/>
      <c r="EE128" s="184"/>
      <c r="EF128" s="184"/>
      <c r="EG128" s="184"/>
      <c r="EH128" s="184"/>
      <c r="EI128" s="184"/>
      <c r="EJ128" s="184"/>
      <c r="EK128" s="184"/>
      <c r="EL128" s="184"/>
      <c r="EM128" s="184"/>
      <c r="EN128" s="184"/>
      <c r="EO128" s="184"/>
      <c r="EP128" s="184"/>
      <c r="EQ128" s="187"/>
      <c r="ER128" s="187"/>
      <c r="ES128" s="187"/>
      <c r="ET128" s="187"/>
      <c r="EU128" s="187"/>
      <c r="EV128" s="187"/>
      <c r="EW128" s="187"/>
      <c r="EX128" s="184"/>
      <c r="EY128" s="184"/>
      <c r="EZ128" s="184"/>
      <c r="FA128" s="184"/>
      <c r="FB128" s="184"/>
      <c r="FC128" s="184"/>
      <c r="FD128" s="184"/>
      <c r="FE128" s="184"/>
      <c r="FF128" s="184"/>
      <c r="FG128" s="184"/>
      <c r="FH128" s="184"/>
      <c r="FI128" s="184"/>
      <c r="FJ128" s="184"/>
      <c r="FK128" s="184"/>
      <c r="FL128" s="184"/>
      <c r="FM128" s="184"/>
      <c r="FN128" s="184"/>
      <c r="FO128" s="184"/>
      <c r="FP128" s="184"/>
      <c r="FQ128" s="184"/>
      <c r="FR128" s="184"/>
      <c r="FS128" s="183"/>
      <c r="FT128" s="188"/>
    </row>
    <row r="129" spans="2:176" ht="9.75" customHeight="1" x14ac:dyDescent="0.15">
      <c r="B129" s="810" t="s">
        <v>45</v>
      </c>
      <c r="C129" s="811"/>
      <c r="D129" s="811"/>
      <c r="E129" s="811"/>
      <c r="F129" s="812" t="str">
        <f>IF(F77="","",F77)</f>
        <v>〒</v>
      </c>
      <c r="G129" s="794" t="str">
        <f>IF(G77="","",G77)</f>
        <v>951-8018</v>
      </c>
      <c r="H129" s="794"/>
      <c r="I129" s="794"/>
      <c r="J129" s="794"/>
      <c r="K129" s="794"/>
      <c r="L129" s="794"/>
      <c r="M129" s="794"/>
      <c r="N129" s="794"/>
      <c r="O129" s="794"/>
      <c r="P129" s="794"/>
      <c r="Q129" s="794"/>
      <c r="R129" s="794"/>
      <c r="S129" s="795"/>
      <c r="T129" s="14"/>
      <c r="V129" s="816" t="s">
        <v>15</v>
      </c>
      <c r="W129" s="817"/>
      <c r="X129" s="817"/>
      <c r="Y129" s="817"/>
      <c r="Z129" s="817"/>
      <c r="AA129" s="817"/>
      <c r="AB129" s="817"/>
      <c r="AC129" s="817"/>
      <c r="AD129" s="817"/>
      <c r="AE129" s="817"/>
      <c r="AF129" s="817"/>
      <c r="AG129" s="817"/>
      <c r="AH129" s="817"/>
      <c r="AI129" s="817"/>
      <c r="AJ129" s="818"/>
      <c r="AK129" s="820" t="str">
        <f>IF(AK77="","",AK77)</f>
        <v>2</v>
      </c>
      <c r="AL129" s="777"/>
      <c r="AM129" s="777"/>
      <c r="AN129" s="778"/>
      <c r="AO129" s="776" t="str">
        <f>IF(AO77="","",AO77)</f>
        <v>3</v>
      </c>
      <c r="AP129" s="777"/>
      <c r="AQ129" s="777"/>
      <c r="AR129" s="778"/>
      <c r="AS129" s="776" t="str">
        <f>IF(AS77="","",AS77)</f>
        <v>0</v>
      </c>
      <c r="AT129" s="777"/>
      <c r="AU129" s="777"/>
      <c r="AV129" s="778"/>
      <c r="AW129" s="776" t="str">
        <f>IF(AW77="","",AW77)</f>
        <v>0</v>
      </c>
      <c r="AX129" s="777"/>
      <c r="AY129" s="777"/>
      <c r="AZ129" s="778"/>
      <c r="BA129" s="776" t="str">
        <f>IF(BA77="","",BA77)</f>
        <v>1</v>
      </c>
      <c r="BB129" s="777"/>
      <c r="BC129" s="777"/>
      <c r="BD129" s="778"/>
      <c r="BE129" s="776" t="str">
        <f>IF(BE77="","",BE77)</f>
        <v>0</v>
      </c>
      <c r="BF129" s="777"/>
      <c r="BG129" s="777"/>
      <c r="BH129" s="778"/>
      <c r="BI129" s="777" t="str">
        <f>IF(BI77="","",BI77)</f>
        <v>1</v>
      </c>
      <c r="BJ129" s="777"/>
      <c r="BK129" s="777"/>
      <c r="BL129" s="784"/>
      <c r="BM129" s="788" t="str">
        <f>IF(BM77="","",BM77)</f>
        <v/>
      </c>
      <c r="BN129" s="789"/>
      <c r="BO129" s="789"/>
      <c r="BP129" s="789"/>
      <c r="BQ129" s="789"/>
      <c r="BR129" s="789"/>
      <c r="BS129" s="789"/>
      <c r="BT129" s="789"/>
      <c r="BU129" s="789"/>
      <c r="BV129" s="789"/>
      <c r="BW129" s="789"/>
      <c r="BX129" s="789"/>
      <c r="BY129" s="789"/>
      <c r="BZ129" s="790"/>
      <c r="CA129" s="14"/>
      <c r="CB129" s="2"/>
      <c r="CC129" s="186"/>
      <c r="CD129" s="189"/>
      <c r="CE129" s="309" t="s">
        <v>224</v>
      </c>
      <c r="CF129" s="310"/>
      <c r="CG129" s="310"/>
      <c r="CH129" s="310"/>
      <c r="CI129" s="310"/>
      <c r="CJ129" s="310"/>
      <c r="CK129" s="310"/>
      <c r="CL129" s="310"/>
      <c r="CM129" s="310"/>
      <c r="CN129" s="310"/>
      <c r="CO129" s="310"/>
      <c r="CP129" s="310"/>
      <c r="CQ129" s="310"/>
      <c r="CR129" s="310"/>
      <c r="CS129" s="310"/>
      <c r="CT129" s="310"/>
      <c r="CU129" s="310"/>
      <c r="CV129" s="310"/>
      <c r="CW129" s="381">
        <v>0</v>
      </c>
      <c r="CX129" s="382"/>
      <c r="CY129" s="382"/>
      <c r="CZ129" s="383"/>
      <c r="DA129" s="385">
        <v>2</v>
      </c>
      <c r="DB129" s="382"/>
      <c r="DC129" s="382"/>
      <c r="DD129" s="383"/>
      <c r="DE129" s="387">
        <f>IF(AY59&gt;=0,0,1)</f>
        <v>0</v>
      </c>
      <c r="DF129" s="382"/>
      <c r="DG129" s="382"/>
      <c r="DH129" s="388"/>
      <c r="DI129" s="184"/>
      <c r="DJ129" s="184"/>
      <c r="DK129" s="309" t="s">
        <v>35</v>
      </c>
      <c r="DL129" s="310"/>
      <c r="DM129" s="310"/>
      <c r="DN129" s="310"/>
      <c r="DO129" s="310"/>
      <c r="DP129" s="310"/>
      <c r="DQ129" s="310"/>
      <c r="DR129" s="310"/>
      <c r="DS129" s="310"/>
      <c r="DT129" s="310"/>
      <c r="DU129" s="310"/>
      <c r="DV129" s="310"/>
      <c r="DW129" s="310"/>
      <c r="DX129" s="310"/>
      <c r="DY129" s="310"/>
      <c r="DZ129" s="310"/>
      <c r="EA129" s="310"/>
      <c r="EB129" s="310"/>
      <c r="EC129" s="381">
        <f>IF($AQ$124="","",IF(AND($BC$124=12,$BO$124&gt;=21,$BO$124&lt;=31,(VLOOKUP($AQ$124,入力リスト!$A$5:$C$116,3)+1=10)),VLOOKUP($AQ$124,入力リスト!$A$5:$C$116,2)+1,VLOOKUP($AQ$124,入力リスト!$A$5:$C$116,2)))</f>
        <v>2</v>
      </c>
      <c r="ED129" s="382"/>
      <c r="EE129" s="382"/>
      <c r="EF129" s="452"/>
      <c r="EG129" s="385">
        <f>IF($AQ$124="","",IF(AND($BC$124=12,$BO$124&gt;=21,$BO$124&lt;=31),RIGHT(VLOOKUP($AQ$124,入力リスト!$A$5:$C$116,3)+1,1),VLOOKUP($AQ$124,入力リスト!$A$5:$C$116,3)))</f>
        <v>3</v>
      </c>
      <c r="EH129" s="382"/>
      <c r="EI129" s="382"/>
      <c r="EJ129" s="452"/>
      <c r="EK129" s="385">
        <f>IF($BC$124="","",IF(AND($BO$124&gt;=21,$BO$124&lt;=31),IF($BC$124=9,1,IF($BC$124=12,0,IF(LEN($BC$124)=2,1,0))),IF(LEN($BC$124)=2,1,0)))</f>
        <v>1</v>
      </c>
      <c r="EL129" s="382"/>
      <c r="EM129" s="382"/>
      <c r="EN129" s="383"/>
      <c r="EO129" s="385" t="str">
        <f>IF($BC$124="","",IF(AND($BC$124=5,$BO$124&gt;=21,$BO$124&lt;=31),5,IF(AND($BO$124&gt;=21,$BO$124&lt;=31),IF($BC$124=9,0,IF($BC$124=10,1,IF($BC$124=11,2,IF($BC$124=12,1,$BC$124+1)))),RIGHT($BC$124,1))))</f>
        <v>0</v>
      </c>
      <c r="EP129" s="382"/>
      <c r="EQ129" s="382"/>
      <c r="ER129" s="383"/>
      <c r="ES129" s="385">
        <f>IF(ISTEXT($BO$124),"",IF(AND($BC$124=5,$BO$124&gt;=21,$BO$124&lt;=31),3,2))</f>
        <v>2</v>
      </c>
      <c r="ET129" s="382"/>
      <c r="EU129" s="382"/>
      <c r="EV129" s="383"/>
      <c r="EW129" s="387">
        <f>IF(ISTEXT($BO$124),"",IF(AND($BC$124=5,$BO$124&gt;=21,$BO$124&lt;=31),1,0))</f>
        <v>0</v>
      </c>
      <c r="EX129" s="382"/>
      <c r="EY129" s="382"/>
      <c r="EZ129" s="388"/>
      <c r="FA129" s="184"/>
      <c r="FB129" s="184"/>
      <c r="FC129" s="453" t="str">
        <f>IF(BM129="","",BM129)</f>
        <v/>
      </c>
      <c r="FD129" s="454"/>
      <c r="FE129" s="454"/>
      <c r="FF129" s="454"/>
      <c r="FG129" s="454"/>
      <c r="FH129" s="454"/>
      <c r="FI129" s="454"/>
      <c r="FJ129" s="454"/>
      <c r="FK129" s="454"/>
      <c r="FL129" s="454"/>
      <c r="FM129" s="454"/>
      <c r="FN129" s="454"/>
      <c r="FO129" s="454"/>
      <c r="FP129" s="454"/>
      <c r="FQ129" s="454"/>
      <c r="FR129" s="455"/>
      <c r="FS129" s="183"/>
      <c r="FT129" s="188"/>
    </row>
    <row r="130" spans="2:176" ht="9.75" customHeight="1" x14ac:dyDescent="0.15">
      <c r="B130" s="736"/>
      <c r="C130" s="737"/>
      <c r="D130" s="737"/>
      <c r="E130" s="737"/>
      <c r="F130" s="813"/>
      <c r="G130" s="794"/>
      <c r="H130" s="794"/>
      <c r="I130" s="794"/>
      <c r="J130" s="794"/>
      <c r="K130" s="794"/>
      <c r="L130" s="794"/>
      <c r="M130" s="794"/>
      <c r="N130" s="794"/>
      <c r="O130" s="794"/>
      <c r="P130" s="794"/>
      <c r="Q130" s="794"/>
      <c r="R130" s="794"/>
      <c r="S130" s="795"/>
      <c r="T130" s="14"/>
      <c r="U130" s="70"/>
      <c r="V130" s="800"/>
      <c r="W130" s="801"/>
      <c r="X130" s="801"/>
      <c r="Y130" s="801"/>
      <c r="Z130" s="801"/>
      <c r="AA130" s="801"/>
      <c r="AB130" s="801"/>
      <c r="AC130" s="801"/>
      <c r="AD130" s="801"/>
      <c r="AE130" s="801"/>
      <c r="AF130" s="801"/>
      <c r="AG130" s="801"/>
      <c r="AH130" s="801"/>
      <c r="AI130" s="801"/>
      <c r="AJ130" s="819"/>
      <c r="AK130" s="821"/>
      <c r="AL130" s="780"/>
      <c r="AM130" s="780"/>
      <c r="AN130" s="781"/>
      <c r="AO130" s="779"/>
      <c r="AP130" s="780"/>
      <c r="AQ130" s="780"/>
      <c r="AR130" s="781"/>
      <c r="AS130" s="779"/>
      <c r="AT130" s="780"/>
      <c r="AU130" s="780"/>
      <c r="AV130" s="781"/>
      <c r="AW130" s="779"/>
      <c r="AX130" s="780"/>
      <c r="AY130" s="780"/>
      <c r="AZ130" s="1074"/>
      <c r="BA130" s="782"/>
      <c r="BB130" s="783"/>
      <c r="BC130" s="783"/>
      <c r="BD130" s="1074"/>
      <c r="BE130" s="779"/>
      <c r="BF130" s="780"/>
      <c r="BG130" s="780"/>
      <c r="BH130" s="781"/>
      <c r="BI130" s="783"/>
      <c r="BJ130" s="783"/>
      <c r="BK130" s="783"/>
      <c r="BL130" s="1075"/>
      <c r="BM130" s="1071"/>
      <c r="BN130" s="1072"/>
      <c r="BO130" s="1072"/>
      <c r="BP130" s="1072"/>
      <c r="BQ130" s="1072"/>
      <c r="BR130" s="1072"/>
      <c r="BS130" s="1072"/>
      <c r="BT130" s="1072"/>
      <c r="BU130" s="1072"/>
      <c r="BV130" s="1072"/>
      <c r="BW130" s="1072"/>
      <c r="BX130" s="1072"/>
      <c r="BY130" s="1072"/>
      <c r="BZ130" s="1073"/>
      <c r="CA130" s="14"/>
      <c r="CB130" s="2"/>
      <c r="CC130" s="186"/>
      <c r="CD130" s="189"/>
      <c r="CE130" s="311"/>
      <c r="CF130" s="312"/>
      <c r="CG130" s="312"/>
      <c r="CH130" s="312"/>
      <c r="CI130" s="312"/>
      <c r="CJ130" s="312"/>
      <c r="CK130" s="312"/>
      <c r="CL130" s="312"/>
      <c r="CM130" s="312"/>
      <c r="CN130" s="312"/>
      <c r="CO130" s="312"/>
      <c r="CP130" s="312"/>
      <c r="CQ130" s="312"/>
      <c r="CR130" s="312"/>
      <c r="CS130" s="312"/>
      <c r="CT130" s="312"/>
      <c r="CU130" s="312"/>
      <c r="CV130" s="312"/>
      <c r="CW130" s="384"/>
      <c r="CX130" s="283"/>
      <c r="CY130" s="283"/>
      <c r="CZ130" s="284"/>
      <c r="DA130" s="386"/>
      <c r="DB130" s="283"/>
      <c r="DC130" s="283"/>
      <c r="DD130" s="284"/>
      <c r="DE130" s="282"/>
      <c r="DF130" s="283"/>
      <c r="DG130" s="283"/>
      <c r="DH130" s="389"/>
      <c r="DI130" s="184"/>
      <c r="DJ130" s="184"/>
      <c r="DK130" s="311"/>
      <c r="DL130" s="312"/>
      <c r="DM130" s="312"/>
      <c r="DN130" s="312"/>
      <c r="DO130" s="312"/>
      <c r="DP130" s="312"/>
      <c r="DQ130" s="312"/>
      <c r="DR130" s="312"/>
      <c r="DS130" s="312"/>
      <c r="DT130" s="312"/>
      <c r="DU130" s="312"/>
      <c r="DV130" s="312"/>
      <c r="DW130" s="312"/>
      <c r="DX130" s="312"/>
      <c r="DY130" s="312"/>
      <c r="DZ130" s="312"/>
      <c r="EA130" s="312"/>
      <c r="EB130" s="312"/>
      <c r="EC130" s="384"/>
      <c r="ED130" s="283"/>
      <c r="EE130" s="283"/>
      <c r="EF130" s="400"/>
      <c r="EG130" s="386"/>
      <c r="EH130" s="283"/>
      <c r="EI130" s="283"/>
      <c r="EJ130" s="400"/>
      <c r="EK130" s="386"/>
      <c r="EL130" s="283"/>
      <c r="EM130" s="283"/>
      <c r="EN130" s="284"/>
      <c r="EO130" s="386"/>
      <c r="EP130" s="283"/>
      <c r="EQ130" s="283"/>
      <c r="ER130" s="284"/>
      <c r="ES130" s="386"/>
      <c r="ET130" s="283"/>
      <c r="EU130" s="283"/>
      <c r="EV130" s="284"/>
      <c r="EW130" s="282"/>
      <c r="EX130" s="283"/>
      <c r="EY130" s="283"/>
      <c r="EZ130" s="389"/>
      <c r="FA130" s="184"/>
      <c r="FB130" s="184"/>
      <c r="FC130" s="456"/>
      <c r="FD130" s="457"/>
      <c r="FE130" s="457"/>
      <c r="FF130" s="457"/>
      <c r="FG130" s="457"/>
      <c r="FH130" s="457"/>
      <c r="FI130" s="457"/>
      <c r="FJ130" s="457"/>
      <c r="FK130" s="457"/>
      <c r="FL130" s="457"/>
      <c r="FM130" s="457"/>
      <c r="FN130" s="457"/>
      <c r="FO130" s="457"/>
      <c r="FP130" s="457"/>
      <c r="FQ130" s="457"/>
      <c r="FR130" s="458"/>
      <c r="FS130" s="183"/>
      <c r="FT130" s="188"/>
    </row>
    <row r="131" spans="2:176" ht="9.75" customHeight="1" x14ac:dyDescent="0.2">
      <c r="B131" s="736"/>
      <c r="C131" s="737"/>
      <c r="D131" s="737"/>
      <c r="E131" s="737"/>
      <c r="F131" s="794" t="str">
        <f>IF(F79="","",F79)</f>
        <v>新潟市中央区稲荷町3535番地1</v>
      </c>
      <c r="G131" s="794"/>
      <c r="H131" s="794"/>
      <c r="I131" s="794"/>
      <c r="J131" s="794"/>
      <c r="K131" s="794"/>
      <c r="L131" s="794"/>
      <c r="M131" s="794"/>
      <c r="N131" s="794"/>
      <c r="O131" s="794"/>
      <c r="P131" s="794"/>
      <c r="Q131" s="794"/>
      <c r="R131" s="794"/>
      <c r="S131" s="795"/>
      <c r="T131" s="22"/>
      <c r="V131" s="796" t="s">
        <v>16</v>
      </c>
      <c r="W131" s="797"/>
      <c r="X131" s="797"/>
      <c r="Y131" s="797"/>
      <c r="Z131" s="797"/>
      <c r="AA131" s="797"/>
      <c r="AB131" s="797"/>
      <c r="AC131" s="797"/>
      <c r="AD131" s="797"/>
      <c r="AE131" s="797"/>
      <c r="AF131" s="797"/>
      <c r="AG131" s="797"/>
      <c r="AH131" s="797"/>
      <c r="AI131" s="797"/>
      <c r="AJ131" s="797"/>
      <c r="AK131" s="797"/>
      <c r="AL131" s="797"/>
      <c r="AM131" s="797"/>
      <c r="AN131" s="797"/>
      <c r="AO131" s="797"/>
      <c r="AP131" s="797"/>
      <c r="AQ131" s="797"/>
      <c r="AR131" s="797"/>
      <c r="AS131" s="797"/>
      <c r="AT131" s="797"/>
      <c r="AU131" s="797"/>
      <c r="AV131" s="797"/>
      <c r="AW131" s="797"/>
      <c r="AX131" s="797"/>
      <c r="AY131" s="797"/>
      <c r="AZ131" s="1065" t="str">
        <f>IF(AZ$79="","",AZ$79)</f>
        <v/>
      </c>
      <c r="BA131" s="1059"/>
      <c r="BB131" s="1059"/>
      <c r="BC131" s="1059" t="str">
        <f>IF(BC$79="","",BC$79)</f>
        <v/>
      </c>
      <c r="BD131" s="1059"/>
      <c r="BE131" s="1059"/>
      <c r="BF131" s="1059" t="str">
        <f>IF(BF$79="","",BF$79)</f>
        <v>3</v>
      </c>
      <c r="BG131" s="1059"/>
      <c r="BH131" s="1068"/>
      <c r="BI131" s="1059" t="str">
        <f>IF(BI$79="","",BI$79)</f>
        <v>0</v>
      </c>
      <c r="BJ131" s="1059"/>
      <c r="BK131" s="1059"/>
      <c r="BL131" s="1059" t="str">
        <f>IF(BL$79="","",BL$79)</f>
        <v>0</v>
      </c>
      <c r="BM131" s="1059"/>
      <c r="BN131" s="1059"/>
      <c r="BO131" s="1059" t="str">
        <f>IF(BO$79="","",BO$79)</f>
        <v>0</v>
      </c>
      <c r="BP131" s="1059"/>
      <c r="BQ131" s="1068"/>
      <c r="BR131" s="1059" t="str">
        <f>IF(BR$79="","",BR$79)</f>
        <v>0</v>
      </c>
      <c r="BS131" s="1059"/>
      <c r="BT131" s="1059"/>
      <c r="BU131" s="1059" t="str">
        <f>IF(BU$79="","",BU$79)</f>
        <v>0</v>
      </c>
      <c r="BV131" s="1059"/>
      <c r="BW131" s="1059"/>
      <c r="BX131" s="1059" t="str">
        <f>IF(BX$79="","",BX$79)</f>
        <v>0</v>
      </c>
      <c r="BY131" s="1059"/>
      <c r="BZ131" s="1062"/>
      <c r="CA131" s="64"/>
      <c r="CB131" s="2"/>
      <c r="CC131" s="186"/>
      <c r="CD131" s="189"/>
      <c r="CE131" s="184"/>
      <c r="CF131" s="184"/>
      <c r="CG131" s="184"/>
      <c r="CH131" s="184"/>
      <c r="CI131" s="184"/>
      <c r="CJ131" s="184"/>
      <c r="CK131" s="184"/>
      <c r="CL131" s="184"/>
      <c r="CM131" s="184"/>
      <c r="CN131" s="184"/>
      <c r="CO131" s="184"/>
      <c r="CP131" s="184"/>
      <c r="CQ131" s="189"/>
      <c r="CR131" s="189"/>
      <c r="CS131" s="189"/>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90"/>
      <c r="ED131" s="190"/>
      <c r="EE131" s="184"/>
      <c r="EF131" s="184"/>
      <c r="EG131" s="184"/>
      <c r="EH131" s="184"/>
      <c r="EI131" s="184"/>
      <c r="EJ131" s="184"/>
      <c r="EK131" s="184"/>
      <c r="EL131" s="184"/>
      <c r="EM131" s="184"/>
      <c r="EN131" s="184"/>
      <c r="EO131" s="184"/>
      <c r="EP131" s="184"/>
      <c r="EQ131" s="184"/>
      <c r="ER131" s="184"/>
      <c r="ES131" s="184"/>
      <c r="ET131" s="184"/>
      <c r="EU131" s="184"/>
      <c r="EV131" s="184"/>
      <c r="EW131" s="184"/>
      <c r="EX131" s="184"/>
      <c r="EY131" s="184"/>
      <c r="EZ131" s="184"/>
      <c r="FA131" s="184"/>
      <c r="FB131" s="184"/>
      <c r="FC131" s="459"/>
      <c r="FD131" s="460"/>
      <c r="FE131" s="460"/>
      <c r="FF131" s="460"/>
      <c r="FG131" s="460"/>
      <c r="FH131" s="460"/>
      <c r="FI131" s="460"/>
      <c r="FJ131" s="460"/>
      <c r="FK131" s="460"/>
      <c r="FL131" s="460"/>
      <c r="FM131" s="460"/>
      <c r="FN131" s="460"/>
      <c r="FO131" s="460"/>
      <c r="FP131" s="460"/>
      <c r="FQ131" s="460"/>
      <c r="FR131" s="461"/>
      <c r="FS131" s="183"/>
      <c r="FT131" s="188"/>
    </row>
    <row r="132" spans="2:176" ht="9.75" customHeight="1" x14ac:dyDescent="0.2">
      <c r="B132" s="736"/>
      <c r="C132" s="737"/>
      <c r="D132" s="737"/>
      <c r="E132" s="737"/>
      <c r="F132" s="794"/>
      <c r="G132" s="794"/>
      <c r="H132" s="794"/>
      <c r="I132" s="794"/>
      <c r="J132" s="794"/>
      <c r="K132" s="794"/>
      <c r="L132" s="794"/>
      <c r="M132" s="794"/>
      <c r="N132" s="794"/>
      <c r="O132" s="794"/>
      <c r="P132" s="794"/>
      <c r="Q132" s="794"/>
      <c r="R132" s="794"/>
      <c r="S132" s="795"/>
      <c r="T132" s="22"/>
      <c r="U132" s="70"/>
      <c r="V132" s="798"/>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799"/>
      <c r="AY132" s="799"/>
      <c r="AZ132" s="1066"/>
      <c r="BA132" s="1060"/>
      <c r="BB132" s="1060"/>
      <c r="BC132" s="1060"/>
      <c r="BD132" s="1060"/>
      <c r="BE132" s="1060"/>
      <c r="BF132" s="1060"/>
      <c r="BG132" s="1060"/>
      <c r="BH132" s="1069"/>
      <c r="BI132" s="1060"/>
      <c r="BJ132" s="1060"/>
      <c r="BK132" s="1060"/>
      <c r="BL132" s="1060"/>
      <c r="BM132" s="1060"/>
      <c r="BN132" s="1060"/>
      <c r="BO132" s="1060"/>
      <c r="BP132" s="1060"/>
      <c r="BQ132" s="1069"/>
      <c r="BR132" s="1060"/>
      <c r="BS132" s="1060"/>
      <c r="BT132" s="1060"/>
      <c r="BU132" s="1060"/>
      <c r="BV132" s="1060"/>
      <c r="BW132" s="1060"/>
      <c r="BX132" s="1060"/>
      <c r="BY132" s="1060"/>
      <c r="BZ132" s="1063"/>
      <c r="CA132" s="64"/>
      <c r="CB132" s="2"/>
      <c r="CC132" s="186"/>
      <c r="CD132" s="189"/>
      <c r="CE132" s="309" t="s">
        <v>5</v>
      </c>
      <c r="CF132" s="310"/>
      <c r="CG132" s="310"/>
      <c r="CH132" s="310"/>
      <c r="CI132" s="310"/>
      <c r="CJ132" s="310"/>
      <c r="CK132" s="310"/>
      <c r="CL132" s="310"/>
      <c r="CM132" s="310"/>
      <c r="CN132" s="310"/>
      <c r="CO132" s="310"/>
      <c r="CP132" s="310"/>
      <c r="CQ132" s="310"/>
      <c r="CR132" s="310"/>
      <c r="CS132" s="310"/>
      <c r="CT132" s="310"/>
      <c r="CU132" s="310"/>
      <c r="CV132" s="462"/>
      <c r="CW132" s="382" t="str">
        <f>IF(F127="","",F127)</f>
        <v>4</v>
      </c>
      <c r="CX132" s="382"/>
      <c r="CY132" s="382"/>
      <c r="CZ132" s="383"/>
      <c r="DA132" s="387" t="str">
        <f>IF(G127="","",G127)</f>
        <v>0</v>
      </c>
      <c r="DB132" s="382"/>
      <c r="DC132" s="382"/>
      <c r="DD132" s="452"/>
      <c r="DE132" s="385" t="str">
        <f>IF(H127="","",H127)</f>
        <v>5</v>
      </c>
      <c r="DF132" s="382"/>
      <c r="DG132" s="382"/>
      <c r="DH132" s="383"/>
      <c r="DI132" s="387" t="str">
        <f>IF(I127="","",I127)</f>
        <v>1</v>
      </c>
      <c r="DJ132" s="382"/>
      <c r="DK132" s="382"/>
      <c r="DL132" s="383"/>
      <c r="DM132" s="387" t="str">
        <f>IF(J127="","",J127)</f>
        <v>0</v>
      </c>
      <c r="DN132" s="382"/>
      <c r="DO132" s="382"/>
      <c r="DP132" s="383"/>
      <c r="DQ132" s="387" t="str">
        <f>IF(K127="","",K127)</f>
        <v>0</v>
      </c>
      <c r="DR132" s="382"/>
      <c r="DS132" s="382"/>
      <c r="DT132" s="383"/>
      <c r="DU132" s="385" t="str">
        <f>IF(L127="","",L127)</f>
        <v>1</v>
      </c>
      <c r="DV132" s="382"/>
      <c r="DW132" s="382"/>
      <c r="DX132" s="383"/>
      <c r="DY132" s="387" t="str">
        <f>IF(M127="","",M127)</f>
        <v>0</v>
      </c>
      <c r="DZ132" s="382"/>
      <c r="EA132" s="382"/>
      <c r="EB132" s="388"/>
      <c r="EC132" s="183"/>
      <c r="ED132" s="183"/>
      <c r="EE132" s="309" t="s">
        <v>175</v>
      </c>
      <c r="EF132" s="310"/>
      <c r="EG132" s="310"/>
      <c r="EH132" s="310"/>
      <c r="EI132" s="310"/>
      <c r="EJ132" s="310"/>
      <c r="EK132" s="310"/>
      <c r="EL132" s="310"/>
      <c r="EM132" s="310"/>
      <c r="EN132" s="310"/>
      <c r="EO132" s="310"/>
      <c r="EP132" s="319"/>
      <c r="EQ132" s="324" t="str">
        <f>IF(AK129="","",AK129)</f>
        <v>2</v>
      </c>
      <c r="ER132" s="325"/>
      <c r="ES132" s="325"/>
      <c r="ET132" s="464"/>
      <c r="EU132" s="468" t="str">
        <f>IF(AO129="","",AO129)</f>
        <v>3</v>
      </c>
      <c r="EV132" s="325"/>
      <c r="EW132" s="325"/>
      <c r="EX132" s="464"/>
      <c r="EY132" s="468" t="str">
        <f>IF(AS129="","",AS129)</f>
        <v>0</v>
      </c>
      <c r="EZ132" s="325"/>
      <c r="FA132" s="325"/>
      <c r="FB132" s="464"/>
      <c r="FC132" s="468" t="str">
        <f>IF(AW129="","",AW129)</f>
        <v>0</v>
      </c>
      <c r="FD132" s="325"/>
      <c r="FE132" s="325"/>
      <c r="FF132" s="464"/>
      <c r="FG132" s="468" t="str">
        <f>IF(BA129="","",BA129)</f>
        <v>1</v>
      </c>
      <c r="FH132" s="325"/>
      <c r="FI132" s="325"/>
      <c r="FJ132" s="464"/>
      <c r="FK132" s="468" t="str">
        <f>IF(BE129="","",BE129)</f>
        <v>0</v>
      </c>
      <c r="FL132" s="325"/>
      <c r="FM132" s="325"/>
      <c r="FN132" s="464"/>
      <c r="FO132" s="325" t="str">
        <f>IF(BI129="","",BI129)</f>
        <v>1</v>
      </c>
      <c r="FP132" s="325"/>
      <c r="FQ132" s="325"/>
      <c r="FR132" s="336"/>
      <c r="FS132" s="183"/>
      <c r="FT132" s="188"/>
    </row>
    <row r="133" spans="2:176" ht="9.75" customHeight="1" x14ac:dyDescent="0.2">
      <c r="B133" s="736"/>
      <c r="C133" s="737"/>
      <c r="D133" s="737"/>
      <c r="E133" s="737"/>
      <c r="F133" s="794" t="str">
        <f>IF(F81="","",F81)</f>
        <v>株式会社　近藤組</v>
      </c>
      <c r="G133" s="794"/>
      <c r="H133" s="794"/>
      <c r="I133" s="794"/>
      <c r="J133" s="794"/>
      <c r="K133" s="794"/>
      <c r="L133" s="794"/>
      <c r="M133" s="794"/>
      <c r="N133" s="794"/>
      <c r="O133" s="794"/>
      <c r="P133" s="794"/>
      <c r="Q133" s="794"/>
      <c r="R133" s="846" t="s">
        <v>7</v>
      </c>
      <c r="S133" s="847"/>
      <c r="T133" s="22"/>
      <c r="U133" s="70"/>
      <c r="V133" s="800"/>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1"/>
      <c r="AW133" s="801"/>
      <c r="AX133" s="801"/>
      <c r="AY133" s="801"/>
      <c r="AZ133" s="1067"/>
      <c r="BA133" s="1061"/>
      <c r="BB133" s="1061"/>
      <c r="BC133" s="1061"/>
      <c r="BD133" s="1061"/>
      <c r="BE133" s="1061"/>
      <c r="BF133" s="1061"/>
      <c r="BG133" s="1061"/>
      <c r="BH133" s="1070"/>
      <c r="BI133" s="1061"/>
      <c r="BJ133" s="1061"/>
      <c r="BK133" s="1061"/>
      <c r="BL133" s="1061"/>
      <c r="BM133" s="1061"/>
      <c r="BN133" s="1061"/>
      <c r="BO133" s="1061"/>
      <c r="BP133" s="1061"/>
      <c r="BQ133" s="1070"/>
      <c r="BR133" s="1061"/>
      <c r="BS133" s="1061"/>
      <c r="BT133" s="1061"/>
      <c r="BU133" s="1061"/>
      <c r="BV133" s="1061"/>
      <c r="BW133" s="1061"/>
      <c r="BX133" s="1061"/>
      <c r="BY133" s="1061"/>
      <c r="BZ133" s="1064"/>
      <c r="CA133" s="64"/>
      <c r="CB133" s="2"/>
      <c r="CC133" s="186"/>
      <c r="CD133" s="183"/>
      <c r="CE133" s="311"/>
      <c r="CF133" s="312"/>
      <c r="CG133" s="312"/>
      <c r="CH133" s="312"/>
      <c r="CI133" s="312"/>
      <c r="CJ133" s="312"/>
      <c r="CK133" s="312"/>
      <c r="CL133" s="312"/>
      <c r="CM133" s="312"/>
      <c r="CN133" s="312"/>
      <c r="CO133" s="312"/>
      <c r="CP133" s="312"/>
      <c r="CQ133" s="312"/>
      <c r="CR133" s="312"/>
      <c r="CS133" s="312"/>
      <c r="CT133" s="312"/>
      <c r="CU133" s="312"/>
      <c r="CV133" s="463"/>
      <c r="CW133" s="283"/>
      <c r="CX133" s="283"/>
      <c r="CY133" s="283"/>
      <c r="CZ133" s="284"/>
      <c r="DA133" s="282"/>
      <c r="DB133" s="283"/>
      <c r="DC133" s="283"/>
      <c r="DD133" s="400"/>
      <c r="DE133" s="386"/>
      <c r="DF133" s="283"/>
      <c r="DG133" s="283"/>
      <c r="DH133" s="284"/>
      <c r="DI133" s="282"/>
      <c r="DJ133" s="283"/>
      <c r="DK133" s="283"/>
      <c r="DL133" s="284"/>
      <c r="DM133" s="282"/>
      <c r="DN133" s="283"/>
      <c r="DO133" s="283"/>
      <c r="DP133" s="284"/>
      <c r="DQ133" s="282"/>
      <c r="DR133" s="283"/>
      <c r="DS133" s="283"/>
      <c r="DT133" s="284"/>
      <c r="DU133" s="386"/>
      <c r="DV133" s="283"/>
      <c r="DW133" s="283"/>
      <c r="DX133" s="284"/>
      <c r="DY133" s="282"/>
      <c r="DZ133" s="283"/>
      <c r="EA133" s="283"/>
      <c r="EB133" s="389"/>
      <c r="EC133" s="184"/>
      <c r="ED133" s="184"/>
      <c r="EE133" s="320"/>
      <c r="EF133" s="321"/>
      <c r="EG133" s="321"/>
      <c r="EH133" s="321"/>
      <c r="EI133" s="321"/>
      <c r="EJ133" s="321"/>
      <c r="EK133" s="321"/>
      <c r="EL133" s="321"/>
      <c r="EM133" s="321"/>
      <c r="EN133" s="321"/>
      <c r="EO133" s="321"/>
      <c r="EP133" s="322"/>
      <c r="EQ133" s="327"/>
      <c r="ER133" s="328"/>
      <c r="ES133" s="328"/>
      <c r="ET133" s="465"/>
      <c r="EU133" s="469"/>
      <c r="EV133" s="328"/>
      <c r="EW133" s="328"/>
      <c r="EX133" s="465"/>
      <c r="EY133" s="469"/>
      <c r="EZ133" s="328"/>
      <c r="FA133" s="328"/>
      <c r="FB133" s="465"/>
      <c r="FC133" s="469"/>
      <c r="FD133" s="328"/>
      <c r="FE133" s="328"/>
      <c r="FF133" s="465"/>
      <c r="FG133" s="469"/>
      <c r="FH133" s="328"/>
      <c r="FI133" s="328"/>
      <c r="FJ133" s="465"/>
      <c r="FK133" s="469"/>
      <c r="FL133" s="328"/>
      <c r="FM133" s="328"/>
      <c r="FN133" s="465"/>
      <c r="FO133" s="328"/>
      <c r="FP133" s="328"/>
      <c r="FQ133" s="328"/>
      <c r="FR133" s="337"/>
      <c r="FS133" s="183"/>
      <c r="FT133" s="188"/>
    </row>
    <row r="134" spans="2:176" ht="9.75" customHeight="1" x14ac:dyDescent="0.2">
      <c r="B134" s="736"/>
      <c r="C134" s="737"/>
      <c r="D134" s="737"/>
      <c r="E134" s="737"/>
      <c r="F134" s="794"/>
      <c r="G134" s="794"/>
      <c r="H134" s="794"/>
      <c r="I134" s="794"/>
      <c r="J134" s="794"/>
      <c r="K134" s="794"/>
      <c r="L134" s="794"/>
      <c r="M134" s="794"/>
      <c r="N134" s="794"/>
      <c r="O134" s="794"/>
      <c r="P134" s="794"/>
      <c r="Q134" s="794"/>
      <c r="R134" s="846"/>
      <c r="S134" s="847"/>
      <c r="T134" s="22"/>
      <c r="V134" s="796" t="s">
        <v>17</v>
      </c>
      <c r="W134" s="797"/>
      <c r="X134" s="797"/>
      <c r="Y134" s="797"/>
      <c r="Z134" s="797"/>
      <c r="AA134" s="797"/>
      <c r="AB134" s="797"/>
      <c r="AC134" s="797"/>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7"/>
      <c r="AY134" s="797"/>
      <c r="AZ134" s="1065" t="str">
        <f>IF(AZ$82="","",AZ$82)</f>
        <v/>
      </c>
      <c r="BA134" s="1059"/>
      <c r="BB134" s="1059"/>
      <c r="BC134" s="1059" t="str">
        <f>IF(BC$82="","",BC$82)</f>
        <v/>
      </c>
      <c r="BD134" s="1059"/>
      <c r="BE134" s="1059"/>
      <c r="BF134" s="1059" t="str">
        <f>IF(BF$82="","",BF$82)</f>
        <v>2</v>
      </c>
      <c r="BG134" s="1059"/>
      <c r="BH134" s="1068"/>
      <c r="BI134" s="1059" t="str">
        <f>IF(BI$82="","",BI$82)</f>
        <v>0</v>
      </c>
      <c r="BJ134" s="1059"/>
      <c r="BK134" s="1059"/>
      <c r="BL134" s="1059" t="str">
        <f>IF(BL$82="","",BL$82)</f>
        <v>0</v>
      </c>
      <c r="BM134" s="1059"/>
      <c r="BN134" s="1059"/>
      <c r="BO134" s="1059" t="str">
        <f>IF(BO$82="","",BO$82)</f>
        <v>0</v>
      </c>
      <c r="BP134" s="1059"/>
      <c r="BQ134" s="1068"/>
      <c r="BR134" s="1059" t="str">
        <f>IF(BR$82="","",BR$82)</f>
        <v>0</v>
      </c>
      <c r="BS134" s="1059"/>
      <c r="BT134" s="1059"/>
      <c r="BU134" s="1059" t="str">
        <f>IF(BU$82="","",BU$82)</f>
        <v>0</v>
      </c>
      <c r="BV134" s="1059"/>
      <c r="BW134" s="1059"/>
      <c r="BX134" s="1059" t="str">
        <f>IF(BX$82="","",BX$82)</f>
        <v>0</v>
      </c>
      <c r="BY134" s="1059"/>
      <c r="BZ134" s="1062"/>
      <c r="CA134" s="64"/>
      <c r="CB134" s="2"/>
      <c r="CC134" s="186"/>
      <c r="CD134" s="183"/>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c r="DP134" s="184"/>
      <c r="DQ134" s="184"/>
      <c r="DR134" s="184"/>
      <c r="DS134" s="184"/>
      <c r="DT134" s="184"/>
      <c r="DU134" s="184"/>
      <c r="DV134" s="184"/>
      <c r="DW134" s="184"/>
      <c r="DX134" s="184"/>
      <c r="DY134" s="184"/>
      <c r="DZ134" s="184"/>
      <c r="EA134" s="184"/>
      <c r="EB134" s="184"/>
      <c r="EC134" s="184"/>
      <c r="ED134" s="184"/>
      <c r="EE134" s="311"/>
      <c r="EF134" s="312"/>
      <c r="EG134" s="312"/>
      <c r="EH134" s="312"/>
      <c r="EI134" s="312"/>
      <c r="EJ134" s="312"/>
      <c r="EK134" s="312"/>
      <c r="EL134" s="312"/>
      <c r="EM134" s="312"/>
      <c r="EN134" s="312"/>
      <c r="EO134" s="312"/>
      <c r="EP134" s="323"/>
      <c r="EQ134" s="330"/>
      <c r="ER134" s="466"/>
      <c r="ES134" s="466"/>
      <c r="ET134" s="467"/>
      <c r="EU134" s="470"/>
      <c r="EV134" s="466"/>
      <c r="EW134" s="466"/>
      <c r="EX134" s="467"/>
      <c r="EY134" s="470"/>
      <c r="EZ134" s="466"/>
      <c r="FA134" s="466"/>
      <c r="FB134" s="467"/>
      <c r="FC134" s="470"/>
      <c r="FD134" s="466"/>
      <c r="FE134" s="466"/>
      <c r="FF134" s="467"/>
      <c r="FG134" s="470"/>
      <c r="FH134" s="466"/>
      <c r="FI134" s="466"/>
      <c r="FJ134" s="467"/>
      <c r="FK134" s="470"/>
      <c r="FL134" s="466"/>
      <c r="FM134" s="466"/>
      <c r="FN134" s="467"/>
      <c r="FO134" s="466"/>
      <c r="FP134" s="466"/>
      <c r="FQ134" s="466"/>
      <c r="FR134" s="471"/>
      <c r="FS134" s="183"/>
      <c r="FT134" s="188"/>
    </row>
    <row r="135" spans="2:176" ht="9.75" customHeight="1" x14ac:dyDescent="0.2">
      <c r="B135" s="736"/>
      <c r="C135" s="737"/>
      <c r="D135" s="737"/>
      <c r="E135" s="737"/>
      <c r="F135" s="794" t="str">
        <f>IF(F83="","",F83)</f>
        <v>025-222-2141</v>
      </c>
      <c r="G135" s="794"/>
      <c r="H135" s="794"/>
      <c r="I135" s="794"/>
      <c r="J135" s="794"/>
      <c r="K135" s="794"/>
      <c r="L135" s="794"/>
      <c r="M135" s="794"/>
      <c r="N135" s="794"/>
      <c r="O135" s="794"/>
      <c r="P135" s="794"/>
      <c r="Q135" s="794"/>
      <c r="R135" s="846"/>
      <c r="S135" s="847"/>
      <c r="T135" s="22"/>
      <c r="U135" s="70"/>
      <c r="V135" s="798"/>
      <c r="W135" s="799"/>
      <c r="X135" s="799"/>
      <c r="Y135" s="799"/>
      <c r="Z135" s="799"/>
      <c r="AA135" s="799"/>
      <c r="AB135" s="799"/>
      <c r="AC135" s="799"/>
      <c r="AD135" s="799"/>
      <c r="AE135" s="799"/>
      <c r="AF135" s="799"/>
      <c r="AG135" s="799"/>
      <c r="AH135" s="799"/>
      <c r="AI135" s="799"/>
      <c r="AJ135" s="799"/>
      <c r="AK135" s="799"/>
      <c r="AL135" s="799"/>
      <c r="AM135" s="799"/>
      <c r="AN135" s="799"/>
      <c r="AO135" s="799"/>
      <c r="AP135" s="799"/>
      <c r="AQ135" s="799"/>
      <c r="AR135" s="799"/>
      <c r="AS135" s="799"/>
      <c r="AT135" s="799"/>
      <c r="AU135" s="799"/>
      <c r="AV135" s="799"/>
      <c r="AW135" s="799"/>
      <c r="AX135" s="799"/>
      <c r="AY135" s="799"/>
      <c r="AZ135" s="1066"/>
      <c r="BA135" s="1060"/>
      <c r="BB135" s="1060"/>
      <c r="BC135" s="1060"/>
      <c r="BD135" s="1060"/>
      <c r="BE135" s="1060"/>
      <c r="BF135" s="1060"/>
      <c r="BG135" s="1060"/>
      <c r="BH135" s="1069"/>
      <c r="BI135" s="1060"/>
      <c r="BJ135" s="1060"/>
      <c r="BK135" s="1060"/>
      <c r="BL135" s="1060"/>
      <c r="BM135" s="1060"/>
      <c r="BN135" s="1060"/>
      <c r="BO135" s="1060"/>
      <c r="BP135" s="1060"/>
      <c r="BQ135" s="1069"/>
      <c r="BR135" s="1060"/>
      <c r="BS135" s="1060"/>
      <c r="BT135" s="1060"/>
      <c r="BU135" s="1060"/>
      <c r="BV135" s="1060"/>
      <c r="BW135" s="1060"/>
      <c r="BX135" s="1060"/>
      <c r="BY135" s="1060"/>
      <c r="BZ135" s="1063"/>
      <c r="CA135" s="64"/>
      <c r="CB135" s="2"/>
      <c r="CC135" s="186"/>
      <c r="CD135" s="189"/>
      <c r="CE135" s="285" t="s">
        <v>225</v>
      </c>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c r="EA135" s="285"/>
      <c r="EB135" s="285"/>
      <c r="EC135" s="184"/>
      <c r="ED135" s="184"/>
      <c r="EE135" s="286" t="s">
        <v>226</v>
      </c>
      <c r="EF135" s="286"/>
      <c r="EG135" s="286"/>
      <c r="EH135" s="286"/>
      <c r="EI135" s="286"/>
      <c r="EJ135" s="286"/>
      <c r="EK135" s="286"/>
      <c r="EL135" s="286"/>
      <c r="EM135" s="286"/>
      <c r="EN135" s="286"/>
      <c r="EO135" s="286"/>
      <c r="EP135" s="286"/>
      <c r="EQ135" s="286"/>
      <c r="ER135" s="407" t="str">
        <f>IF(AZ131="","",AZ131)</f>
        <v/>
      </c>
      <c r="ES135" s="408"/>
      <c r="ET135" s="408"/>
      <c r="EU135" s="408" t="str">
        <f>IF(BC131="","",BC131)</f>
        <v/>
      </c>
      <c r="EV135" s="408"/>
      <c r="EW135" s="408"/>
      <c r="EX135" s="408" t="str">
        <f>IF(BF131="","",BF131)</f>
        <v>3</v>
      </c>
      <c r="EY135" s="408"/>
      <c r="EZ135" s="413"/>
      <c r="FA135" s="416" t="str">
        <f>IF(BI131="","",BI131)</f>
        <v>0</v>
      </c>
      <c r="FB135" s="408"/>
      <c r="FC135" s="408"/>
      <c r="FD135" s="408" t="str">
        <f>IF(BL131="","",BL131)</f>
        <v>0</v>
      </c>
      <c r="FE135" s="408"/>
      <c r="FF135" s="408"/>
      <c r="FG135" s="408" t="str">
        <f>IF(BO131="","",BO131)</f>
        <v>0</v>
      </c>
      <c r="FH135" s="408"/>
      <c r="FI135" s="413"/>
      <c r="FJ135" s="416" t="str">
        <f>IF(BR131="","",BR131)</f>
        <v>0</v>
      </c>
      <c r="FK135" s="408"/>
      <c r="FL135" s="408"/>
      <c r="FM135" s="408" t="str">
        <f>IF(BU131="","",BU131)</f>
        <v>0</v>
      </c>
      <c r="FN135" s="408"/>
      <c r="FO135" s="408"/>
      <c r="FP135" s="408" t="str">
        <f>IF(BX131="","",BX131)</f>
        <v>0</v>
      </c>
      <c r="FQ135" s="408"/>
      <c r="FR135" s="446"/>
      <c r="FS135" s="183"/>
      <c r="FT135" s="188"/>
    </row>
    <row r="136" spans="2:176" ht="9.75" customHeight="1" x14ac:dyDescent="0.2">
      <c r="B136" s="739"/>
      <c r="C136" s="740"/>
      <c r="D136" s="740"/>
      <c r="E136" s="740"/>
      <c r="F136" s="828"/>
      <c r="G136" s="828"/>
      <c r="H136" s="828"/>
      <c r="I136" s="828"/>
      <c r="J136" s="828"/>
      <c r="K136" s="828"/>
      <c r="L136" s="828"/>
      <c r="M136" s="828"/>
      <c r="N136" s="828"/>
      <c r="O136" s="828"/>
      <c r="P136" s="828"/>
      <c r="Q136" s="828"/>
      <c r="R136" s="848"/>
      <c r="S136" s="849"/>
      <c r="T136" s="22"/>
      <c r="U136" s="70"/>
      <c r="V136" s="800"/>
      <c r="W136" s="801"/>
      <c r="X136" s="801"/>
      <c r="Y136" s="801"/>
      <c r="Z136" s="801"/>
      <c r="AA136" s="801"/>
      <c r="AB136" s="801"/>
      <c r="AC136" s="801"/>
      <c r="AD136" s="801"/>
      <c r="AE136" s="801"/>
      <c r="AF136" s="801"/>
      <c r="AG136" s="801"/>
      <c r="AH136" s="801"/>
      <c r="AI136" s="801"/>
      <c r="AJ136" s="801"/>
      <c r="AK136" s="801"/>
      <c r="AL136" s="801"/>
      <c r="AM136" s="801"/>
      <c r="AN136" s="801"/>
      <c r="AO136" s="801"/>
      <c r="AP136" s="801"/>
      <c r="AQ136" s="801"/>
      <c r="AR136" s="801"/>
      <c r="AS136" s="801"/>
      <c r="AT136" s="801"/>
      <c r="AU136" s="801"/>
      <c r="AV136" s="801"/>
      <c r="AW136" s="801"/>
      <c r="AX136" s="801"/>
      <c r="AY136" s="801"/>
      <c r="AZ136" s="1067"/>
      <c r="BA136" s="1061"/>
      <c r="BB136" s="1061"/>
      <c r="BC136" s="1061"/>
      <c r="BD136" s="1061"/>
      <c r="BE136" s="1061"/>
      <c r="BF136" s="1061"/>
      <c r="BG136" s="1061"/>
      <c r="BH136" s="1070"/>
      <c r="BI136" s="1061"/>
      <c r="BJ136" s="1061"/>
      <c r="BK136" s="1061"/>
      <c r="BL136" s="1061"/>
      <c r="BM136" s="1061"/>
      <c r="BN136" s="1061"/>
      <c r="BO136" s="1061"/>
      <c r="BP136" s="1061"/>
      <c r="BQ136" s="1070"/>
      <c r="BR136" s="1061"/>
      <c r="BS136" s="1061"/>
      <c r="BT136" s="1061"/>
      <c r="BU136" s="1061"/>
      <c r="BV136" s="1061"/>
      <c r="BW136" s="1061"/>
      <c r="BX136" s="1061"/>
      <c r="BY136" s="1061"/>
      <c r="BZ136" s="1064"/>
      <c r="CA136" s="64"/>
      <c r="CB136" s="2"/>
      <c r="CC136" s="186"/>
      <c r="CD136" s="183"/>
      <c r="CE136" s="296" t="str">
        <f>IF(F71="","",F71)</f>
        <v>○○○○○○○○工事</v>
      </c>
      <c r="CF136" s="297"/>
      <c r="CG136" s="297"/>
      <c r="CH136" s="297"/>
      <c r="CI136" s="297"/>
      <c r="CJ136" s="297"/>
      <c r="CK136" s="297"/>
      <c r="CL136" s="297"/>
      <c r="CM136" s="297"/>
      <c r="CN136" s="297"/>
      <c r="CO136" s="297"/>
      <c r="CP136" s="297"/>
      <c r="CQ136" s="297"/>
      <c r="CR136" s="297"/>
      <c r="CS136" s="297"/>
      <c r="CT136" s="297"/>
      <c r="CU136" s="297"/>
      <c r="CV136" s="297"/>
      <c r="CW136" s="297"/>
      <c r="CX136" s="297"/>
      <c r="CY136" s="297"/>
      <c r="CZ136" s="297"/>
      <c r="DA136" s="297"/>
      <c r="DB136" s="297"/>
      <c r="DC136" s="297"/>
      <c r="DD136" s="297"/>
      <c r="DE136" s="297"/>
      <c r="DF136" s="297"/>
      <c r="DG136" s="297"/>
      <c r="DH136" s="297"/>
      <c r="DI136" s="297"/>
      <c r="DJ136" s="297"/>
      <c r="DK136" s="297"/>
      <c r="DL136" s="297"/>
      <c r="DM136" s="297"/>
      <c r="DN136" s="297"/>
      <c r="DO136" s="297"/>
      <c r="DP136" s="297"/>
      <c r="DQ136" s="297"/>
      <c r="DR136" s="297"/>
      <c r="DS136" s="297"/>
      <c r="DT136" s="297"/>
      <c r="DU136" s="297"/>
      <c r="DV136" s="297"/>
      <c r="DW136" s="297"/>
      <c r="DX136" s="297"/>
      <c r="DY136" s="297"/>
      <c r="DZ136" s="297"/>
      <c r="EA136" s="297"/>
      <c r="EB136" s="298"/>
      <c r="EC136" s="184"/>
      <c r="ED136" s="184"/>
      <c r="EE136" s="286"/>
      <c r="EF136" s="286"/>
      <c r="EG136" s="286"/>
      <c r="EH136" s="286"/>
      <c r="EI136" s="286"/>
      <c r="EJ136" s="286"/>
      <c r="EK136" s="286"/>
      <c r="EL136" s="286"/>
      <c r="EM136" s="286"/>
      <c r="EN136" s="286"/>
      <c r="EO136" s="286"/>
      <c r="EP136" s="286"/>
      <c r="EQ136" s="286"/>
      <c r="ER136" s="409"/>
      <c r="ES136" s="410"/>
      <c r="ET136" s="410"/>
      <c r="EU136" s="410"/>
      <c r="EV136" s="410"/>
      <c r="EW136" s="410"/>
      <c r="EX136" s="410"/>
      <c r="EY136" s="410"/>
      <c r="EZ136" s="414"/>
      <c r="FA136" s="417"/>
      <c r="FB136" s="410"/>
      <c r="FC136" s="410"/>
      <c r="FD136" s="410"/>
      <c r="FE136" s="410"/>
      <c r="FF136" s="410"/>
      <c r="FG136" s="410"/>
      <c r="FH136" s="410"/>
      <c r="FI136" s="414"/>
      <c r="FJ136" s="417"/>
      <c r="FK136" s="410"/>
      <c r="FL136" s="410"/>
      <c r="FM136" s="410"/>
      <c r="FN136" s="410"/>
      <c r="FO136" s="410"/>
      <c r="FP136" s="410"/>
      <c r="FQ136" s="410"/>
      <c r="FR136" s="447"/>
      <c r="FS136" s="183"/>
      <c r="FT136" s="188"/>
    </row>
    <row r="137" spans="2:176" ht="9.75" customHeight="1" x14ac:dyDescent="0.2">
      <c r="B137" s="1081" t="s">
        <v>89</v>
      </c>
      <c r="C137" s="1082"/>
      <c r="D137" s="1082"/>
      <c r="E137" s="1082"/>
      <c r="F137" s="885" t="str">
        <f t="shared" ref="F137:S137" si="10">IF(F85="","",F85)</f>
        <v>T</v>
      </c>
      <c r="G137" s="841" t="str">
        <f t="shared" si="10"/>
        <v>3</v>
      </c>
      <c r="H137" s="841" t="str">
        <f t="shared" si="10"/>
        <v>1</v>
      </c>
      <c r="I137" s="841" t="str">
        <f t="shared" si="10"/>
        <v>1</v>
      </c>
      <c r="J137" s="841" t="str">
        <f t="shared" si="10"/>
        <v>0</v>
      </c>
      <c r="K137" s="841" t="str">
        <f t="shared" si="10"/>
        <v>0</v>
      </c>
      <c r="L137" s="841" t="str">
        <f t="shared" si="10"/>
        <v>0</v>
      </c>
      <c r="M137" s="841" t="str">
        <f t="shared" si="10"/>
        <v>1</v>
      </c>
      <c r="N137" s="1079" t="str">
        <f t="shared" si="10"/>
        <v>0</v>
      </c>
      <c r="O137" s="841" t="str">
        <f t="shared" si="10"/>
        <v>0</v>
      </c>
      <c r="P137" s="1079" t="str">
        <f t="shared" si="10"/>
        <v>1</v>
      </c>
      <c r="Q137" s="841" t="str">
        <f t="shared" si="10"/>
        <v>9</v>
      </c>
      <c r="R137" s="841" t="str">
        <f t="shared" si="10"/>
        <v>9</v>
      </c>
      <c r="S137" s="1076" t="str">
        <f t="shared" si="10"/>
        <v>9</v>
      </c>
      <c r="T137" s="23"/>
      <c r="V137" s="873" t="s">
        <v>259</v>
      </c>
      <c r="W137" s="874"/>
      <c r="X137" s="874"/>
      <c r="Y137" s="874"/>
      <c r="Z137" s="874"/>
      <c r="AA137" s="874"/>
      <c r="AB137" s="874"/>
      <c r="AC137" s="874"/>
      <c r="AD137" s="874"/>
      <c r="AE137" s="874"/>
      <c r="AF137" s="874"/>
      <c r="AG137" s="874"/>
      <c r="AH137" s="874"/>
      <c r="AI137" s="874"/>
      <c r="AJ137" s="874"/>
      <c r="AK137" s="874"/>
      <c r="AL137" s="874"/>
      <c r="AM137" s="874"/>
      <c r="AN137" s="874"/>
      <c r="AO137" s="874"/>
      <c r="AP137" s="874"/>
      <c r="AQ137" s="874"/>
      <c r="AR137" s="874"/>
      <c r="AS137" s="874"/>
      <c r="AT137" s="874"/>
      <c r="AU137" s="874"/>
      <c r="AV137" s="874"/>
      <c r="AW137" s="874"/>
      <c r="AX137" s="874"/>
      <c r="AY137" s="874"/>
      <c r="AZ137" s="1065" t="str">
        <f>IF(AZ$85="","",AZ$85)</f>
        <v/>
      </c>
      <c r="BA137" s="1059"/>
      <c r="BB137" s="1059"/>
      <c r="BC137" s="1059" t="str">
        <f>IF(BC$85="","",BC$85)</f>
        <v/>
      </c>
      <c r="BD137" s="1059"/>
      <c r="BE137" s="1059"/>
      <c r="BF137" s="1059" t="str">
        <f>IF(BF$85="","",BF$85)</f>
        <v>5</v>
      </c>
      <c r="BG137" s="1059"/>
      <c r="BH137" s="1068"/>
      <c r="BI137" s="1059" t="str">
        <f>IF(BI$85="","",BI$85)</f>
        <v>0</v>
      </c>
      <c r="BJ137" s="1059"/>
      <c r="BK137" s="1059"/>
      <c r="BL137" s="1059" t="str">
        <f>IF(BL$85="","",BL$85)</f>
        <v>0</v>
      </c>
      <c r="BM137" s="1059"/>
      <c r="BN137" s="1059"/>
      <c r="BO137" s="1059" t="str">
        <f>IF(BO$85="","",BO$85)</f>
        <v>0</v>
      </c>
      <c r="BP137" s="1059"/>
      <c r="BQ137" s="1068"/>
      <c r="BR137" s="1059" t="str">
        <f>IF(BR$85="","",BR$85)</f>
        <v>0</v>
      </c>
      <c r="BS137" s="1059"/>
      <c r="BT137" s="1059"/>
      <c r="BU137" s="1059" t="str">
        <f>IF(BU$85="","",BU$85)</f>
        <v>0</v>
      </c>
      <c r="BV137" s="1059"/>
      <c r="BW137" s="1059"/>
      <c r="BX137" s="1059" t="str">
        <f>IF(BX$85="","",BX$85)</f>
        <v>0</v>
      </c>
      <c r="BY137" s="1059"/>
      <c r="BZ137" s="1062"/>
      <c r="CA137" s="64"/>
      <c r="CB137" s="2"/>
      <c r="CC137" s="186"/>
      <c r="CD137" s="183"/>
      <c r="CE137" s="299"/>
      <c r="CF137" s="300"/>
      <c r="CG137" s="300"/>
      <c r="CH137" s="300"/>
      <c r="CI137" s="300"/>
      <c r="CJ137" s="300"/>
      <c r="CK137" s="300"/>
      <c r="CL137" s="300"/>
      <c r="CM137" s="300"/>
      <c r="CN137" s="300"/>
      <c r="CO137" s="300"/>
      <c r="CP137" s="300"/>
      <c r="CQ137" s="300"/>
      <c r="CR137" s="300"/>
      <c r="CS137" s="300"/>
      <c r="CT137" s="300"/>
      <c r="CU137" s="300"/>
      <c r="CV137" s="300"/>
      <c r="CW137" s="300"/>
      <c r="CX137" s="300"/>
      <c r="CY137" s="300"/>
      <c r="CZ137" s="300"/>
      <c r="DA137" s="300"/>
      <c r="DB137" s="300"/>
      <c r="DC137" s="300"/>
      <c r="DD137" s="300"/>
      <c r="DE137" s="300"/>
      <c r="DF137" s="300"/>
      <c r="DG137" s="300"/>
      <c r="DH137" s="300"/>
      <c r="DI137" s="300"/>
      <c r="DJ137" s="300"/>
      <c r="DK137" s="300"/>
      <c r="DL137" s="300"/>
      <c r="DM137" s="300"/>
      <c r="DN137" s="300"/>
      <c r="DO137" s="300"/>
      <c r="DP137" s="300"/>
      <c r="DQ137" s="300"/>
      <c r="DR137" s="300"/>
      <c r="DS137" s="300"/>
      <c r="DT137" s="300"/>
      <c r="DU137" s="300"/>
      <c r="DV137" s="300"/>
      <c r="DW137" s="300"/>
      <c r="DX137" s="300"/>
      <c r="DY137" s="300"/>
      <c r="DZ137" s="300"/>
      <c r="EA137" s="300"/>
      <c r="EB137" s="301"/>
      <c r="EC137" s="184"/>
      <c r="ED137" s="184"/>
      <c r="EE137" s="286"/>
      <c r="EF137" s="286"/>
      <c r="EG137" s="286"/>
      <c r="EH137" s="286"/>
      <c r="EI137" s="286"/>
      <c r="EJ137" s="286"/>
      <c r="EK137" s="286"/>
      <c r="EL137" s="286"/>
      <c r="EM137" s="286"/>
      <c r="EN137" s="286"/>
      <c r="EO137" s="286"/>
      <c r="EP137" s="286"/>
      <c r="EQ137" s="286"/>
      <c r="ER137" s="411"/>
      <c r="ES137" s="412"/>
      <c r="ET137" s="412"/>
      <c r="EU137" s="412"/>
      <c r="EV137" s="412"/>
      <c r="EW137" s="412"/>
      <c r="EX137" s="412"/>
      <c r="EY137" s="412"/>
      <c r="EZ137" s="415"/>
      <c r="FA137" s="418"/>
      <c r="FB137" s="412"/>
      <c r="FC137" s="412"/>
      <c r="FD137" s="412"/>
      <c r="FE137" s="412"/>
      <c r="FF137" s="412"/>
      <c r="FG137" s="412"/>
      <c r="FH137" s="412"/>
      <c r="FI137" s="415"/>
      <c r="FJ137" s="418"/>
      <c r="FK137" s="412"/>
      <c r="FL137" s="412"/>
      <c r="FM137" s="412"/>
      <c r="FN137" s="412"/>
      <c r="FO137" s="412"/>
      <c r="FP137" s="412"/>
      <c r="FQ137" s="412"/>
      <c r="FR137" s="448"/>
      <c r="FS137" s="183"/>
      <c r="FT137" s="188"/>
    </row>
    <row r="138" spans="2:176" ht="9.75" customHeight="1" x14ac:dyDescent="0.2">
      <c r="B138" s="1081"/>
      <c r="C138" s="1082"/>
      <c r="D138" s="1082"/>
      <c r="E138" s="1082"/>
      <c r="F138" s="886"/>
      <c r="G138" s="842"/>
      <c r="H138" s="842"/>
      <c r="I138" s="842"/>
      <c r="J138" s="842"/>
      <c r="K138" s="842"/>
      <c r="L138" s="842"/>
      <c r="M138" s="842"/>
      <c r="N138" s="1080"/>
      <c r="O138" s="842"/>
      <c r="P138" s="1080"/>
      <c r="Q138" s="842"/>
      <c r="R138" s="842"/>
      <c r="S138" s="1077"/>
      <c r="T138" s="23"/>
      <c r="U138" s="70"/>
      <c r="V138" s="875"/>
      <c r="W138" s="876"/>
      <c r="X138" s="876"/>
      <c r="Y138" s="876"/>
      <c r="Z138" s="876"/>
      <c r="AA138" s="876"/>
      <c r="AB138" s="876"/>
      <c r="AC138" s="876"/>
      <c r="AD138" s="876"/>
      <c r="AE138" s="876"/>
      <c r="AF138" s="876"/>
      <c r="AG138" s="876"/>
      <c r="AH138" s="876"/>
      <c r="AI138" s="876"/>
      <c r="AJ138" s="876"/>
      <c r="AK138" s="876"/>
      <c r="AL138" s="876"/>
      <c r="AM138" s="876"/>
      <c r="AN138" s="876"/>
      <c r="AO138" s="876"/>
      <c r="AP138" s="876"/>
      <c r="AQ138" s="876"/>
      <c r="AR138" s="876"/>
      <c r="AS138" s="876"/>
      <c r="AT138" s="876"/>
      <c r="AU138" s="876"/>
      <c r="AV138" s="876"/>
      <c r="AW138" s="876"/>
      <c r="AX138" s="876"/>
      <c r="AY138" s="876"/>
      <c r="AZ138" s="1066"/>
      <c r="BA138" s="1060"/>
      <c r="BB138" s="1060"/>
      <c r="BC138" s="1060"/>
      <c r="BD138" s="1060"/>
      <c r="BE138" s="1060"/>
      <c r="BF138" s="1060"/>
      <c r="BG138" s="1060"/>
      <c r="BH138" s="1069"/>
      <c r="BI138" s="1060"/>
      <c r="BJ138" s="1060"/>
      <c r="BK138" s="1060"/>
      <c r="BL138" s="1060"/>
      <c r="BM138" s="1060"/>
      <c r="BN138" s="1060"/>
      <c r="BO138" s="1060"/>
      <c r="BP138" s="1060"/>
      <c r="BQ138" s="1069"/>
      <c r="BR138" s="1060"/>
      <c r="BS138" s="1060"/>
      <c r="BT138" s="1060"/>
      <c r="BU138" s="1060"/>
      <c r="BV138" s="1060"/>
      <c r="BW138" s="1060"/>
      <c r="BX138" s="1060"/>
      <c r="BY138" s="1060"/>
      <c r="BZ138" s="1063"/>
      <c r="CA138" s="64"/>
      <c r="CB138" s="2"/>
      <c r="CC138" s="186"/>
      <c r="CD138" s="189"/>
      <c r="CE138" s="302"/>
      <c r="CF138" s="303"/>
      <c r="CG138" s="303"/>
      <c r="CH138" s="303"/>
      <c r="CI138" s="303"/>
      <c r="CJ138" s="303"/>
      <c r="CK138" s="303"/>
      <c r="CL138" s="303"/>
      <c r="CM138" s="303"/>
      <c r="CN138" s="303"/>
      <c r="CO138" s="303"/>
      <c r="CP138" s="303"/>
      <c r="CQ138" s="303"/>
      <c r="CR138" s="303"/>
      <c r="CS138" s="303"/>
      <c r="CT138" s="303"/>
      <c r="CU138" s="303"/>
      <c r="CV138" s="303"/>
      <c r="CW138" s="303"/>
      <c r="CX138" s="303"/>
      <c r="CY138" s="303"/>
      <c r="CZ138" s="303"/>
      <c r="DA138" s="303"/>
      <c r="DB138" s="303"/>
      <c r="DC138" s="303"/>
      <c r="DD138" s="303"/>
      <c r="DE138" s="303"/>
      <c r="DF138" s="303"/>
      <c r="DG138" s="303"/>
      <c r="DH138" s="303"/>
      <c r="DI138" s="303"/>
      <c r="DJ138" s="303"/>
      <c r="DK138" s="303"/>
      <c r="DL138" s="303"/>
      <c r="DM138" s="303"/>
      <c r="DN138" s="303"/>
      <c r="DO138" s="303"/>
      <c r="DP138" s="303"/>
      <c r="DQ138" s="303"/>
      <c r="DR138" s="303"/>
      <c r="DS138" s="303"/>
      <c r="DT138" s="303"/>
      <c r="DU138" s="303"/>
      <c r="DV138" s="303"/>
      <c r="DW138" s="303"/>
      <c r="DX138" s="303"/>
      <c r="DY138" s="303"/>
      <c r="DZ138" s="303"/>
      <c r="EA138" s="303"/>
      <c r="EB138" s="304"/>
      <c r="EC138" s="184"/>
      <c r="ED138" s="184"/>
      <c r="EE138" s="286" t="s">
        <v>227</v>
      </c>
      <c r="EF138" s="286"/>
      <c r="EG138" s="286"/>
      <c r="EH138" s="286"/>
      <c r="EI138" s="286"/>
      <c r="EJ138" s="286"/>
      <c r="EK138" s="286"/>
      <c r="EL138" s="286"/>
      <c r="EM138" s="286"/>
      <c r="EN138" s="286"/>
      <c r="EO138" s="286"/>
      <c r="EP138" s="286"/>
      <c r="EQ138" s="286"/>
      <c r="ER138" s="407" t="str">
        <f>IF(AZ134="","",AZ134)</f>
        <v/>
      </c>
      <c r="ES138" s="408"/>
      <c r="ET138" s="408"/>
      <c r="EU138" s="408" t="str">
        <f>IF(BC134="","",BC134)</f>
        <v/>
      </c>
      <c r="EV138" s="408"/>
      <c r="EW138" s="408"/>
      <c r="EX138" s="408" t="str">
        <f>IF(BF134="","",BF134)</f>
        <v>2</v>
      </c>
      <c r="EY138" s="408"/>
      <c r="EZ138" s="413"/>
      <c r="FA138" s="416" t="str">
        <f>IF(BI134="","",BI134)</f>
        <v>0</v>
      </c>
      <c r="FB138" s="408"/>
      <c r="FC138" s="408"/>
      <c r="FD138" s="408" t="str">
        <f>IF(BL134="","",BL134)</f>
        <v>0</v>
      </c>
      <c r="FE138" s="408"/>
      <c r="FF138" s="408"/>
      <c r="FG138" s="408" t="str">
        <f>IF(BO134="","",BO134)</f>
        <v>0</v>
      </c>
      <c r="FH138" s="408"/>
      <c r="FI138" s="413"/>
      <c r="FJ138" s="416" t="str">
        <f>IF(BR134="","",BR134)</f>
        <v>0</v>
      </c>
      <c r="FK138" s="408"/>
      <c r="FL138" s="408"/>
      <c r="FM138" s="408" t="str">
        <f>IF(BU134="","",BU134)</f>
        <v>0</v>
      </c>
      <c r="FN138" s="408"/>
      <c r="FO138" s="408"/>
      <c r="FP138" s="408" t="str">
        <f>IF(AND(BX134="",BX131&lt;&gt;""),"0",IF(BX134="","",BX134))</f>
        <v>0</v>
      </c>
      <c r="FQ138" s="408"/>
      <c r="FR138" s="446"/>
      <c r="FS138" s="183"/>
      <c r="FT138" s="188"/>
    </row>
    <row r="139" spans="2:176" ht="9.75" customHeight="1" x14ac:dyDescent="0.2">
      <c r="B139" s="1049" t="s">
        <v>8</v>
      </c>
      <c r="C139" s="1050"/>
      <c r="D139" s="1050"/>
      <c r="E139" s="1050"/>
      <c r="F139" s="1083" t="str">
        <f t="shared" ref="F139:L139" si="11">IF(F87="","",F87)</f>
        <v>1</v>
      </c>
      <c r="G139" s="835" t="str">
        <f t="shared" si="11"/>
        <v>5</v>
      </c>
      <c r="H139" s="835" t="str">
        <f t="shared" si="11"/>
        <v>0</v>
      </c>
      <c r="I139" s="835" t="str">
        <f t="shared" si="11"/>
        <v>2</v>
      </c>
      <c r="J139" s="835" t="str">
        <f t="shared" si="11"/>
        <v>3</v>
      </c>
      <c r="K139" s="835" t="str">
        <f t="shared" si="11"/>
        <v>0</v>
      </c>
      <c r="L139" s="365" t="str">
        <f t="shared" si="11"/>
        <v>1</v>
      </c>
      <c r="M139" s="1044"/>
      <c r="N139" s="1044"/>
      <c r="O139" s="1044"/>
      <c r="P139" s="1044"/>
      <c r="Q139" s="1044"/>
      <c r="R139" s="1044"/>
      <c r="S139" s="1045"/>
      <c r="T139" s="14"/>
      <c r="U139" s="70"/>
      <c r="V139" s="877"/>
      <c r="W139" s="878"/>
      <c r="X139" s="878"/>
      <c r="Y139" s="878"/>
      <c r="Z139" s="878"/>
      <c r="AA139" s="878"/>
      <c r="AB139" s="878"/>
      <c r="AC139" s="878"/>
      <c r="AD139" s="878"/>
      <c r="AE139" s="878"/>
      <c r="AF139" s="878"/>
      <c r="AG139" s="878"/>
      <c r="AH139" s="878"/>
      <c r="AI139" s="878"/>
      <c r="AJ139" s="878"/>
      <c r="AK139" s="878"/>
      <c r="AL139" s="878"/>
      <c r="AM139" s="878"/>
      <c r="AN139" s="878"/>
      <c r="AO139" s="878"/>
      <c r="AP139" s="878"/>
      <c r="AQ139" s="878"/>
      <c r="AR139" s="878"/>
      <c r="AS139" s="878"/>
      <c r="AT139" s="878"/>
      <c r="AU139" s="878"/>
      <c r="AV139" s="878"/>
      <c r="AW139" s="878"/>
      <c r="AX139" s="878"/>
      <c r="AY139" s="878"/>
      <c r="AZ139" s="1067"/>
      <c r="BA139" s="1061"/>
      <c r="BB139" s="1061"/>
      <c r="BC139" s="1061"/>
      <c r="BD139" s="1061"/>
      <c r="BE139" s="1061"/>
      <c r="BF139" s="1061"/>
      <c r="BG139" s="1061"/>
      <c r="BH139" s="1070"/>
      <c r="BI139" s="1061"/>
      <c r="BJ139" s="1061"/>
      <c r="BK139" s="1061"/>
      <c r="BL139" s="1061"/>
      <c r="BM139" s="1061"/>
      <c r="BN139" s="1061"/>
      <c r="BO139" s="1061"/>
      <c r="BP139" s="1061"/>
      <c r="BQ139" s="1070"/>
      <c r="BR139" s="1061"/>
      <c r="BS139" s="1061"/>
      <c r="BT139" s="1061"/>
      <c r="BU139" s="1061"/>
      <c r="BV139" s="1061"/>
      <c r="BW139" s="1061"/>
      <c r="BX139" s="1061"/>
      <c r="BY139" s="1061"/>
      <c r="BZ139" s="1064"/>
      <c r="CA139" s="64"/>
      <c r="CB139" s="2"/>
      <c r="CC139" s="191"/>
      <c r="CD139" s="183"/>
      <c r="CE139" s="184"/>
      <c r="CF139" s="184"/>
      <c r="CG139" s="184"/>
      <c r="CH139" s="184"/>
      <c r="CI139" s="184"/>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4"/>
      <c r="DF139" s="184"/>
      <c r="DG139" s="184"/>
      <c r="DH139" s="184"/>
      <c r="DI139" s="184"/>
      <c r="DJ139" s="184"/>
      <c r="DK139" s="184"/>
      <c r="DL139" s="184"/>
      <c r="DM139" s="184"/>
      <c r="DN139" s="184"/>
      <c r="DO139" s="184"/>
      <c r="DP139" s="184"/>
      <c r="DQ139" s="184"/>
      <c r="DR139" s="184"/>
      <c r="DS139" s="184"/>
      <c r="DT139" s="184"/>
      <c r="DU139" s="184"/>
      <c r="DV139" s="184"/>
      <c r="DW139" s="184"/>
      <c r="DX139" s="184"/>
      <c r="DY139" s="184"/>
      <c r="DZ139" s="184"/>
      <c r="EA139" s="184"/>
      <c r="EB139" s="184"/>
      <c r="EC139" s="184"/>
      <c r="ED139" s="184"/>
      <c r="EE139" s="286"/>
      <c r="EF139" s="286"/>
      <c r="EG139" s="286"/>
      <c r="EH139" s="286"/>
      <c r="EI139" s="286"/>
      <c r="EJ139" s="286"/>
      <c r="EK139" s="286"/>
      <c r="EL139" s="286"/>
      <c r="EM139" s="286"/>
      <c r="EN139" s="286"/>
      <c r="EO139" s="286"/>
      <c r="EP139" s="286"/>
      <c r="EQ139" s="286"/>
      <c r="ER139" s="409"/>
      <c r="ES139" s="410"/>
      <c r="ET139" s="410"/>
      <c r="EU139" s="410"/>
      <c r="EV139" s="410"/>
      <c r="EW139" s="410"/>
      <c r="EX139" s="410"/>
      <c r="EY139" s="410"/>
      <c r="EZ139" s="414"/>
      <c r="FA139" s="417"/>
      <c r="FB139" s="410"/>
      <c r="FC139" s="410"/>
      <c r="FD139" s="410"/>
      <c r="FE139" s="410"/>
      <c r="FF139" s="410"/>
      <c r="FG139" s="410"/>
      <c r="FH139" s="410"/>
      <c r="FI139" s="414"/>
      <c r="FJ139" s="417"/>
      <c r="FK139" s="410"/>
      <c r="FL139" s="410"/>
      <c r="FM139" s="410"/>
      <c r="FN139" s="410"/>
      <c r="FO139" s="410"/>
      <c r="FP139" s="410"/>
      <c r="FQ139" s="410"/>
      <c r="FR139" s="447"/>
      <c r="FS139" s="183"/>
      <c r="FT139" s="188"/>
    </row>
    <row r="140" spans="2:176" ht="9.75" customHeight="1" x14ac:dyDescent="0.2">
      <c r="B140" s="1049"/>
      <c r="C140" s="1050"/>
      <c r="D140" s="1050"/>
      <c r="E140" s="1050"/>
      <c r="F140" s="1084"/>
      <c r="G140" s="836"/>
      <c r="H140" s="836"/>
      <c r="I140" s="836"/>
      <c r="J140" s="836"/>
      <c r="K140" s="836"/>
      <c r="L140" s="368"/>
      <c r="M140" s="1044"/>
      <c r="N140" s="1044"/>
      <c r="O140" s="1044"/>
      <c r="P140" s="1044"/>
      <c r="Q140" s="1044"/>
      <c r="R140" s="1044"/>
      <c r="S140" s="1045"/>
      <c r="T140" s="14"/>
      <c r="V140" s="796" t="s">
        <v>18</v>
      </c>
      <c r="W140" s="797"/>
      <c r="X140" s="797"/>
      <c r="Y140" s="797"/>
      <c r="Z140" s="797"/>
      <c r="AA140" s="797"/>
      <c r="AB140" s="797"/>
      <c r="AC140" s="797"/>
      <c r="AD140" s="797"/>
      <c r="AE140" s="797"/>
      <c r="AF140" s="797"/>
      <c r="AG140" s="797"/>
      <c r="AH140" s="797"/>
      <c r="AI140" s="797"/>
      <c r="AJ140" s="797"/>
      <c r="AK140" s="797"/>
      <c r="AL140" s="797"/>
      <c r="AM140" s="797"/>
      <c r="AN140" s="797"/>
      <c r="AO140" s="797"/>
      <c r="AP140" s="797"/>
      <c r="AQ140" s="797"/>
      <c r="AR140" s="797"/>
      <c r="AS140" s="797"/>
      <c r="AT140" s="797"/>
      <c r="AU140" s="797"/>
      <c r="AV140" s="797"/>
      <c r="AW140" s="797"/>
      <c r="AX140" s="797"/>
      <c r="AY140" s="797"/>
      <c r="AZ140" s="1066" t="str">
        <f>IF(AZ$88="","",AZ$88)</f>
        <v/>
      </c>
      <c r="BA140" s="1060"/>
      <c r="BB140" s="1060"/>
      <c r="BC140" s="1060" t="str">
        <f>IF(BC$88="","",BC$88)</f>
        <v/>
      </c>
      <c r="BD140" s="1060"/>
      <c r="BE140" s="1060"/>
      <c r="BF140" s="1060" t="str">
        <f>IF(BF$88="","",BF$88)</f>
        <v>2</v>
      </c>
      <c r="BG140" s="1060"/>
      <c r="BH140" s="1069"/>
      <c r="BI140" s="1060" t="str">
        <f>IF(BI$88="","",BI$88)</f>
        <v>9</v>
      </c>
      <c r="BJ140" s="1060"/>
      <c r="BK140" s="1060"/>
      <c r="BL140" s="1060" t="str">
        <f>IF(BL$88="","",BL$88)</f>
        <v>0</v>
      </c>
      <c r="BM140" s="1060"/>
      <c r="BN140" s="1060"/>
      <c r="BO140" s="1060" t="str">
        <f>IF(BO$88="","",BO$88)</f>
        <v>0</v>
      </c>
      <c r="BP140" s="1060"/>
      <c r="BQ140" s="1069"/>
      <c r="BR140" s="1060" t="str">
        <f>IF(BR$88="","",BR$88)</f>
        <v>0</v>
      </c>
      <c r="BS140" s="1060"/>
      <c r="BT140" s="1060"/>
      <c r="BU140" s="1060" t="str">
        <f>IF(BU$88="","",BU$88)</f>
        <v>0</v>
      </c>
      <c r="BV140" s="1060"/>
      <c r="BW140" s="1060"/>
      <c r="BX140" s="1060" t="str">
        <f>IF(BX$88="","",BX$88)</f>
        <v>0</v>
      </c>
      <c r="BY140" s="1060"/>
      <c r="BZ140" s="1063"/>
      <c r="CA140" s="64"/>
      <c r="CB140" s="2"/>
      <c r="CC140" s="192"/>
      <c r="CD140" s="193"/>
      <c r="CE140" s="305" t="s">
        <v>34</v>
      </c>
      <c r="CF140" s="305"/>
      <c r="CG140" s="305"/>
      <c r="CH140" s="305"/>
      <c r="CI140" s="305"/>
      <c r="CJ140" s="305"/>
      <c r="CK140" s="305"/>
      <c r="CL140" s="305"/>
      <c r="CM140" s="305"/>
      <c r="CN140" s="305"/>
      <c r="CO140" s="305"/>
      <c r="CP140" s="305"/>
      <c r="CQ140" s="305"/>
      <c r="CR140" s="305"/>
      <c r="CS140" s="305"/>
      <c r="CT140" s="305"/>
      <c r="CU140" s="305"/>
      <c r="CV140" s="305"/>
      <c r="CW140" s="387" t="str">
        <f>IF(F139="","",F139)</f>
        <v>1</v>
      </c>
      <c r="CX140" s="382"/>
      <c r="CY140" s="382"/>
      <c r="CZ140" s="383"/>
      <c r="DA140" s="387" t="str">
        <f>IF(G139="","",G139)</f>
        <v>5</v>
      </c>
      <c r="DB140" s="382"/>
      <c r="DC140" s="382"/>
      <c r="DD140" s="383"/>
      <c r="DE140" s="387" t="str">
        <f>IF(H139="","",H139)</f>
        <v>0</v>
      </c>
      <c r="DF140" s="382"/>
      <c r="DG140" s="382"/>
      <c r="DH140" s="383"/>
      <c r="DI140" s="385" t="str">
        <f>IF(I139="","",I139)</f>
        <v>2</v>
      </c>
      <c r="DJ140" s="382"/>
      <c r="DK140" s="382"/>
      <c r="DL140" s="383"/>
      <c r="DM140" s="385" t="str">
        <f>IF(J139="","",J139)</f>
        <v>3</v>
      </c>
      <c r="DN140" s="382"/>
      <c r="DO140" s="382"/>
      <c r="DP140" s="383"/>
      <c r="DQ140" s="385" t="str">
        <f>IF(K139="","",K139)</f>
        <v>0</v>
      </c>
      <c r="DR140" s="382"/>
      <c r="DS140" s="382"/>
      <c r="DT140" s="383"/>
      <c r="DU140" s="387" t="str">
        <f>IF(L139="","",L139)</f>
        <v>1</v>
      </c>
      <c r="DV140" s="382"/>
      <c r="DW140" s="382"/>
      <c r="DX140" s="388"/>
      <c r="DY140" s="184"/>
      <c r="DZ140" s="184"/>
      <c r="EA140" s="184"/>
      <c r="EB140" s="184"/>
      <c r="EC140" s="184"/>
      <c r="ED140" s="184"/>
      <c r="EE140" s="286"/>
      <c r="EF140" s="286"/>
      <c r="EG140" s="286"/>
      <c r="EH140" s="286"/>
      <c r="EI140" s="286"/>
      <c r="EJ140" s="286"/>
      <c r="EK140" s="286"/>
      <c r="EL140" s="286"/>
      <c r="EM140" s="286"/>
      <c r="EN140" s="286"/>
      <c r="EO140" s="286"/>
      <c r="EP140" s="286"/>
      <c r="EQ140" s="286"/>
      <c r="ER140" s="411"/>
      <c r="ES140" s="412"/>
      <c r="ET140" s="412"/>
      <c r="EU140" s="412"/>
      <c r="EV140" s="412"/>
      <c r="EW140" s="412"/>
      <c r="EX140" s="412"/>
      <c r="EY140" s="412"/>
      <c r="EZ140" s="415"/>
      <c r="FA140" s="418"/>
      <c r="FB140" s="412"/>
      <c r="FC140" s="412"/>
      <c r="FD140" s="412"/>
      <c r="FE140" s="412"/>
      <c r="FF140" s="412"/>
      <c r="FG140" s="412"/>
      <c r="FH140" s="412"/>
      <c r="FI140" s="415"/>
      <c r="FJ140" s="418"/>
      <c r="FK140" s="412"/>
      <c r="FL140" s="412"/>
      <c r="FM140" s="412"/>
      <c r="FN140" s="412"/>
      <c r="FO140" s="412"/>
      <c r="FP140" s="412"/>
      <c r="FQ140" s="412"/>
      <c r="FR140" s="448"/>
      <c r="FS140" s="183"/>
      <c r="FT140" s="188"/>
    </row>
    <row r="141" spans="2:176" ht="9.75" customHeight="1" x14ac:dyDescent="0.2">
      <c r="B141" s="1049" t="s">
        <v>9</v>
      </c>
      <c r="C141" s="1050"/>
      <c r="D141" s="1050"/>
      <c r="E141" s="1050"/>
      <c r="F141" s="813" t="str">
        <f>IF(F89="","",F89)</f>
        <v>第四北越</v>
      </c>
      <c r="G141" s="813"/>
      <c r="H141" s="813"/>
      <c r="I141" s="732" t="str">
        <f>IF(I89="","",I89)</f>
        <v>銀行</v>
      </c>
      <c r="J141" s="732"/>
      <c r="K141" s="813" t="str">
        <f>IF(K89="","",K89)</f>
        <v>本</v>
      </c>
      <c r="L141" s="813"/>
      <c r="M141" s="813"/>
      <c r="N141" s="732" t="str">
        <f>IF(N89="","",N89)</f>
        <v>支店</v>
      </c>
      <c r="O141" s="732"/>
      <c r="P141" s="813" t="str">
        <f>IF(P89="","",P89)</f>
        <v>普通</v>
      </c>
      <c r="Q141" s="813"/>
      <c r="R141" s="813"/>
      <c r="S141" s="1078"/>
      <c r="T141" s="21"/>
      <c r="U141" s="70"/>
      <c r="V141" s="798"/>
      <c r="W141" s="799"/>
      <c r="X141" s="799"/>
      <c r="Y141" s="799"/>
      <c r="Z141" s="799"/>
      <c r="AA141" s="799"/>
      <c r="AB141" s="799"/>
      <c r="AC141" s="799"/>
      <c r="AD141" s="799"/>
      <c r="AE141" s="799"/>
      <c r="AF141" s="799"/>
      <c r="AG141" s="799"/>
      <c r="AH141" s="799"/>
      <c r="AI141" s="799"/>
      <c r="AJ141" s="799"/>
      <c r="AK141" s="799"/>
      <c r="AL141" s="799"/>
      <c r="AM141" s="799"/>
      <c r="AN141" s="799"/>
      <c r="AO141" s="799"/>
      <c r="AP141" s="799"/>
      <c r="AQ141" s="799"/>
      <c r="AR141" s="799"/>
      <c r="AS141" s="799"/>
      <c r="AT141" s="799"/>
      <c r="AU141" s="799"/>
      <c r="AV141" s="799"/>
      <c r="AW141" s="799"/>
      <c r="AX141" s="799"/>
      <c r="AY141" s="799"/>
      <c r="AZ141" s="1066"/>
      <c r="BA141" s="1060"/>
      <c r="BB141" s="1060"/>
      <c r="BC141" s="1060"/>
      <c r="BD141" s="1060"/>
      <c r="BE141" s="1060"/>
      <c r="BF141" s="1060"/>
      <c r="BG141" s="1060"/>
      <c r="BH141" s="1069"/>
      <c r="BI141" s="1060"/>
      <c r="BJ141" s="1060"/>
      <c r="BK141" s="1060"/>
      <c r="BL141" s="1060"/>
      <c r="BM141" s="1060"/>
      <c r="BN141" s="1060"/>
      <c r="BO141" s="1060"/>
      <c r="BP141" s="1060"/>
      <c r="BQ141" s="1069"/>
      <c r="BR141" s="1060"/>
      <c r="BS141" s="1060"/>
      <c r="BT141" s="1060"/>
      <c r="BU141" s="1060"/>
      <c r="BV141" s="1060"/>
      <c r="BW141" s="1060"/>
      <c r="BX141" s="1060"/>
      <c r="BY141" s="1060"/>
      <c r="BZ141" s="1063"/>
      <c r="CA141" s="64"/>
      <c r="CB141" s="2"/>
      <c r="CC141" s="192"/>
      <c r="CD141" s="193"/>
      <c r="CE141" s="305"/>
      <c r="CF141" s="305"/>
      <c r="CG141" s="305"/>
      <c r="CH141" s="305"/>
      <c r="CI141" s="305"/>
      <c r="CJ141" s="305"/>
      <c r="CK141" s="305"/>
      <c r="CL141" s="305"/>
      <c r="CM141" s="305"/>
      <c r="CN141" s="305"/>
      <c r="CO141" s="305"/>
      <c r="CP141" s="305"/>
      <c r="CQ141" s="305"/>
      <c r="CR141" s="305"/>
      <c r="CS141" s="305"/>
      <c r="CT141" s="305"/>
      <c r="CU141" s="305"/>
      <c r="CV141" s="305"/>
      <c r="CW141" s="282"/>
      <c r="CX141" s="283"/>
      <c r="CY141" s="283"/>
      <c r="CZ141" s="284"/>
      <c r="DA141" s="282"/>
      <c r="DB141" s="283"/>
      <c r="DC141" s="283"/>
      <c r="DD141" s="284"/>
      <c r="DE141" s="282"/>
      <c r="DF141" s="283"/>
      <c r="DG141" s="283"/>
      <c r="DH141" s="284"/>
      <c r="DI141" s="386"/>
      <c r="DJ141" s="283"/>
      <c r="DK141" s="283"/>
      <c r="DL141" s="284"/>
      <c r="DM141" s="386"/>
      <c r="DN141" s="283"/>
      <c r="DO141" s="283"/>
      <c r="DP141" s="284"/>
      <c r="DQ141" s="386"/>
      <c r="DR141" s="283"/>
      <c r="DS141" s="283"/>
      <c r="DT141" s="284"/>
      <c r="DU141" s="282"/>
      <c r="DV141" s="283"/>
      <c r="DW141" s="283"/>
      <c r="DX141" s="389"/>
      <c r="DY141" s="184"/>
      <c r="DZ141" s="184"/>
      <c r="EA141" s="184"/>
      <c r="EB141" s="184"/>
      <c r="EC141" s="184"/>
      <c r="ED141" s="184"/>
      <c r="EE141" s="307" t="s">
        <v>228</v>
      </c>
      <c r="EF141" s="307"/>
      <c r="EG141" s="307"/>
      <c r="EH141" s="307"/>
      <c r="EI141" s="307"/>
      <c r="EJ141" s="307"/>
      <c r="EK141" s="307"/>
      <c r="EL141" s="307"/>
      <c r="EM141" s="307"/>
      <c r="EN141" s="307"/>
      <c r="EO141" s="307"/>
      <c r="EP141" s="307"/>
      <c r="EQ141" s="307"/>
      <c r="ER141" s="407" t="str">
        <f>IF($BX$137&lt;&gt;"",AZ137,IF(AND(AZ134="",AZ131&lt;&gt;""),AZ131,IF(AND(AZ137="",AZ134=0),"0",IF(AZ137="","",AZ137))))</f>
        <v/>
      </c>
      <c r="ES141" s="408"/>
      <c r="ET141" s="408"/>
      <c r="EU141" s="408" t="str">
        <f t="shared" ref="EU141" si="12">IF($BX$137&lt;&gt;"",BC137,IF(AND(BC134="",BC131&lt;&gt;""),BC131,IF(AND(BC137="",BC134=0),"0",IF(BC137="","",BC137))))</f>
        <v/>
      </c>
      <c r="EV141" s="408"/>
      <c r="EW141" s="408"/>
      <c r="EX141" s="408" t="str">
        <f>IF($BX$137&lt;&gt;"",BF137,IF(AND(BF134="",BF131&lt;&gt;""),BF131,IF(AND(BF137="",BF134=0),"0",IF(BF137="","",BF137))))</f>
        <v>5</v>
      </c>
      <c r="EY141" s="408"/>
      <c r="EZ141" s="413"/>
      <c r="FA141" s="416" t="str">
        <f t="shared" ref="FA141" si="13">IF($BX$137&lt;&gt;"",BI137,IF(AND(BI134="",BI131&lt;&gt;""),BI131,IF(AND(BI137="",BI134=0),"0",IF(BI137="","",BI137))))</f>
        <v>0</v>
      </c>
      <c r="FB141" s="408"/>
      <c r="FC141" s="408"/>
      <c r="FD141" s="408" t="str">
        <f t="shared" ref="FD141" si="14">IF($BX$137&lt;&gt;"",BL137,IF(AND(BL134="",BL131&lt;&gt;""),BL131,IF(AND(BL137="",BL134=0),"0",IF(BL137="","",BL137))))</f>
        <v>0</v>
      </c>
      <c r="FE141" s="408"/>
      <c r="FF141" s="408"/>
      <c r="FG141" s="408" t="str">
        <f t="shared" ref="FG141" si="15">IF($BX$137&lt;&gt;"",BO137,IF(AND(BO134="",BO131&lt;&gt;""),BO131,IF(AND(BO137="",BO134=0),"0",IF(BO137="","",BO137))))</f>
        <v>0</v>
      </c>
      <c r="FH141" s="408"/>
      <c r="FI141" s="413"/>
      <c r="FJ141" s="416" t="str">
        <f>IF($BX$137&lt;&gt;"",BR137,IF(AND(BR134="",BR131&lt;&gt;""),BR131,IF(AND(BR137="",BR134=0),"0",IF(BR137="","",BR137))))</f>
        <v>0</v>
      </c>
      <c r="FK141" s="408"/>
      <c r="FL141" s="408"/>
      <c r="FM141" s="408" t="str">
        <f t="shared" ref="FM141" si="16">IF($BX$137&lt;&gt;"",BU137,IF(AND(BU134="",BU131&lt;&gt;""),BU131,IF(AND(BU137="",BU134=0),"0",IF(BU137="","",BU137))))</f>
        <v>0</v>
      </c>
      <c r="FN141" s="408"/>
      <c r="FO141" s="408"/>
      <c r="FP141" s="408" t="str">
        <f>IF($BX$137&lt;&gt;"",BX137,IF(AND(BX134="",BX131&lt;&gt;""),BX131,IF(AND(BX137="",BX134=0),"0",IF(BX137="","",BX137))))</f>
        <v>0</v>
      </c>
      <c r="FQ141" s="408"/>
      <c r="FR141" s="446"/>
      <c r="FS141" s="183"/>
      <c r="FT141" s="188"/>
    </row>
    <row r="142" spans="2:176" ht="9.75" customHeight="1" thickBot="1" x14ac:dyDescent="0.25">
      <c r="B142" s="1049"/>
      <c r="C142" s="1050"/>
      <c r="D142" s="1050"/>
      <c r="E142" s="1050"/>
      <c r="F142" s="813"/>
      <c r="G142" s="813"/>
      <c r="H142" s="813"/>
      <c r="I142" s="732"/>
      <c r="J142" s="732"/>
      <c r="K142" s="813"/>
      <c r="L142" s="813"/>
      <c r="M142" s="813"/>
      <c r="N142" s="732"/>
      <c r="O142" s="732"/>
      <c r="P142" s="813"/>
      <c r="Q142" s="813"/>
      <c r="R142" s="813"/>
      <c r="S142" s="1078"/>
      <c r="T142" s="21"/>
      <c r="U142" s="70"/>
      <c r="V142" s="798"/>
      <c r="W142" s="799"/>
      <c r="X142" s="799"/>
      <c r="Y142" s="799"/>
      <c r="Z142" s="799"/>
      <c r="AA142" s="799"/>
      <c r="AB142" s="799"/>
      <c r="AC142" s="799"/>
      <c r="AD142" s="799"/>
      <c r="AE142" s="799"/>
      <c r="AF142" s="799"/>
      <c r="AG142" s="799"/>
      <c r="AH142" s="799"/>
      <c r="AI142" s="799"/>
      <c r="AJ142" s="799"/>
      <c r="AK142" s="799"/>
      <c r="AL142" s="799"/>
      <c r="AM142" s="799"/>
      <c r="AN142" s="799"/>
      <c r="AO142" s="799"/>
      <c r="AP142" s="799"/>
      <c r="AQ142" s="799"/>
      <c r="AR142" s="799"/>
      <c r="AS142" s="799"/>
      <c r="AT142" s="799"/>
      <c r="AU142" s="799"/>
      <c r="AV142" s="799"/>
      <c r="AW142" s="799"/>
      <c r="AX142" s="799"/>
      <c r="AY142" s="799"/>
      <c r="AZ142" s="1066"/>
      <c r="BA142" s="1060"/>
      <c r="BB142" s="1060"/>
      <c r="BC142" s="1060"/>
      <c r="BD142" s="1060"/>
      <c r="BE142" s="1060"/>
      <c r="BF142" s="1060"/>
      <c r="BG142" s="1060"/>
      <c r="BH142" s="1069"/>
      <c r="BI142" s="1060"/>
      <c r="BJ142" s="1060"/>
      <c r="BK142" s="1060"/>
      <c r="BL142" s="1060"/>
      <c r="BM142" s="1060"/>
      <c r="BN142" s="1060"/>
      <c r="BO142" s="1060"/>
      <c r="BP142" s="1060"/>
      <c r="BQ142" s="1069"/>
      <c r="BR142" s="1060"/>
      <c r="BS142" s="1060"/>
      <c r="BT142" s="1060"/>
      <c r="BU142" s="1060"/>
      <c r="BV142" s="1060"/>
      <c r="BW142" s="1060"/>
      <c r="BX142" s="1060"/>
      <c r="BY142" s="1060"/>
      <c r="BZ142" s="1063"/>
      <c r="CA142" s="64"/>
      <c r="CB142" s="2"/>
      <c r="CC142" s="191"/>
      <c r="CD142" s="189"/>
      <c r="CE142" s="184"/>
      <c r="CF142" s="184"/>
      <c r="CG142" s="184"/>
      <c r="CH142" s="184"/>
      <c r="CI142" s="184"/>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4"/>
      <c r="DF142" s="184"/>
      <c r="DG142" s="184"/>
      <c r="DH142" s="184"/>
      <c r="DI142" s="184"/>
      <c r="DJ142" s="184"/>
      <c r="DK142" s="184"/>
      <c r="DL142" s="184"/>
      <c r="DM142" s="184"/>
      <c r="DN142" s="184"/>
      <c r="DO142" s="184"/>
      <c r="DP142" s="184"/>
      <c r="DQ142" s="184"/>
      <c r="DR142" s="184"/>
      <c r="DS142" s="184"/>
      <c r="DT142" s="184"/>
      <c r="DU142" s="184"/>
      <c r="DV142" s="184"/>
      <c r="DW142" s="184"/>
      <c r="DX142" s="184"/>
      <c r="DY142" s="184"/>
      <c r="DZ142" s="184"/>
      <c r="EA142" s="184"/>
      <c r="EB142" s="184"/>
      <c r="EC142" s="184"/>
      <c r="ED142" s="184"/>
      <c r="EE142" s="307"/>
      <c r="EF142" s="307"/>
      <c r="EG142" s="307"/>
      <c r="EH142" s="307"/>
      <c r="EI142" s="307"/>
      <c r="EJ142" s="307"/>
      <c r="EK142" s="307"/>
      <c r="EL142" s="307"/>
      <c r="EM142" s="307"/>
      <c r="EN142" s="307"/>
      <c r="EO142" s="307"/>
      <c r="EP142" s="307"/>
      <c r="EQ142" s="307"/>
      <c r="ER142" s="409"/>
      <c r="ES142" s="410"/>
      <c r="ET142" s="410"/>
      <c r="EU142" s="410"/>
      <c r="EV142" s="410"/>
      <c r="EW142" s="410"/>
      <c r="EX142" s="410"/>
      <c r="EY142" s="410"/>
      <c r="EZ142" s="414"/>
      <c r="FA142" s="417"/>
      <c r="FB142" s="410"/>
      <c r="FC142" s="410"/>
      <c r="FD142" s="410"/>
      <c r="FE142" s="410"/>
      <c r="FF142" s="410"/>
      <c r="FG142" s="410"/>
      <c r="FH142" s="410"/>
      <c r="FI142" s="414"/>
      <c r="FJ142" s="417"/>
      <c r="FK142" s="410"/>
      <c r="FL142" s="410"/>
      <c r="FM142" s="410"/>
      <c r="FN142" s="410"/>
      <c r="FO142" s="410"/>
      <c r="FP142" s="410"/>
      <c r="FQ142" s="410"/>
      <c r="FR142" s="447"/>
      <c r="FS142" s="183"/>
      <c r="FT142" s="188"/>
    </row>
    <row r="143" spans="2:176" ht="9.75" customHeight="1" x14ac:dyDescent="0.2">
      <c r="B143" s="1049" t="s">
        <v>10</v>
      </c>
      <c r="C143" s="1050"/>
      <c r="D143" s="1050"/>
      <c r="E143" s="1050"/>
      <c r="F143" s="1090" t="str">
        <f>IF(F91="","",F91)</f>
        <v>ｶ.ｺﾝﾄﾞｳｸﾞﾐ</v>
      </c>
      <c r="G143" s="1090"/>
      <c r="H143" s="1090"/>
      <c r="I143" s="1090"/>
      <c r="J143" s="1090"/>
      <c r="K143" s="1090"/>
      <c r="L143" s="1090"/>
      <c r="M143" s="1090"/>
      <c r="N143" s="1090"/>
      <c r="O143" s="1090"/>
      <c r="P143" s="1090"/>
      <c r="Q143" s="1090"/>
      <c r="R143" s="1090"/>
      <c r="S143" s="1091"/>
      <c r="T143" s="22"/>
      <c r="V143" s="900" t="s">
        <v>19</v>
      </c>
      <c r="W143" s="901"/>
      <c r="X143" s="901"/>
      <c r="Y143" s="901"/>
      <c r="Z143" s="901"/>
      <c r="AA143" s="901"/>
      <c r="AB143" s="901"/>
      <c r="AC143" s="901"/>
      <c r="AD143" s="901"/>
      <c r="AE143" s="901"/>
      <c r="AF143" s="901"/>
      <c r="AG143" s="901"/>
      <c r="AH143" s="901"/>
      <c r="AI143" s="901"/>
      <c r="AJ143" s="901"/>
      <c r="AK143" s="901"/>
      <c r="AL143" s="901"/>
      <c r="AM143" s="901"/>
      <c r="AN143" s="901"/>
      <c r="AO143" s="901"/>
      <c r="AP143" s="901"/>
      <c r="AQ143" s="901"/>
      <c r="AR143" s="901"/>
      <c r="AS143" s="901"/>
      <c r="AT143" s="901"/>
      <c r="AU143" s="901"/>
      <c r="AV143" s="901"/>
      <c r="AW143" s="901"/>
      <c r="AX143" s="901"/>
      <c r="AY143" s="901"/>
      <c r="AZ143" s="1092" t="str">
        <f>IF(AZ$91="","",AZ$91)</f>
        <v/>
      </c>
      <c r="BA143" s="1093"/>
      <c r="BB143" s="1093"/>
      <c r="BC143" s="1093" t="str">
        <f>IF(BC$91="","",BC$91)</f>
        <v/>
      </c>
      <c r="BD143" s="1093"/>
      <c r="BE143" s="1093"/>
      <c r="BF143" s="1093" t="str">
        <f>IF(BF$91="","",BF$91)</f>
        <v>1</v>
      </c>
      <c r="BG143" s="1093"/>
      <c r="BH143" s="1098"/>
      <c r="BI143" s="1093" t="str">
        <f>IF(BI$91="","",BI$91)</f>
        <v>6</v>
      </c>
      <c r="BJ143" s="1093"/>
      <c r="BK143" s="1093"/>
      <c r="BL143" s="1093" t="str">
        <f>IF(BL$91="","",BL$91)</f>
        <v>4</v>
      </c>
      <c r="BM143" s="1093"/>
      <c r="BN143" s="1093"/>
      <c r="BO143" s="1093" t="str">
        <f>IF(BO$91="","",BO$91)</f>
        <v>3</v>
      </c>
      <c r="BP143" s="1093"/>
      <c r="BQ143" s="1098"/>
      <c r="BR143" s="1093" t="str">
        <f>IF(BR$91="","",BR$91)</f>
        <v>2</v>
      </c>
      <c r="BS143" s="1093"/>
      <c r="BT143" s="1093"/>
      <c r="BU143" s="1093" t="str">
        <f>IF(BU$91="","",BU$91)</f>
        <v>1</v>
      </c>
      <c r="BV143" s="1093"/>
      <c r="BW143" s="1093"/>
      <c r="BX143" s="1093" t="str">
        <f>IF(BX$91="","",BX$91)</f>
        <v>0</v>
      </c>
      <c r="BY143" s="1093"/>
      <c r="BZ143" s="1144"/>
      <c r="CA143" s="64"/>
      <c r="CB143" s="2"/>
      <c r="CC143" s="191"/>
      <c r="CD143" s="183"/>
      <c r="CE143" s="184"/>
      <c r="CF143" s="184"/>
      <c r="CG143" s="184"/>
      <c r="CH143" s="184"/>
      <c r="CI143" s="184"/>
      <c r="CJ143" s="184"/>
      <c r="CK143" s="451" t="s">
        <v>36</v>
      </c>
      <c r="CL143" s="451"/>
      <c r="CM143" s="451"/>
      <c r="CN143" s="451"/>
      <c r="CO143" s="451"/>
      <c r="CP143" s="451"/>
      <c r="CQ143" s="451"/>
      <c r="CR143" s="451"/>
      <c r="CS143" s="451"/>
      <c r="CT143" s="451"/>
      <c r="CU143" s="451"/>
      <c r="CV143" s="451"/>
      <c r="CW143" s="451" t="s">
        <v>229</v>
      </c>
      <c r="CX143" s="451"/>
      <c r="CY143" s="451"/>
      <c r="CZ143" s="451"/>
      <c r="DA143" s="451"/>
      <c r="DB143" s="451"/>
      <c r="DC143" s="451"/>
      <c r="DD143" s="451"/>
      <c r="DE143" s="451"/>
      <c r="DF143" s="451"/>
      <c r="DG143" s="451"/>
      <c r="DH143" s="451"/>
      <c r="DI143" s="451"/>
      <c r="DJ143" s="451"/>
      <c r="DK143" s="451"/>
      <c r="DL143" s="451"/>
      <c r="DM143" s="451"/>
      <c r="DN143" s="451"/>
      <c r="DO143" s="451"/>
      <c r="DP143" s="451"/>
      <c r="DQ143" s="451"/>
      <c r="DR143" s="451"/>
      <c r="DS143" s="451"/>
      <c r="DT143" s="451"/>
      <c r="DU143" s="451"/>
      <c r="DV143" s="451"/>
      <c r="DW143" s="451"/>
      <c r="DX143" s="451"/>
      <c r="DY143" s="184"/>
      <c r="DZ143" s="184"/>
      <c r="EA143" s="184"/>
      <c r="EB143" s="184"/>
      <c r="EC143" s="184"/>
      <c r="ED143" s="184"/>
      <c r="EE143" s="307"/>
      <c r="EF143" s="307"/>
      <c r="EG143" s="307"/>
      <c r="EH143" s="307"/>
      <c r="EI143" s="307"/>
      <c r="EJ143" s="307"/>
      <c r="EK143" s="307"/>
      <c r="EL143" s="307"/>
      <c r="EM143" s="307"/>
      <c r="EN143" s="307"/>
      <c r="EO143" s="307"/>
      <c r="EP143" s="307"/>
      <c r="EQ143" s="307"/>
      <c r="ER143" s="411"/>
      <c r="ES143" s="412"/>
      <c r="ET143" s="412"/>
      <c r="EU143" s="412"/>
      <c r="EV143" s="412"/>
      <c r="EW143" s="412"/>
      <c r="EX143" s="412"/>
      <c r="EY143" s="412"/>
      <c r="EZ143" s="415"/>
      <c r="FA143" s="418"/>
      <c r="FB143" s="412"/>
      <c r="FC143" s="412"/>
      <c r="FD143" s="412"/>
      <c r="FE143" s="412"/>
      <c r="FF143" s="412"/>
      <c r="FG143" s="412"/>
      <c r="FH143" s="412"/>
      <c r="FI143" s="415"/>
      <c r="FJ143" s="418"/>
      <c r="FK143" s="412"/>
      <c r="FL143" s="412"/>
      <c r="FM143" s="412"/>
      <c r="FN143" s="412"/>
      <c r="FO143" s="412"/>
      <c r="FP143" s="412"/>
      <c r="FQ143" s="412"/>
      <c r="FR143" s="448"/>
      <c r="FS143" s="183"/>
      <c r="FT143" s="188"/>
    </row>
    <row r="144" spans="2:176" ht="9.75" customHeight="1" x14ac:dyDescent="0.2">
      <c r="B144" s="1049"/>
      <c r="C144" s="1050"/>
      <c r="D144" s="1050"/>
      <c r="E144" s="1050"/>
      <c r="F144" s="1090"/>
      <c r="G144" s="1090"/>
      <c r="H144" s="1090"/>
      <c r="I144" s="1090"/>
      <c r="J144" s="1090"/>
      <c r="K144" s="1090"/>
      <c r="L144" s="1090"/>
      <c r="M144" s="1090"/>
      <c r="N144" s="1090"/>
      <c r="O144" s="1090"/>
      <c r="P144" s="1090"/>
      <c r="Q144" s="1090"/>
      <c r="R144" s="1090"/>
      <c r="S144" s="1091"/>
      <c r="T144" s="22"/>
      <c r="U144" s="70"/>
      <c r="V144" s="902"/>
      <c r="W144" s="903"/>
      <c r="X144" s="903"/>
      <c r="Y144" s="903"/>
      <c r="Z144" s="903"/>
      <c r="AA144" s="903"/>
      <c r="AB144" s="903"/>
      <c r="AC144" s="903"/>
      <c r="AD144" s="903"/>
      <c r="AE144" s="903"/>
      <c r="AF144" s="903"/>
      <c r="AG144" s="903"/>
      <c r="AH144" s="903"/>
      <c r="AI144" s="903"/>
      <c r="AJ144" s="903"/>
      <c r="AK144" s="903"/>
      <c r="AL144" s="903"/>
      <c r="AM144" s="903"/>
      <c r="AN144" s="903"/>
      <c r="AO144" s="903"/>
      <c r="AP144" s="903"/>
      <c r="AQ144" s="903"/>
      <c r="AR144" s="903"/>
      <c r="AS144" s="903"/>
      <c r="AT144" s="903"/>
      <c r="AU144" s="903"/>
      <c r="AV144" s="903"/>
      <c r="AW144" s="903"/>
      <c r="AX144" s="903"/>
      <c r="AY144" s="903"/>
      <c r="AZ144" s="1094"/>
      <c r="BA144" s="1095"/>
      <c r="BB144" s="1095"/>
      <c r="BC144" s="1095"/>
      <c r="BD144" s="1095"/>
      <c r="BE144" s="1095"/>
      <c r="BF144" s="1095"/>
      <c r="BG144" s="1095"/>
      <c r="BH144" s="1099"/>
      <c r="BI144" s="1095"/>
      <c r="BJ144" s="1095"/>
      <c r="BK144" s="1095"/>
      <c r="BL144" s="1095"/>
      <c r="BM144" s="1095"/>
      <c r="BN144" s="1095"/>
      <c r="BO144" s="1095"/>
      <c r="BP144" s="1095"/>
      <c r="BQ144" s="1099"/>
      <c r="BR144" s="1095"/>
      <c r="BS144" s="1095"/>
      <c r="BT144" s="1095"/>
      <c r="BU144" s="1095"/>
      <c r="BV144" s="1095"/>
      <c r="BW144" s="1095"/>
      <c r="BX144" s="1095"/>
      <c r="BY144" s="1095"/>
      <c r="BZ144" s="1145"/>
      <c r="CA144" s="64"/>
      <c r="CB144" s="2"/>
      <c r="CC144" s="192"/>
      <c r="CD144" s="193"/>
      <c r="CE144" s="1103" t="s">
        <v>176</v>
      </c>
      <c r="CF144" s="1104"/>
      <c r="CG144" s="1104"/>
      <c r="CH144" s="1104"/>
      <c r="CI144" s="1104"/>
      <c r="CJ144" s="1105"/>
      <c r="CK144" s="1112" t="str">
        <f>IF(DE129=0,IF(COUNTIF(取引リスト!A:A,I15),"",IF(I9="","1",IF(LEN(I9)=3,"1",IF(LEN(I9)&gt;=5,"1","")))),IF(DE129=1,"3",""))</f>
        <v>1</v>
      </c>
      <c r="CL144" s="1112"/>
      <c r="CM144" s="1112"/>
      <c r="CN144" s="1112"/>
      <c r="CO144" s="1115" t="str">
        <f>IF(DE129=0,IF(COUNTIF(取引リスト!A:A,I15),"",IF(I9="","2",IF(LEN(I9)=3,"2",IF(LEN(I9)&gt;=5,"2","")))),IF(DE129=1,"0",""))</f>
        <v>2</v>
      </c>
      <c r="CP144" s="1112"/>
      <c r="CQ144" s="1112"/>
      <c r="CR144" s="1116"/>
      <c r="CS144" s="1112" t="str">
        <f>IF(DE129=0,IF(COUNTIF(取引リスト!A:A,I15),"",IF(I9="","3",IF(LEN(I9)=3,"3",IF(LEN(I9)&gt;=5,"3","")))),IF(DE129=1,IF(COUNTIF(取引リスト!A:A,I15),"4",IF(I9="","6",IF(LEN(I9)=1,"4",IF(LEN(I9)=2,"4",IF(LEN(I9)=4,"4","6")))))))</f>
        <v>3</v>
      </c>
      <c r="CT144" s="1112"/>
      <c r="CU144" s="1112"/>
      <c r="CV144" s="1112"/>
      <c r="CW144" s="1121" t="str">
        <f>IF(CK144="1",IF(CO144="2",IF(CS144="3","未成工事支出金",""),""),IF(CK144="3",IF(CO144="0",IF(CS144="4","未　払　金",IF(CS144="6","工事未払金","")),""),""))</f>
        <v>未成工事支出金</v>
      </c>
      <c r="CX144" s="1122"/>
      <c r="CY144" s="1122"/>
      <c r="CZ144" s="1122"/>
      <c r="DA144" s="1122"/>
      <c r="DB144" s="1122"/>
      <c r="DC144" s="1122"/>
      <c r="DD144" s="1122"/>
      <c r="DE144" s="1122"/>
      <c r="DF144" s="1122"/>
      <c r="DG144" s="1122"/>
      <c r="DH144" s="1122"/>
      <c r="DI144" s="1122"/>
      <c r="DJ144" s="1122"/>
      <c r="DK144" s="1122"/>
      <c r="DL144" s="1122"/>
      <c r="DM144" s="1122"/>
      <c r="DN144" s="1122"/>
      <c r="DO144" s="1122"/>
      <c r="DP144" s="1122"/>
      <c r="DQ144" s="1122"/>
      <c r="DR144" s="1122"/>
      <c r="DS144" s="1122"/>
      <c r="DT144" s="1122"/>
      <c r="DU144" s="1122"/>
      <c r="DV144" s="1122"/>
      <c r="DW144" s="1122"/>
      <c r="DX144" s="1123"/>
      <c r="DY144" s="184"/>
      <c r="DZ144" s="184"/>
      <c r="EA144" s="184"/>
      <c r="EB144" s="184"/>
      <c r="EC144" s="184"/>
      <c r="ED144" s="184"/>
      <c r="EE144" s="307" t="s">
        <v>230</v>
      </c>
      <c r="EF144" s="307"/>
      <c r="EG144" s="307"/>
      <c r="EH144" s="307"/>
      <c r="EI144" s="307"/>
      <c r="EJ144" s="307"/>
      <c r="EK144" s="307"/>
      <c r="EL144" s="307"/>
      <c r="EM144" s="307"/>
      <c r="EN144" s="307"/>
      <c r="EO144" s="307"/>
      <c r="EP144" s="307"/>
      <c r="EQ144" s="307"/>
      <c r="ER144" s="407" t="str">
        <f>IF(AZ140="","",AZ140)</f>
        <v/>
      </c>
      <c r="ES144" s="408"/>
      <c r="ET144" s="408"/>
      <c r="EU144" s="408" t="str">
        <f>IF(BC140="","",BC140)</f>
        <v/>
      </c>
      <c r="EV144" s="408"/>
      <c r="EW144" s="408"/>
      <c r="EX144" s="408" t="str">
        <f>IF(BF140="","",BF140)</f>
        <v>2</v>
      </c>
      <c r="EY144" s="408"/>
      <c r="EZ144" s="413"/>
      <c r="FA144" s="416" t="str">
        <f>IF(BI140="","",BI140)</f>
        <v>9</v>
      </c>
      <c r="FB144" s="408"/>
      <c r="FC144" s="408"/>
      <c r="FD144" s="408" t="str">
        <f>IF(BL140="","",BL140)</f>
        <v>0</v>
      </c>
      <c r="FE144" s="408"/>
      <c r="FF144" s="408"/>
      <c r="FG144" s="408" t="str">
        <f>IF(BO140="","",BO140)</f>
        <v>0</v>
      </c>
      <c r="FH144" s="408"/>
      <c r="FI144" s="413"/>
      <c r="FJ144" s="416" t="str">
        <f>IF(BR140="","",BR140)</f>
        <v>0</v>
      </c>
      <c r="FK144" s="408"/>
      <c r="FL144" s="408"/>
      <c r="FM144" s="408" t="str">
        <f>IF(BU140="","",BU140)</f>
        <v>0</v>
      </c>
      <c r="FN144" s="408"/>
      <c r="FO144" s="408"/>
      <c r="FP144" s="408" t="str">
        <f>IF(AND(BX140="",BX131&lt;&gt;""),"0",IF(BX140="","",BX140))</f>
        <v>0</v>
      </c>
      <c r="FQ144" s="408"/>
      <c r="FR144" s="446"/>
      <c r="FS144" s="183"/>
      <c r="FT144" s="188"/>
    </row>
    <row r="145" spans="2:176" ht="9.75" customHeight="1" thickBot="1" x14ac:dyDescent="0.25">
      <c r="B145" s="1049" t="s">
        <v>11</v>
      </c>
      <c r="C145" s="1050"/>
      <c r="D145" s="1050"/>
      <c r="E145" s="1050"/>
      <c r="F145" s="1090" t="str">
        <f>IF(F93="","",F93)</f>
        <v>株式会社　近藤組</v>
      </c>
      <c r="G145" s="1090"/>
      <c r="H145" s="1090"/>
      <c r="I145" s="1090"/>
      <c r="J145" s="1090"/>
      <c r="K145" s="1090"/>
      <c r="L145" s="1090"/>
      <c r="M145" s="1090"/>
      <c r="N145" s="1090"/>
      <c r="O145" s="1090"/>
      <c r="P145" s="1090"/>
      <c r="Q145" s="1090"/>
      <c r="R145" s="1090"/>
      <c r="S145" s="1091"/>
      <c r="T145" s="22"/>
      <c r="U145" s="70"/>
      <c r="V145" s="904"/>
      <c r="W145" s="905"/>
      <c r="X145" s="905"/>
      <c r="Y145" s="905"/>
      <c r="Z145" s="905"/>
      <c r="AA145" s="905"/>
      <c r="AB145" s="905"/>
      <c r="AC145" s="905"/>
      <c r="AD145" s="905"/>
      <c r="AE145" s="905"/>
      <c r="AF145" s="905"/>
      <c r="AG145" s="905"/>
      <c r="AH145" s="905"/>
      <c r="AI145" s="905"/>
      <c r="AJ145" s="905"/>
      <c r="AK145" s="905"/>
      <c r="AL145" s="905"/>
      <c r="AM145" s="905"/>
      <c r="AN145" s="905"/>
      <c r="AO145" s="905"/>
      <c r="AP145" s="905"/>
      <c r="AQ145" s="905"/>
      <c r="AR145" s="905"/>
      <c r="AS145" s="905"/>
      <c r="AT145" s="905"/>
      <c r="AU145" s="905"/>
      <c r="AV145" s="905"/>
      <c r="AW145" s="905"/>
      <c r="AX145" s="905"/>
      <c r="AY145" s="905"/>
      <c r="AZ145" s="1096"/>
      <c r="BA145" s="1097"/>
      <c r="BB145" s="1097"/>
      <c r="BC145" s="1097"/>
      <c r="BD145" s="1097"/>
      <c r="BE145" s="1097"/>
      <c r="BF145" s="1097"/>
      <c r="BG145" s="1097"/>
      <c r="BH145" s="1100"/>
      <c r="BI145" s="1097"/>
      <c r="BJ145" s="1097"/>
      <c r="BK145" s="1097"/>
      <c r="BL145" s="1097"/>
      <c r="BM145" s="1097"/>
      <c r="BN145" s="1097"/>
      <c r="BO145" s="1097"/>
      <c r="BP145" s="1097"/>
      <c r="BQ145" s="1100"/>
      <c r="BR145" s="1097"/>
      <c r="BS145" s="1097"/>
      <c r="BT145" s="1097"/>
      <c r="BU145" s="1097"/>
      <c r="BV145" s="1097"/>
      <c r="BW145" s="1097"/>
      <c r="BX145" s="1097"/>
      <c r="BY145" s="1097"/>
      <c r="BZ145" s="1146"/>
      <c r="CA145" s="64"/>
      <c r="CB145" s="2"/>
      <c r="CC145" s="192"/>
      <c r="CD145" s="193"/>
      <c r="CE145" s="1106"/>
      <c r="CF145" s="1107"/>
      <c r="CG145" s="1107"/>
      <c r="CH145" s="1107"/>
      <c r="CI145" s="1107"/>
      <c r="CJ145" s="1108"/>
      <c r="CK145" s="1113"/>
      <c r="CL145" s="1113"/>
      <c r="CM145" s="1113"/>
      <c r="CN145" s="1113"/>
      <c r="CO145" s="1117"/>
      <c r="CP145" s="1113"/>
      <c r="CQ145" s="1113"/>
      <c r="CR145" s="1118"/>
      <c r="CS145" s="1113"/>
      <c r="CT145" s="1113"/>
      <c r="CU145" s="1113"/>
      <c r="CV145" s="1113"/>
      <c r="CW145" s="428"/>
      <c r="CX145" s="242"/>
      <c r="CY145" s="242"/>
      <c r="CZ145" s="242"/>
      <c r="DA145" s="242"/>
      <c r="DB145" s="242"/>
      <c r="DC145" s="242"/>
      <c r="DD145" s="242"/>
      <c r="DE145" s="242"/>
      <c r="DF145" s="242"/>
      <c r="DG145" s="242"/>
      <c r="DH145" s="242"/>
      <c r="DI145" s="242"/>
      <c r="DJ145" s="242"/>
      <c r="DK145" s="242"/>
      <c r="DL145" s="242"/>
      <c r="DM145" s="242"/>
      <c r="DN145" s="242"/>
      <c r="DO145" s="242"/>
      <c r="DP145" s="242"/>
      <c r="DQ145" s="242"/>
      <c r="DR145" s="242"/>
      <c r="DS145" s="242"/>
      <c r="DT145" s="242"/>
      <c r="DU145" s="242"/>
      <c r="DV145" s="242"/>
      <c r="DW145" s="242"/>
      <c r="DX145" s="243"/>
      <c r="DY145" s="184"/>
      <c r="DZ145" s="184"/>
      <c r="EA145" s="184"/>
      <c r="EB145" s="184"/>
      <c r="EC145" s="183"/>
      <c r="ED145" s="183"/>
      <c r="EE145" s="307"/>
      <c r="EF145" s="307"/>
      <c r="EG145" s="307"/>
      <c r="EH145" s="307"/>
      <c r="EI145" s="307"/>
      <c r="EJ145" s="307"/>
      <c r="EK145" s="307"/>
      <c r="EL145" s="307"/>
      <c r="EM145" s="307"/>
      <c r="EN145" s="307"/>
      <c r="EO145" s="307"/>
      <c r="EP145" s="307"/>
      <c r="EQ145" s="307"/>
      <c r="ER145" s="409"/>
      <c r="ES145" s="410"/>
      <c r="ET145" s="410"/>
      <c r="EU145" s="410"/>
      <c r="EV145" s="410"/>
      <c r="EW145" s="410"/>
      <c r="EX145" s="410"/>
      <c r="EY145" s="410"/>
      <c r="EZ145" s="414"/>
      <c r="FA145" s="417"/>
      <c r="FB145" s="410"/>
      <c r="FC145" s="410"/>
      <c r="FD145" s="410"/>
      <c r="FE145" s="410"/>
      <c r="FF145" s="410"/>
      <c r="FG145" s="410"/>
      <c r="FH145" s="410"/>
      <c r="FI145" s="414"/>
      <c r="FJ145" s="417"/>
      <c r="FK145" s="410"/>
      <c r="FL145" s="410"/>
      <c r="FM145" s="410"/>
      <c r="FN145" s="410"/>
      <c r="FO145" s="410"/>
      <c r="FP145" s="410"/>
      <c r="FQ145" s="410"/>
      <c r="FR145" s="447"/>
      <c r="FS145" s="183"/>
      <c r="FT145" s="188"/>
    </row>
    <row r="146" spans="2:176" ht="9.75" customHeight="1" x14ac:dyDescent="0.2">
      <c r="B146" s="1049"/>
      <c r="C146" s="1050"/>
      <c r="D146" s="1050"/>
      <c r="E146" s="1050"/>
      <c r="F146" s="1090"/>
      <c r="G146" s="1090"/>
      <c r="H146" s="1090"/>
      <c r="I146" s="1090"/>
      <c r="J146" s="1090"/>
      <c r="K146" s="1090"/>
      <c r="L146" s="1090"/>
      <c r="M146" s="1090"/>
      <c r="N146" s="1090"/>
      <c r="O146" s="1090"/>
      <c r="P146" s="1090"/>
      <c r="Q146" s="1090"/>
      <c r="R146" s="1090"/>
      <c r="S146" s="1091"/>
      <c r="T146" s="22"/>
      <c r="V146" s="875" t="s">
        <v>258</v>
      </c>
      <c r="W146" s="876"/>
      <c r="X146" s="876"/>
      <c r="Y146" s="876"/>
      <c r="Z146" s="876"/>
      <c r="AA146" s="876"/>
      <c r="AB146" s="876"/>
      <c r="AC146" s="876"/>
      <c r="AD146" s="876"/>
      <c r="AE146" s="876"/>
      <c r="AF146" s="876"/>
      <c r="AG146" s="876"/>
      <c r="AH146" s="876"/>
      <c r="AI146" s="876"/>
      <c r="AJ146" s="876"/>
      <c r="AK146" s="876"/>
      <c r="AL146" s="876"/>
      <c r="AM146" s="876"/>
      <c r="AN146" s="876"/>
      <c r="AO146" s="876"/>
      <c r="AP146" s="876"/>
      <c r="AQ146" s="876"/>
      <c r="AR146" s="876"/>
      <c r="AS146" s="876"/>
      <c r="AT146" s="876"/>
      <c r="AU146" s="876"/>
      <c r="AV146" s="876"/>
      <c r="AW146" s="876"/>
      <c r="AX146" s="876"/>
      <c r="AY146" s="876"/>
      <c r="AZ146" s="1066" t="str">
        <f>IF(AZ$94="","",AZ$94)</f>
        <v/>
      </c>
      <c r="BA146" s="1060"/>
      <c r="BB146" s="1060"/>
      <c r="BC146" s="1060" t="str">
        <f>IF(BC$94="","",BC$94)</f>
        <v/>
      </c>
      <c r="BD146" s="1060"/>
      <c r="BE146" s="1060"/>
      <c r="BF146" s="1060" t="str">
        <f>IF(BF$94="","",BF$94)</f>
        <v/>
      </c>
      <c r="BG146" s="1060"/>
      <c r="BH146" s="1069"/>
      <c r="BI146" s="1060" t="str">
        <f>IF(BI$94="","",BI$94)</f>
        <v>4</v>
      </c>
      <c r="BJ146" s="1060"/>
      <c r="BK146" s="1060"/>
      <c r="BL146" s="1060" t="str">
        <f>IF(BL$94="","",BL$94)</f>
        <v>5</v>
      </c>
      <c r="BM146" s="1060"/>
      <c r="BN146" s="1060"/>
      <c r="BO146" s="1060" t="str">
        <f>IF(BO$94="","",BO$94)</f>
        <v>6</v>
      </c>
      <c r="BP146" s="1060"/>
      <c r="BQ146" s="1069"/>
      <c r="BR146" s="1060" t="str">
        <f>IF(BR$94="","",BR$94)</f>
        <v>7</v>
      </c>
      <c r="BS146" s="1060"/>
      <c r="BT146" s="1060"/>
      <c r="BU146" s="1060" t="str">
        <f>IF(BU$94="","",BU$94)</f>
        <v>9</v>
      </c>
      <c r="BV146" s="1060"/>
      <c r="BW146" s="1060"/>
      <c r="BX146" s="1060" t="str">
        <f>IF(BX$94="","",BX$94)</f>
        <v>0</v>
      </c>
      <c r="BY146" s="1060"/>
      <c r="BZ146" s="1063"/>
      <c r="CA146" s="64"/>
      <c r="CB146" s="2"/>
      <c r="CC146" s="191"/>
      <c r="CD146" s="189"/>
      <c r="CE146" s="1109"/>
      <c r="CF146" s="1110"/>
      <c r="CG146" s="1110"/>
      <c r="CH146" s="1110"/>
      <c r="CI146" s="1110"/>
      <c r="CJ146" s="1111"/>
      <c r="CK146" s="1114"/>
      <c r="CL146" s="1114"/>
      <c r="CM146" s="1114"/>
      <c r="CN146" s="1114"/>
      <c r="CO146" s="1119"/>
      <c r="CP146" s="1114"/>
      <c r="CQ146" s="1114"/>
      <c r="CR146" s="1120"/>
      <c r="CS146" s="1114"/>
      <c r="CT146" s="1114"/>
      <c r="CU146" s="1114"/>
      <c r="CV146" s="1114"/>
      <c r="CW146" s="429"/>
      <c r="CX146" s="244"/>
      <c r="CY146" s="244"/>
      <c r="CZ146" s="244"/>
      <c r="DA146" s="244"/>
      <c r="DB146" s="244"/>
      <c r="DC146" s="244"/>
      <c r="DD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5"/>
      <c r="DY146" s="189"/>
      <c r="DZ146" s="189"/>
      <c r="EA146" s="189"/>
      <c r="EB146" s="183"/>
      <c r="EC146" s="189"/>
      <c r="ED146" s="189"/>
      <c r="EE146" s="307"/>
      <c r="EF146" s="307"/>
      <c r="EG146" s="307"/>
      <c r="EH146" s="307"/>
      <c r="EI146" s="307"/>
      <c r="EJ146" s="307"/>
      <c r="EK146" s="307"/>
      <c r="EL146" s="307"/>
      <c r="EM146" s="307"/>
      <c r="EN146" s="307"/>
      <c r="EO146" s="307"/>
      <c r="EP146" s="307"/>
      <c r="EQ146" s="307"/>
      <c r="ER146" s="411"/>
      <c r="ES146" s="412"/>
      <c r="ET146" s="412"/>
      <c r="EU146" s="412"/>
      <c r="EV146" s="412"/>
      <c r="EW146" s="412"/>
      <c r="EX146" s="412"/>
      <c r="EY146" s="412"/>
      <c r="EZ146" s="415"/>
      <c r="FA146" s="418"/>
      <c r="FB146" s="412"/>
      <c r="FC146" s="412"/>
      <c r="FD146" s="412"/>
      <c r="FE146" s="412"/>
      <c r="FF146" s="412"/>
      <c r="FG146" s="412"/>
      <c r="FH146" s="412"/>
      <c r="FI146" s="415"/>
      <c r="FJ146" s="418"/>
      <c r="FK146" s="412"/>
      <c r="FL146" s="412"/>
      <c r="FM146" s="412"/>
      <c r="FN146" s="412"/>
      <c r="FO146" s="412"/>
      <c r="FP146" s="412"/>
      <c r="FQ146" s="412"/>
      <c r="FR146" s="448"/>
      <c r="FS146" s="183"/>
      <c r="FT146" s="188"/>
    </row>
    <row r="147" spans="2:176" ht="9.75" customHeight="1" x14ac:dyDescent="0.2">
      <c r="B147" s="1049" t="s">
        <v>12</v>
      </c>
      <c r="C147" s="1050"/>
      <c r="D147" s="1050"/>
      <c r="E147" s="1050"/>
      <c r="F147" s="1090" t="str">
        <f>IF(F95="","",F95)</f>
        <v>1234567</v>
      </c>
      <c r="G147" s="1090"/>
      <c r="H147" s="1090"/>
      <c r="I147" s="1090"/>
      <c r="J147" s="1090"/>
      <c r="K147" s="1090"/>
      <c r="L147" s="1090"/>
      <c r="M147" s="1090"/>
      <c r="N147" s="1090"/>
      <c r="O147" s="1090"/>
      <c r="P147" s="1090"/>
      <c r="Q147" s="1090"/>
      <c r="R147" s="1090"/>
      <c r="S147" s="1091"/>
      <c r="T147" s="22"/>
      <c r="U147" s="70"/>
      <c r="V147" s="875"/>
      <c r="W147" s="876"/>
      <c r="X147" s="876"/>
      <c r="Y147" s="876"/>
      <c r="Z147" s="876"/>
      <c r="AA147" s="876"/>
      <c r="AB147" s="876"/>
      <c r="AC147" s="876"/>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6"/>
      <c r="AY147" s="876"/>
      <c r="AZ147" s="1066"/>
      <c r="BA147" s="1060"/>
      <c r="BB147" s="1060"/>
      <c r="BC147" s="1060"/>
      <c r="BD147" s="1060"/>
      <c r="BE147" s="1060"/>
      <c r="BF147" s="1060"/>
      <c r="BG147" s="1060"/>
      <c r="BH147" s="1069"/>
      <c r="BI147" s="1060"/>
      <c r="BJ147" s="1060"/>
      <c r="BK147" s="1060"/>
      <c r="BL147" s="1060"/>
      <c r="BM147" s="1060"/>
      <c r="BN147" s="1060"/>
      <c r="BO147" s="1060"/>
      <c r="BP147" s="1060"/>
      <c r="BQ147" s="1069"/>
      <c r="BR147" s="1060"/>
      <c r="BS147" s="1060"/>
      <c r="BT147" s="1060"/>
      <c r="BU147" s="1060"/>
      <c r="BV147" s="1060"/>
      <c r="BW147" s="1060"/>
      <c r="BX147" s="1060"/>
      <c r="BY147" s="1060"/>
      <c r="BZ147" s="1063"/>
      <c r="CA147" s="64"/>
      <c r="CB147" s="2"/>
      <c r="CC147" s="194"/>
      <c r="CD147" s="184"/>
      <c r="CE147" s="1085" t="s">
        <v>177</v>
      </c>
      <c r="CF147" s="1085"/>
      <c r="CG147" s="1085"/>
      <c r="CH147" s="1085"/>
      <c r="CI147" s="1085"/>
      <c r="CJ147" s="1085"/>
      <c r="CK147" s="1086" t="str">
        <f>IF(DE129=0,"3",IF(DE129=1,IF(COUNTIF(取引リスト!A:A,I15),"",IF(I9="","1",IF(LEN(I9)=1,"",IF(LEN(I9)=2,"",IF(LEN(I9)=4,"","1")))))))</f>
        <v>3</v>
      </c>
      <c r="CL147" s="1087"/>
      <c r="CM147" s="1087"/>
      <c r="CN147" s="1088"/>
      <c r="CO147" s="1086" t="str">
        <f>IF(DE129=0,"0",IF(DE129=1,IF(COUNTIF(取引リスト!A:A,I15),"",IF(I9="","2",IF(LEN(I9)=1,"",IF(LEN(I9)=2,"",IF(LEN(I9)=4,"","2")))))))</f>
        <v>0</v>
      </c>
      <c r="CP147" s="1087"/>
      <c r="CQ147" s="1087"/>
      <c r="CR147" s="1088"/>
      <c r="CS147" s="1089" t="str">
        <f>IF(DE129=0,IF(COUNTIF(取引リスト!A:A,I15),"4",IF(I9="","6",IF(LEN(I9)=1,"4",IF(LEN(I9)=2,"4",IF(LEN(I9)=4,"4","6"))))),IF(DE129=1,IF(COUNTIF(取引リスト!A:A,I15),"",IF(I9="","3",IF(LEN(I9)=1,"",IF(LEN(I9)=2,"",IF(LEN(I9)=4,"","3")))))))</f>
        <v>6</v>
      </c>
      <c r="CT147" s="1087"/>
      <c r="CU147" s="1087"/>
      <c r="CV147" s="1087"/>
      <c r="CW147" s="428" t="str">
        <f>IF(CK147="1",IF(CO147="2",IF(CS147="3","未成工事支出金",""),""),IF(CK147="3",IF(CO147="0",IF(CS147="4","未　払　金",IF(CS147="6","工事未払金","")),""),""))</f>
        <v>工事未払金</v>
      </c>
      <c r="CX147" s="242"/>
      <c r="CY147" s="242"/>
      <c r="CZ147" s="242"/>
      <c r="DA147" s="242"/>
      <c r="DB147" s="242"/>
      <c r="DC147" s="242"/>
      <c r="DD147" s="242"/>
      <c r="DE147" s="242"/>
      <c r="DF147" s="242"/>
      <c r="DG147" s="242"/>
      <c r="DH147" s="242"/>
      <c r="DI147" s="242"/>
      <c r="DJ147" s="242"/>
      <c r="DK147" s="242"/>
      <c r="DL147" s="242"/>
      <c r="DM147" s="242"/>
      <c r="DN147" s="242"/>
      <c r="DO147" s="242"/>
      <c r="DP147" s="242"/>
      <c r="DQ147" s="242"/>
      <c r="DR147" s="242"/>
      <c r="DS147" s="242"/>
      <c r="DT147" s="242"/>
      <c r="DU147" s="242"/>
      <c r="DV147" s="242"/>
      <c r="DW147" s="242"/>
      <c r="DX147" s="243"/>
      <c r="DY147" s="184"/>
      <c r="DZ147" s="184"/>
      <c r="EA147" s="184"/>
      <c r="EB147" s="184"/>
      <c r="EC147" s="184"/>
      <c r="ED147" s="184"/>
      <c r="EE147" s="430" t="s">
        <v>231</v>
      </c>
      <c r="EF147" s="430"/>
      <c r="EG147" s="430"/>
      <c r="EH147" s="430"/>
      <c r="EI147" s="430"/>
      <c r="EJ147" s="430"/>
      <c r="EK147" s="430"/>
      <c r="EL147" s="430"/>
      <c r="EM147" s="430"/>
      <c r="EN147" s="430"/>
      <c r="EO147" s="430"/>
      <c r="EP147" s="430"/>
      <c r="EQ147" s="430"/>
      <c r="ER147" s="431" t="str">
        <f>IF(AZ143="","",AZ143)</f>
        <v/>
      </c>
      <c r="ES147" s="432"/>
      <c r="ET147" s="432"/>
      <c r="EU147" s="432" t="str">
        <f>IF(BC143="","",BC143)</f>
        <v/>
      </c>
      <c r="EV147" s="432"/>
      <c r="EW147" s="432"/>
      <c r="EX147" s="432" t="str">
        <f>IF(BF143="","",BF143)</f>
        <v>1</v>
      </c>
      <c r="EY147" s="432"/>
      <c r="EZ147" s="437"/>
      <c r="FA147" s="440" t="str">
        <f>IF(BI143="","",BI143)</f>
        <v>6</v>
      </c>
      <c r="FB147" s="432"/>
      <c r="FC147" s="432"/>
      <c r="FD147" s="432" t="str">
        <f>IF(BL143="","",BL143)</f>
        <v>4</v>
      </c>
      <c r="FE147" s="432"/>
      <c r="FF147" s="432"/>
      <c r="FG147" s="432" t="str">
        <f>IF(BO143="","",BO143)</f>
        <v>3</v>
      </c>
      <c r="FH147" s="432"/>
      <c r="FI147" s="437"/>
      <c r="FJ147" s="440" t="str">
        <f>IF(BR143="","",BR143)</f>
        <v>2</v>
      </c>
      <c r="FK147" s="432"/>
      <c r="FL147" s="432"/>
      <c r="FM147" s="432" t="str">
        <f>IF(BU143="","",BU143)</f>
        <v>1</v>
      </c>
      <c r="FN147" s="432"/>
      <c r="FO147" s="432"/>
      <c r="FP147" s="432" t="str">
        <f>IF(BX143="","",BX143)</f>
        <v>0</v>
      </c>
      <c r="FQ147" s="432"/>
      <c r="FR147" s="443"/>
      <c r="FS147" s="195"/>
      <c r="FT147" s="196"/>
    </row>
    <row r="148" spans="2:176" ht="9.75" customHeight="1" thickBot="1" x14ac:dyDescent="0.25">
      <c r="B148" s="1133"/>
      <c r="C148" s="1134"/>
      <c r="D148" s="1134"/>
      <c r="E148" s="1134"/>
      <c r="F148" s="1135"/>
      <c r="G148" s="1135"/>
      <c r="H148" s="1135"/>
      <c r="I148" s="1135"/>
      <c r="J148" s="1135"/>
      <c r="K148" s="1135"/>
      <c r="L148" s="1135"/>
      <c r="M148" s="1135"/>
      <c r="N148" s="1135"/>
      <c r="O148" s="1135"/>
      <c r="P148" s="1135"/>
      <c r="Q148" s="1135"/>
      <c r="R148" s="1135"/>
      <c r="S148" s="1136"/>
      <c r="T148" s="22"/>
      <c r="U148" s="70"/>
      <c r="V148" s="912"/>
      <c r="W148" s="913"/>
      <c r="X148" s="913"/>
      <c r="Y148" s="913"/>
      <c r="Z148" s="913"/>
      <c r="AA148" s="913"/>
      <c r="AB148" s="913"/>
      <c r="AC148" s="913"/>
      <c r="AD148" s="913"/>
      <c r="AE148" s="913"/>
      <c r="AF148" s="913"/>
      <c r="AG148" s="913"/>
      <c r="AH148" s="913"/>
      <c r="AI148" s="913"/>
      <c r="AJ148" s="913"/>
      <c r="AK148" s="913"/>
      <c r="AL148" s="913"/>
      <c r="AM148" s="913"/>
      <c r="AN148" s="913"/>
      <c r="AO148" s="913"/>
      <c r="AP148" s="913"/>
      <c r="AQ148" s="913"/>
      <c r="AR148" s="913"/>
      <c r="AS148" s="913"/>
      <c r="AT148" s="913"/>
      <c r="AU148" s="913"/>
      <c r="AV148" s="913"/>
      <c r="AW148" s="913"/>
      <c r="AX148" s="913"/>
      <c r="AY148" s="913"/>
      <c r="AZ148" s="1101"/>
      <c r="BA148" s="1102"/>
      <c r="BB148" s="1102"/>
      <c r="BC148" s="1102"/>
      <c r="BD148" s="1102"/>
      <c r="BE148" s="1102"/>
      <c r="BF148" s="1102"/>
      <c r="BG148" s="1102"/>
      <c r="BH148" s="1124"/>
      <c r="BI148" s="1102"/>
      <c r="BJ148" s="1102"/>
      <c r="BK148" s="1102"/>
      <c r="BL148" s="1102"/>
      <c r="BM148" s="1102"/>
      <c r="BN148" s="1102"/>
      <c r="BO148" s="1102"/>
      <c r="BP148" s="1102"/>
      <c r="BQ148" s="1124"/>
      <c r="BR148" s="1102"/>
      <c r="BS148" s="1102"/>
      <c r="BT148" s="1102"/>
      <c r="BU148" s="1102"/>
      <c r="BV148" s="1102"/>
      <c r="BW148" s="1102"/>
      <c r="BX148" s="1102"/>
      <c r="BY148" s="1102"/>
      <c r="BZ148" s="1147"/>
      <c r="CA148" s="64"/>
      <c r="CB148" s="2"/>
      <c r="CC148" s="194"/>
      <c r="CD148" s="184"/>
      <c r="CE148" s="1085"/>
      <c r="CF148" s="1085"/>
      <c r="CG148" s="1085"/>
      <c r="CH148" s="1085"/>
      <c r="CI148" s="1085"/>
      <c r="CJ148" s="1085"/>
      <c r="CK148" s="1086"/>
      <c r="CL148" s="1087"/>
      <c r="CM148" s="1087"/>
      <c r="CN148" s="1088"/>
      <c r="CO148" s="1086"/>
      <c r="CP148" s="1087"/>
      <c r="CQ148" s="1087"/>
      <c r="CR148" s="1088"/>
      <c r="CS148" s="1089"/>
      <c r="CT148" s="1087"/>
      <c r="CU148" s="1087"/>
      <c r="CV148" s="1087"/>
      <c r="CW148" s="428"/>
      <c r="CX148" s="242"/>
      <c r="CY148" s="242"/>
      <c r="CZ148" s="242"/>
      <c r="DA148" s="242"/>
      <c r="DB148" s="242"/>
      <c r="DC148" s="242"/>
      <c r="DD148" s="242"/>
      <c r="DE148" s="242"/>
      <c r="DF148" s="242"/>
      <c r="DG148" s="242"/>
      <c r="DH148" s="242"/>
      <c r="DI148" s="242"/>
      <c r="DJ148" s="242"/>
      <c r="DK148" s="242"/>
      <c r="DL148" s="242"/>
      <c r="DM148" s="242"/>
      <c r="DN148" s="242"/>
      <c r="DO148" s="242"/>
      <c r="DP148" s="242"/>
      <c r="DQ148" s="242"/>
      <c r="DR148" s="242"/>
      <c r="DS148" s="242"/>
      <c r="DT148" s="242"/>
      <c r="DU148" s="242"/>
      <c r="DV148" s="242"/>
      <c r="DW148" s="242"/>
      <c r="DX148" s="243"/>
      <c r="DY148" s="184"/>
      <c r="DZ148" s="184"/>
      <c r="EA148" s="184"/>
      <c r="EB148" s="184"/>
      <c r="EC148" s="184"/>
      <c r="ED148" s="184"/>
      <c r="EE148" s="430"/>
      <c r="EF148" s="430"/>
      <c r="EG148" s="430"/>
      <c r="EH148" s="430"/>
      <c r="EI148" s="430"/>
      <c r="EJ148" s="430"/>
      <c r="EK148" s="430"/>
      <c r="EL148" s="430"/>
      <c r="EM148" s="430"/>
      <c r="EN148" s="430"/>
      <c r="EO148" s="430"/>
      <c r="EP148" s="430"/>
      <c r="EQ148" s="430"/>
      <c r="ER148" s="433"/>
      <c r="ES148" s="434"/>
      <c r="ET148" s="434"/>
      <c r="EU148" s="434"/>
      <c r="EV148" s="434"/>
      <c r="EW148" s="434"/>
      <c r="EX148" s="434"/>
      <c r="EY148" s="434"/>
      <c r="EZ148" s="438"/>
      <c r="FA148" s="441"/>
      <c r="FB148" s="434"/>
      <c r="FC148" s="434"/>
      <c r="FD148" s="434"/>
      <c r="FE148" s="434"/>
      <c r="FF148" s="434"/>
      <c r="FG148" s="434"/>
      <c r="FH148" s="434"/>
      <c r="FI148" s="438"/>
      <c r="FJ148" s="441"/>
      <c r="FK148" s="434"/>
      <c r="FL148" s="434"/>
      <c r="FM148" s="434"/>
      <c r="FN148" s="434"/>
      <c r="FO148" s="434"/>
      <c r="FP148" s="434"/>
      <c r="FQ148" s="434"/>
      <c r="FR148" s="444"/>
      <c r="FS148" s="195"/>
      <c r="FT148" s="196"/>
    </row>
    <row r="149" spans="2:176" ht="11.25" customHeight="1" thickBot="1" x14ac:dyDescent="0.2">
      <c r="B149" s="948" t="s">
        <v>24</v>
      </c>
      <c r="C149" s="948"/>
      <c r="D149" s="948"/>
      <c r="E149" s="948"/>
      <c r="F149" s="2"/>
      <c r="G149" s="2"/>
      <c r="H149" s="2"/>
      <c r="I149" s="2"/>
      <c r="J149" s="2"/>
      <c r="K149" s="2"/>
      <c r="L149" s="2"/>
      <c r="M149" s="2"/>
      <c r="N149" s="2"/>
      <c r="O149" s="2"/>
      <c r="P149" s="2"/>
      <c r="Q149" s="2"/>
      <c r="BH149" s="2"/>
      <c r="BI149" s="2"/>
      <c r="BJ149" s="2"/>
      <c r="BK149" s="2"/>
      <c r="BL149" s="2"/>
      <c r="BM149" s="2"/>
      <c r="BN149" s="2"/>
      <c r="BO149" s="2"/>
      <c r="BP149" s="2"/>
      <c r="BQ149" s="2"/>
      <c r="BR149" s="2"/>
      <c r="BS149" s="2"/>
      <c r="BT149" s="2"/>
      <c r="BU149" s="2"/>
      <c r="BV149" s="2"/>
      <c r="BW149" s="2"/>
      <c r="BX149" s="2"/>
      <c r="BY149" s="2"/>
      <c r="BZ149" s="2"/>
      <c r="CA149" s="2"/>
      <c r="CB149" s="2"/>
      <c r="CC149" s="186"/>
      <c r="CD149" s="189"/>
      <c r="CE149" s="1085"/>
      <c r="CF149" s="1085"/>
      <c r="CG149" s="1085"/>
      <c r="CH149" s="1085"/>
      <c r="CI149" s="1085"/>
      <c r="CJ149" s="1085"/>
      <c r="CK149" s="1086"/>
      <c r="CL149" s="1087"/>
      <c r="CM149" s="1087"/>
      <c r="CN149" s="1088"/>
      <c r="CO149" s="1086"/>
      <c r="CP149" s="1087"/>
      <c r="CQ149" s="1087"/>
      <c r="CR149" s="1088"/>
      <c r="CS149" s="1089"/>
      <c r="CT149" s="1087"/>
      <c r="CU149" s="1087"/>
      <c r="CV149" s="1087"/>
      <c r="CW149" s="429"/>
      <c r="CX149" s="244"/>
      <c r="CY149" s="244"/>
      <c r="CZ149" s="244"/>
      <c r="DA149" s="244"/>
      <c r="DB149" s="244"/>
      <c r="DC149" s="244"/>
      <c r="DD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5"/>
      <c r="DY149" s="184"/>
      <c r="DZ149" s="197"/>
      <c r="EA149" s="197"/>
      <c r="EB149" s="197"/>
      <c r="EC149" s="197"/>
      <c r="ED149" s="197"/>
      <c r="EE149" s="430"/>
      <c r="EF149" s="430"/>
      <c r="EG149" s="430"/>
      <c r="EH149" s="430"/>
      <c r="EI149" s="430"/>
      <c r="EJ149" s="430"/>
      <c r="EK149" s="430"/>
      <c r="EL149" s="430"/>
      <c r="EM149" s="430"/>
      <c r="EN149" s="430"/>
      <c r="EO149" s="430"/>
      <c r="EP149" s="430"/>
      <c r="EQ149" s="430"/>
      <c r="ER149" s="435"/>
      <c r="ES149" s="436"/>
      <c r="ET149" s="436"/>
      <c r="EU149" s="436"/>
      <c r="EV149" s="436"/>
      <c r="EW149" s="436"/>
      <c r="EX149" s="436"/>
      <c r="EY149" s="436"/>
      <c r="EZ149" s="439"/>
      <c r="FA149" s="442"/>
      <c r="FB149" s="436"/>
      <c r="FC149" s="436"/>
      <c r="FD149" s="436"/>
      <c r="FE149" s="436"/>
      <c r="FF149" s="436"/>
      <c r="FG149" s="436"/>
      <c r="FH149" s="436"/>
      <c r="FI149" s="439"/>
      <c r="FJ149" s="442"/>
      <c r="FK149" s="436"/>
      <c r="FL149" s="436"/>
      <c r="FM149" s="436"/>
      <c r="FN149" s="436"/>
      <c r="FO149" s="436"/>
      <c r="FP149" s="436"/>
      <c r="FQ149" s="436"/>
      <c r="FR149" s="445"/>
      <c r="FS149" s="183"/>
      <c r="FT149" s="188"/>
    </row>
    <row r="150" spans="2:176" ht="9.75" customHeight="1" x14ac:dyDescent="0.15">
      <c r="B150" s="1125" t="s">
        <v>22</v>
      </c>
      <c r="C150" s="1127" t="s">
        <v>30</v>
      </c>
      <c r="D150" s="930" t="s">
        <v>29</v>
      </c>
      <c r="E150" s="924"/>
      <c r="F150" s="924"/>
      <c r="G150" s="924"/>
      <c r="H150" s="924"/>
      <c r="I150" s="924"/>
      <c r="J150" s="924"/>
      <c r="K150" s="924"/>
      <c r="L150" s="924"/>
      <c r="M150" s="924"/>
      <c r="N150" s="953" t="s">
        <v>107</v>
      </c>
      <c r="O150" s="954"/>
      <c r="P150" s="1131" t="s">
        <v>20</v>
      </c>
      <c r="Q150" s="1131"/>
      <c r="R150" s="1131"/>
      <c r="S150" s="930" t="s">
        <v>130</v>
      </c>
      <c r="T150" s="924"/>
      <c r="U150" s="924"/>
      <c r="V150" s="924"/>
      <c r="W150" s="924"/>
      <c r="X150" s="930" t="s">
        <v>21</v>
      </c>
      <c r="Y150" s="924"/>
      <c r="Z150" s="924"/>
      <c r="AA150" s="924"/>
      <c r="AB150" s="924"/>
      <c r="AC150" s="924"/>
      <c r="AD150" s="924"/>
      <c r="AE150" s="924"/>
      <c r="AF150" s="924"/>
      <c r="AG150" s="924"/>
      <c r="AH150" s="924"/>
      <c r="AI150" s="925"/>
      <c r="AJ150" s="930" t="s">
        <v>131</v>
      </c>
      <c r="AK150" s="924"/>
      <c r="AL150" s="924"/>
      <c r="AM150" s="924"/>
      <c r="AN150" s="924"/>
      <c r="AO150" s="924"/>
      <c r="AP150" s="924"/>
      <c r="AQ150" s="924"/>
      <c r="AR150" s="924"/>
      <c r="AS150" s="924"/>
      <c r="AT150" s="924"/>
      <c r="AU150" s="924"/>
      <c r="AV150" s="924"/>
      <c r="AW150" s="924"/>
      <c r="AX150" s="924"/>
      <c r="AY150" s="924"/>
      <c r="AZ150" s="924"/>
      <c r="BA150" s="924"/>
      <c r="BB150" s="924"/>
      <c r="BC150" s="924"/>
      <c r="BD150" s="924"/>
      <c r="BE150" s="924"/>
      <c r="BF150" s="924"/>
      <c r="BG150" s="924"/>
      <c r="BH150" s="1137"/>
      <c r="BI150" s="1140"/>
      <c r="BJ150" s="1140"/>
      <c r="BK150" s="1140"/>
      <c r="BL150" s="1140"/>
      <c r="BM150" s="1140"/>
      <c r="BN150" s="1140"/>
      <c r="BO150" s="1140"/>
      <c r="BP150" s="1140"/>
      <c r="BQ150" s="1140"/>
      <c r="BR150" s="1140"/>
      <c r="BS150" s="1140"/>
      <c r="BT150" s="1140"/>
      <c r="BU150" s="1140"/>
      <c r="BV150" s="1140"/>
      <c r="BW150" s="1140"/>
      <c r="BX150" s="1140"/>
      <c r="BY150" s="1140"/>
      <c r="BZ150" s="1141"/>
      <c r="CA150" s="67"/>
      <c r="CB150" s="2"/>
      <c r="CC150" s="194"/>
      <c r="CD150" s="184"/>
      <c r="CE150" s="184"/>
      <c r="CF150" s="184"/>
      <c r="CG150" s="184"/>
      <c r="CH150" s="184"/>
      <c r="CI150" s="184"/>
      <c r="CJ150" s="184"/>
      <c r="CK150" s="184"/>
      <c r="CL150" s="184"/>
      <c r="CM150" s="184"/>
      <c r="CN150" s="184"/>
      <c r="CO150" s="184"/>
      <c r="CP150" s="184"/>
      <c r="CQ150" s="184"/>
      <c r="CR150" s="184"/>
      <c r="CS150" s="184"/>
      <c r="CT150" s="184"/>
      <c r="CU150" s="184"/>
      <c r="CV150" s="184"/>
      <c r="CW150" s="184"/>
      <c r="CX150" s="184"/>
      <c r="CY150" s="184"/>
      <c r="CZ150" s="184"/>
      <c r="DA150" s="184"/>
      <c r="DB150" s="184"/>
      <c r="DC150" s="184"/>
      <c r="DD150" s="184"/>
      <c r="DE150" s="184"/>
      <c r="DF150" s="184"/>
      <c r="DG150" s="184"/>
      <c r="DH150" s="184"/>
      <c r="DI150" s="184"/>
      <c r="DJ150" s="184"/>
      <c r="DK150" s="184"/>
      <c r="DL150" s="184"/>
      <c r="DM150" s="184"/>
      <c r="DN150" s="184"/>
      <c r="DO150" s="184"/>
      <c r="DP150" s="184"/>
      <c r="DQ150" s="184"/>
      <c r="DR150" s="184"/>
      <c r="DS150" s="184"/>
      <c r="DT150" s="184"/>
      <c r="DU150" s="184"/>
      <c r="DV150" s="184"/>
      <c r="DW150" s="184"/>
      <c r="DX150" s="184"/>
      <c r="DY150" s="184"/>
      <c r="DZ150" s="198"/>
      <c r="EA150" s="198"/>
      <c r="EB150" s="198"/>
      <c r="EC150" s="198"/>
      <c r="ED150" s="198"/>
      <c r="EE150" s="286" t="s">
        <v>232</v>
      </c>
      <c r="EF150" s="286"/>
      <c r="EG150" s="286"/>
      <c r="EH150" s="286"/>
      <c r="EI150" s="286"/>
      <c r="EJ150" s="286"/>
      <c r="EK150" s="286"/>
      <c r="EL150" s="286"/>
      <c r="EM150" s="286"/>
      <c r="EN150" s="286"/>
      <c r="EO150" s="286"/>
      <c r="EP150" s="286"/>
      <c r="EQ150" s="286"/>
      <c r="ER150" s="407" t="str">
        <f>IF(AZ146="","",AZ146)</f>
        <v/>
      </c>
      <c r="ES150" s="408"/>
      <c r="ET150" s="408"/>
      <c r="EU150" s="408" t="str">
        <f>IF(BC146="","",BC146)</f>
        <v/>
      </c>
      <c r="EV150" s="408"/>
      <c r="EW150" s="408"/>
      <c r="EX150" s="408" t="str">
        <f>IF(BF146="","",BF146)</f>
        <v/>
      </c>
      <c r="EY150" s="408"/>
      <c r="EZ150" s="413"/>
      <c r="FA150" s="416" t="str">
        <f>IF(BI146="","",BI146)</f>
        <v>4</v>
      </c>
      <c r="FB150" s="408"/>
      <c r="FC150" s="408"/>
      <c r="FD150" s="408" t="str">
        <f>IF(BL146="","",BL146)</f>
        <v>5</v>
      </c>
      <c r="FE150" s="408"/>
      <c r="FF150" s="408"/>
      <c r="FG150" s="408" t="str">
        <f>IF(BO146="","",BO146)</f>
        <v>6</v>
      </c>
      <c r="FH150" s="408"/>
      <c r="FI150" s="413"/>
      <c r="FJ150" s="416" t="str">
        <f>IF(BR146="","",BR146)</f>
        <v>7</v>
      </c>
      <c r="FK150" s="408"/>
      <c r="FL150" s="408"/>
      <c r="FM150" s="408" t="str">
        <f>IF(BU146="","",BU146)</f>
        <v>9</v>
      </c>
      <c r="FN150" s="408"/>
      <c r="FO150" s="408"/>
      <c r="FP150" s="408" t="str">
        <f>IF(AND(BX143&lt;&gt;"",BX131=""),"",IF(AND(BX146="",BX143&lt;&gt;""),"0",IF(BX146="","",BX146)))</f>
        <v>0</v>
      </c>
      <c r="FQ150" s="408"/>
      <c r="FR150" s="446"/>
      <c r="FS150" s="184"/>
      <c r="FT150" s="199"/>
    </row>
    <row r="151" spans="2:176" ht="9.75" customHeight="1" x14ac:dyDescent="0.15">
      <c r="B151" s="1126"/>
      <c r="C151" s="1128"/>
      <c r="D151" s="932"/>
      <c r="E151" s="926"/>
      <c r="F151" s="926"/>
      <c r="G151" s="926"/>
      <c r="H151" s="926"/>
      <c r="I151" s="926"/>
      <c r="J151" s="926"/>
      <c r="K151" s="926"/>
      <c r="L151" s="926"/>
      <c r="M151" s="926"/>
      <c r="N151" s="955"/>
      <c r="O151" s="956"/>
      <c r="P151" s="1132"/>
      <c r="Q151" s="1132"/>
      <c r="R151" s="1132"/>
      <c r="S151" s="932"/>
      <c r="T151" s="926"/>
      <c r="U151" s="926"/>
      <c r="V151" s="926"/>
      <c r="W151" s="926"/>
      <c r="X151" s="932"/>
      <c r="Y151" s="926"/>
      <c r="Z151" s="926"/>
      <c r="AA151" s="926"/>
      <c r="AB151" s="926"/>
      <c r="AC151" s="926"/>
      <c r="AD151" s="926"/>
      <c r="AE151" s="926"/>
      <c r="AF151" s="926"/>
      <c r="AG151" s="926"/>
      <c r="AH151" s="926"/>
      <c r="AI151" s="927"/>
      <c r="AJ151" s="932"/>
      <c r="AK151" s="926"/>
      <c r="AL151" s="926"/>
      <c r="AM151" s="926"/>
      <c r="AN151" s="926"/>
      <c r="AO151" s="926"/>
      <c r="AP151" s="926"/>
      <c r="AQ151" s="926"/>
      <c r="AR151" s="926"/>
      <c r="AS151" s="926"/>
      <c r="AT151" s="926"/>
      <c r="AU151" s="926"/>
      <c r="AV151" s="926"/>
      <c r="AW151" s="926"/>
      <c r="AX151" s="926"/>
      <c r="AY151" s="926"/>
      <c r="AZ151" s="926"/>
      <c r="BA151" s="926"/>
      <c r="BB151" s="926"/>
      <c r="BC151" s="926"/>
      <c r="BD151" s="926"/>
      <c r="BE151" s="926"/>
      <c r="BF151" s="926"/>
      <c r="BG151" s="926"/>
      <c r="BH151" s="1138"/>
      <c r="BI151" s="1142"/>
      <c r="BJ151" s="1142"/>
      <c r="BK151" s="1142"/>
      <c r="BL151" s="1142"/>
      <c r="BM151" s="1142"/>
      <c r="BN151" s="1142"/>
      <c r="BO151" s="1142"/>
      <c r="BP151" s="1142"/>
      <c r="BQ151" s="1142"/>
      <c r="BR151" s="1142"/>
      <c r="BS151" s="1142"/>
      <c r="BT151" s="1142"/>
      <c r="BU151" s="1142"/>
      <c r="BV151" s="1142"/>
      <c r="BW151" s="1142"/>
      <c r="BX151" s="1142"/>
      <c r="BY151" s="1142"/>
      <c r="BZ151" s="1143"/>
      <c r="CA151" s="67"/>
      <c r="CB151" s="2"/>
      <c r="CC151" s="194"/>
      <c r="CD151" s="184"/>
      <c r="CE151" s="305" t="s">
        <v>233</v>
      </c>
      <c r="CF151" s="305"/>
      <c r="CG151" s="305"/>
      <c r="CH151" s="305"/>
      <c r="CI151" s="305"/>
      <c r="CJ151" s="305"/>
      <c r="CK151" s="305"/>
      <c r="CL151" s="305"/>
      <c r="CM151" s="305"/>
      <c r="CN151" s="305"/>
      <c r="CO151" s="305"/>
      <c r="CP151" s="305"/>
      <c r="CQ151" s="305"/>
      <c r="CR151" s="305"/>
      <c r="CS151" s="305"/>
      <c r="CT151" s="305"/>
      <c r="CU151" s="305"/>
      <c r="CV151" s="305"/>
      <c r="CW151" s="382">
        <f>DA129</f>
        <v>2</v>
      </c>
      <c r="CX151" s="382"/>
      <c r="CY151" s="382"/>
      <c r="CZ151" s="383"/>
      <c r="DA151" s="385">
        <f>IF(AND(DU162="",FQ162&lt;&gt;""),IF(DE129=0,"6",IF(DE129=1,"7",DE129)),DE129)</f>
        <v>0</v>
      </c>
      <c r="DB151" s="382"/>
      <c r="DC151" s="382"/>
      <c r="DD151" s="383"/>
      <c r="DE151" s="385" t="str">
        <f>IF(AND(L59="",AY59&lt;&gt;""),"",IF(AND(L60&lt;&gt;"",L61&lt;&gt;""),"",IF(AND(L60&lt;&gt;"",L61=""),"5",IF(AND(L60="",L61&lt;&gt;""),"4","4"))))</f>
        <v/>
      </c>
      <c r="DF151" s="382"/>
      <c r="DG151" s="382"/>
      <c r="DH151" s="383"/>
      <c r="DI151" s="387">
        <f>IF(AND(L59="",AY59&lt;&gt;""),"",1)</f>
        <v>1</v>
      </c>
      <c r="DJ151" s="382"/>
      <c r="DK151" s="382"/>
      <c r="DL151" s="388"/>
      <c r="DM151" s="184"/>
      <c r="DN151" s="184"/>
      <c r="DO151" s="184"/>
      <c r="DP151" s="184"/>
      <c r="DQ151" s="184"/>
      <c r="DR151" s="184"/>
      <c r="DS151" s="184"/>
      <c r="DT151" s="184"/>
      <c r="DU151" s="184"/>
      <c r="DV151" s="184"/>
      <c r="DW151" s="184"/>
      <c r="DX151" s="184"/>
      <c r="DY151" s="184"/>
      <c r="DZ151" s="198"/>
      <c r="EA151" s="198"/>
      <c r="EB151" s="198"/>
      <c r="EC151" s="198"/>
      <c r="ED151" s="198"/>
      <c r="EE151" s="286"/>
      <c r="EF151" s="286"/>
      <c r="EG151" s="286"/>
      <c r="EH151" s="286"/>
      <c r="EI151" s="286"/>
      <c r="EJ151" s="286"/>
      <c r="EK151" s="286"/>
      <c r="EL151" s="286"/>
      <c r="EM151" s="286"/>
      <c r="EN151" s="286"/>
      <c r="EO151" s="286"/>
      <c r="EP151" s="286"/>
      <c r="EQ151" s="286"/>
      <c r="ER151" s="409"/>
      <c r="ES151" s="410"/>
      <c r="ET151" s="410"/>
      <c r="EU151" s="410"/>
      <c r="EV151" s="410"/>
      <c r="EW151" s="410"/>
      <c r="EX151" s="410"/>
      <c r="EY151" s="410"/>
      <c r="EZ151" s="414"/>
      <c r="FA151" s="417"/>
      <c r="FB151" s="410"/>
      <c r="FC151" s="410"/>
      <c r="FD151" s="410"/>
      <c r="FE151" s="410"/>
      <c r="FF151" s="410"/>
      <c r="FG151" s="410"/>
      <c r="FH151" s="410"/>
      <c r="FI151" s="414"/>
      <c r="FJ151" s="417"/>
      <c r="FK151" s="410"/>
      <c r="FL151" s="410"/>
      <c r="FM151" s="410"/>
      <c r="FN151" s="410"/>
      <c r="FO151" s="410"/>
      <c r="FP151" s="410"/>
      <c r="FQ151" s="410"/>
      <c r="FR151" s="447"/>
      <c r="FS151" s="184"/>
      <c r="FT151" s="199"/>
    </row>
    <row r="152" spans="2:176" ht="9.75" customHeight="1" x14ac:dyDescent="0.15">
      <c r="B152" s="1126"/>
      <c r="C152" s="1128"/>
      <c r="D152" s="952"/>
      <c r="E152" s="928"/>
      <c r="F152" s="928"/>
      <c r="G152" s="928"/>
      <c r="H152" s="928"/>
      <c r="I152" s="928"/>
      <c r="J152" s="928"/>
      <c r="K152" s="928"/>
      <c r="L152" s="928"/>
      <c r="M152" s="928"/>
      <c r="N152" s="1129"/>
      <c r="O152" s="1130"/>
      <c r="P152" s="1132"/>
      <c r="Q152" s="1132"/>
      <c r="R152" s="1132"/>
      <c r="S152" s="952"/>
      <c r="T152" s="928"/>
      <c r="U152" s="928"/>
      <c r="V152" s="928"/>
      <c r="W152" s="928"/>
      <c r="X152" s="952"/>
      <c r="Y152" s="928"/>
      <c r="Z152" s="928"/>
      <c r="AA152" s="928"/>
      <c r="AB152" s="928"/>
      <c r="AC152" s="928"/>
      <c r="AD152" s="928"/>
      <c r="AE152" s="928"/>
      <c r="AF152" s="928"/>
      <c r="AG152" s="928"/>
      <c r="AH152" s="928"/>
      <c r="AI152" s="929"/>
      <c r="AJ152" s="952"/>
      <c r="AK152" s="928"/>
      <c r="AL152" s="928"/>
      <c r="AM152" s="928"/>
      <c r="AN152" s="928"/>
      <c r="AO152" s="928"/>
      <c r="AP152" s="928"/>
      <c r="AQ152" s="928"/>
      <c r="AR152" s="928"/>
      <c r="AS152" s="928"/>
      <c r="AT152" s="928"/>
      <c r="AU152" s="928"/>
      <c r="AV152" s="928"/>
      <c r="AW152" s="928"/>
      <c r="AX152" s="928"/>
      <c r="AY152" s="928"/>
      <c r="AZ152" s="928"/>
      <c r="BA152" s="928"/>
      <c r="BB152" s="928"/>
      <c r="BC152" s="928"/>
      <c r="BD152" s="928"/>
      <c r="BE152" s="928"/>
      <c r="BF152" s="928"/>
      <c r="BG152" s="928"/>
      <c r="BH152" s="1139"/>
      <c r="BI152" s="1142"/>
      <c r="BJ152" s="1142"/>
      <c r="BK152" s="1142"/>
      <c r="BL152" s="1142"/>
      <c r="BM152" s="1142"/>
      <c r="BN152" s="1142"/>
      <c r="BO152" s="1142"/>
      <c r="BP152" s="1142"/>
      <c r="BQ152" s="1142"/>
      <c r="BR152" s="1142"/>
      <c r="BS152" s="1142"/>
      <c r="BT152" s="1142"/>
      <c r="BU152" s="1142"/>
      <c r="BV152" s="1142"/>
      <c r="BW152" s="1142"/>
      <c r="BX152" s="1142"/>
      <c r="BY152" s="1142"/>
      <c r="BZ152" s="1143"/>
      <c r="CA152" s="67"/>
      <c r="CB152" s="2"/>
      <c r="CC152" s="194"/>
      <c r="CD152" s="184"/>
      <c r="CE152" s="305"/>
      <c r="CF152" s="305"/>
      <c r="CG152" s="305"/>
      <c r="CH152" s="305"/>
      <c r="CI152" s="305"/>
      <c r="CJ152" s="305"/>
      <c r="CK152" s="305"/>
      <c r="CL152" s="305"/>
      <c r="CM152" s="305"/>
      <c r="CN152" s="305"/>
      <c r="CO152" s="305"/>
      <c r="CP152" s="305"/>
      <c r="CQ152" s="305"/>
      <c r="CR152" s="305"/>
      <c r="CS152" s="305"/>
      <c r="CT152" s="305"/>
      <c r="CU152" s="305"/>
      <c r="CV152" s="305"/>
      <c r="CW152" s="283"/>
      <c r="CX152" s="283"/>
      <c r="CY152" s="283"/>
      <c r="CZ152" s="284"/>
      <c r="DA152" s="386"/>
      <c r="DB152" s="283"/>
      <c r="DC152" s="283"/>
      <c r="DD152" s="284"/>
      <c r="DE152" s="386"/>
      <c r="DF152" s="283"/>
      <c r="DG152" s="283"/>
      <c r="DH152" s="284"/>
      <c r="DI152" s="282"/>
      <c r="DJ152" s="283"/>
      <c r="DK152" s="283"/>
      <c r="DL152" s="389"/>
      <c r="DM152" s="184"/>
      <c r="DN152" s="184"/>
      <c r="DO152" s="184"/>
      <c r="DP152" s="184"/>
      <c r="DQ152" s="184"/>
      <c r="DR152" s="184"/>
      <c r="DS152" s="184"/>
      <c r="DT152" s="184"/>
      <c r="DU152" s="184"/>
      <c r="DV152" s="184"/>
      <c r="DW152" s="184"/>
      <c r="DX152" s="184"/>
      <c r="DY152" s="184"/>
      <c r="DZ152" s="184"/>
      <c r="EA152" s="184"/>
      <c r="EB152" s="184"/>
      <c r="EC152" s="184"/>
      <c r="ED152" s="184"/>
      <c r="EE152" s="286"/>
      <c r="EF152" s="286"/>
      <c r="EG152" s="286"/>
      <c r="EH152" s="286"/>
      <c r="EI152" s="286"/>
      <c r="EJ152" s="286"/>
      <c r="EK152" s="286"/>
      <c r="EL152" s="286"/>
      <c r="EM152" s="286"/>
      <c r="EN152" s="286"/>
      <c r="EO152" s="286"/>
      <c r="EP152" s="286"/>
      <c r="EQ152" s="286"/>
      <c r="ER152" s="411"/>
      <c r="ES152" s="412"/>
      <c r="ET152" s="412"/>
      <c r="EU152" s="412"/>
      <c r="EV152" s="412"/>
      <c r="EW152" s="412"/>
      <c r="EX152" s="412"/>
      <c r="EY152" s="412"/>
      <c r="EZ152" s="415"/>
      <c r="FA152" s="418"/>
      <c r="FB152" s="412"/>
      <c r="FC152" s="412"/>
      <c r="FD152" s="412"/>
      <c r="FE152" s="412"/>
      <c r="FF152" s="412"/>
      <c r="FG152" s="412"/>
      <c r="FH152" s="412"/>
      <c r="FI152" s="415"/>
      <c r="FJ152" s="418"/>
      <c r="FK152" s="412"/>
      <c r="FL152" s="412"/>
      <c r="FM152" s="412"/>
      <c r="FN152" s="412"/>
      <c r="FO152" s="412"/>
      <c r="FP152" s="412"/>
      <c r="FQ152" s="412"/>
      <c r="FR152" s="448"/>
      <c r="FS152" s="184"/>
      <c r="FT152" s="199"/>
    </row>
    <row r="153" spans="2:176" ht="11.25" customHeight="1" x14ac:dyDescent="0.2">
      <c r="B153" s="472">
        <f>IF(B101="","",B101)</f>
        <v>10</v>
      </c>
      <c r="C153" s="474">
        <f>IF(C101="","",C101)</f>
        <v>20</v>
      </c>
      <c r="D153" s="347" t="str">
        <f>IF(D101="","",D101)</f>
        <v>工事出来高</v>
      </c>
      <c r="E153" s="348"/>
      <c r="F153" s="348"/>
      <c r="G153" s="348"/>
      <c r="H153" s="348"/>
      <c r="I153" s="348"/>
      <c r="J153" s="348"/>
      <c r="K153" s="348"/>
      <c r="L153" s="348"/>
      <c r="M153" s="349"/>
      <c r="N153" s="353" t="str">
        <f>IF(N101="","",N101)</f>
        <v/>
      </c>
      <c r="O153" s="354"/>
      <c r="P153" s="357">
        <f>IF(P101="","",P101)</f>
        <v>1</v>
      </c>
      <c r="Q153" s="358"/>
      <c r="R153" s="359"/>
      <c r="S153" s="363" t="str">
        <f>IF(S101="","",S101)</f>
        <v>式</v>
      </c>
      <c r="T153" s="364"/>
      <c r="U153" s="364"/>
      <c r="V153" s="364"/>
      <c r="W153" s="365"/>
      <c r="X153" s="357">
        <f>IF(X101="","",X101)</f>
        <v>1000000</v>
      </c>
      <c r="Y153" s="358"/>
      <c r="Z153" s="358"/>
      <c r="AA153" s="358"/>
      <c r="AB153" s="358"/>
      <c r="AC153" s="358"/>
      <c r="AD153" s="358"/>
      <c r="AE153" s="358"/>
      <c r="AF153" s="358"/>
      <c r="AG153" s="358"/>
      <c r="AH153" s="358"/>
      <c r="AI153" s="359"/>
      <c r="AJ153" s="369">
        <f>IF(AJ101="","",AJ101)</f>
        <v>1000000</v>
      </c>
      <c r="AK153" s="370"/>
      <c r="AL153" s="370"/>
      <c r="AM153" s="370"/>
      <c r="AN153" s="370"/>
      <c r="AO153" s="370"/>
      <c r="AP153" s="370"/>
      <c r="AQ153" s="370"/>
      <c r="AR153" s="370"/>
      <c r="AS153" s="370"/>
      <c r="AT153" s="370"/>
      <c r="AU153" s="370"/>
      <c r="AV153" s="370"/>
      <c r="AW153" s="370"/>
      <c r="AX153" s="370"/>
      <c r="AY153" s="370"/>
      <c r="AZ153" s="370"/>
      <c r="BA153" s="370"/>
      <c r="BB153" s="370"/>
      <c r="BC153" s="370"/>
      <c r="BD153" s="370"/>
      <c r="BE153" s="370"/>
      <c r="BF153" s="370"/>
      <c r="BG153" s="370"/>
      <c r="BH153" s="371"/>
      <c r="BI153" s="482"/>
      <c r="BJ153" s="483"/>
      <c r="BK153" s="483"/>
      <c r="BL153" s="483"/>
      <c r="BM153" s="483"/>
      <c r="BN153" s="483"/>
      <c r="BO153" s="483"/>
      <c r="BP153" s="483"/>
      <c r="BQ153" s="483"/>
      <c r="BR153" s="483"/>
      <c r="BS153" s="483"/>
      <c r="BT153" s="483"/>
      <c r="BU153" s="483"/>
      <c r="BV153" s="483"/>
      <c r="BW153" s="483"/>
      <c r="BX153" s="483"/>
      <c r="BY153" s="483"/>
      <c r="BZ153" s="484"/>
      <c r="CA153" s="72"/>
      <c r="CB153" s="2"/>
      <c r="CC153" s="194"/>
      <c r="CD153" s="184"/>
      <c r="CE153" s="184"/>
      <c r="CF153" s="184"/>
      <c r="CG153" s="184"/>
      <c r="CH153" s="184"/>
      <c r="CI153" s="184"/>
      <c r="CJ153" s="184"/>
      <c r="CK153" s="184"/>
      <c r="CL153" s="184"/>
      <c r="CM153" s="184"/>
      <c r="CN153" s="184"/>
      <c r="CO153" s="184"/>
      <c r="CP153" s="184"/>
      <c r="CQ153" s="184"/>
      <c r="CR153" s="184"/>
      <c r="CS153" s="184"/>
      <c r="CT153" s="184"/>
      <c r="CU153" s="184"/>
      <c r="CV153" s="184"/>
      <c r="CW153" s="184"/>
      <c r="CX153" s="184"/>
      <c r="CY153" s="184"/>
      <c r="CZ153" s="184"/>
      <c r="DA153" s="184"/>
      <c r="DB153" s="184"/>
      <c r="DC153" s="184"/>
      <c r="DD153" s="184"/>
      <c r="DE153" s="184"/>
      <c r="DF153" s="184"/>
      <c r="DG153" s="184"/>
      <c r="DH153" s="184"/>
      <c r="DI153" s="184"/>
      <c r="DJ153" s="184"/>
      <c r="DK153" s="184"/>
      <c r="DL153" s="184"/>
      <c r="DM153" s="184"/>
      <c r="DN153" s="184"/>
      <c r="DO153" s="184"/>
      <c r="DP153" s="184"/>
      <c r="DQ153" s="184"/>
      <c r="DR153" s="184"/>
      <c r="DS153" s="184"/>
      <c r="DT153" s="184"/>
      <c r="DU153" s="184"/>
      <c r="DV153" s="184"/>
      <c r="DW153" s="184"/>
      <c r="DX153" s="184"/>
      <c r="DY153" s="184"/>
      <c r="DZ153" s="184"/>
      <c r="EA153" s="184"/>
      <c r="EB153" s="184"/>
      <c r="EC153" s="184"/>
      <c r="ED153" s="184"/>
      <c r="EE153" s="184"/>
      <c r="EF153" s="184"/>
      <c r="EG153" s="184"/>
      <c r="EH153" s="184"/>
      <c r="EI153" s="184"/>
      <c r="EJ153" s="184"/>
      <c r="EK153" s="184"/>
      <c r="EL153" s="184"/>
      <c r="EM153" s="184"/>
      <c r="EN153" s="184"/>
      <c r="EO153" s="184"/>
      <c r="EP153" s="184"/>
      <c r="EQ153" s="184"/>
      <c r="ER153" s="184"/>
      <c r="ES153" s="184"/>
      <c r="ET153" s="184"/>
      <c r="EU153" s="184"/>
      <c r="EV153" s="184"/>
      <c r="EW153" s="184"/>
      <c r="EX153" s="184"/>
      <c r="EY153" s="184"/>
      <c r="EZ153" s="184"/>
      <c r="FA153" s="184"/>
      <c r="FB153" s="184"/>
      <c r="FC153" s="184"/>
      <c r="FD153" s="184"/>
      <c r="FE153" s="184"/>
      <c r="FF153" s="184"/>
      <c r="FG153" s="184"/>
      <c r="FH153" s="184"/>
      <c r="FI153" s="184"/>
      <c r="FJ153" s="184"/>
      <c r="FK153" s="184"/>
      <c r="FL153" s="184"/>
      <c r="FM153" s="184"/>
      <c r="FN153" s="184"/>
      <c r="FO153" s="184"/>
      <c r="FP153" s="184"/>
      <c r="FQ153" s="184"/>
      <c r="FR153" s="184"/>
      <c r="FS153" s="184"/>
      <c r="FT153" s="199"/>
    </row>
    <row r="154" spans="2:176" ht="11.25" customHeight="1" x14ac:dyDescent="0.2">
      <c r="B154" s="473"/>
      <c r="C154" s="475"/>
      <c r="D154" s="350"/>
      <c r="E154" s="351"/>
      <c r="F154" s="351"/>
      <c r="G154" s="351"/>
      <c r="H154" s="351"/>
      <c r="I154" s="351"/>
      <c r="J154" s="351"/>
      <c r="K154" s="351"/>
      <c r="L154" s="351"/>
      <c r="M154" s="352"/>
      <c r="N154" s="355"/>
      <c r="O154" s="356"/>
      <c r="P154" s="360"/>
      <c r="Q154" s="361"/>
      <c r="R154" s="362"/>
      <c r="S154" s="366"/>
      <c r="T154" s="367"/>
      <c r="U154" s="367"/>
      <c r="V154" s="367"/>
      <c r="W154" s="368"/>
      <c r="X154" s="360"/>
      <c r="Y154" s="361"/>
      <c r="Z154" s="361"/>
      <c r="AA154" s="361"/>
      <c r="AB154" s="361"/>
      <c r="AC154" s="361"/>
      <c r="AD154" s="361"/>
      <c r="AE154" s="361"/>
      <c r="AF154" s="361"/>
      <c r="AG154" s="361"/>
      <c r="AH154" s="361"/>
      <c r="AI154" s="362"/>
      <c r="AJ154" s="372"/>
      <c r="AK154" s="373"/>
      <c r="AL154" s="373"/>
      <c r="AM154" s="373"/>
      <c r="AN154" s="373"/>
      <c r="AO154" s="373"/>
      <c r="AP154" s="373"/>
      <c r="AQ154" s="373"/>
      <c r="AR154" s="373"/>
      <c r="AS154" s="373"/>
      <c r="AT154" s="373"/>
      <c r="AU154" s="373"/>
      <c r="AV154" s="373"/>
      <c r="AW154" s="373"/>
      <c r="AX154" s="373"/>
      <c r="AY154" s="373"/>
      <c r="AZ154" s="373"/>
      <c r="BA154" s="373"/>
      <c r="BB154" s="373"/>
      <c r="BC154" s="373"/>
      <c r="BD154" s="373"/>
      <c r="BE154" s="373"/>
      <c r="BF154" s="373"/>
      <c r="BG154" s="373"/>
      <c r="BH154" s="374"/>
      <c r="BI154" s="479"/>
      <c r="BJ154" s="480"/>
      <c r="BK154" s="480"/>
      <c r="BL154" s="480"/>
      <c r="BM154" s="480"/>
      <c r="BN154" s="480"/>
      <c r="BO154" s="480"/>
      <c r="BP154" s="480"/>
      <c r="BQ154" s="480"/>
      <c r="BR154" s="480"/>
      <c r="BS154" s="480"/>
      <c r="BT154" s="480"/>
      <c r="BU154" s="480"/>
      <c r="BV154" s="480"/>
      <c r="BW154" s="480"/>
      <c r="BX154" s="480"/>
      <c r="BY154" s="480"/>
      <c r="BZ154" s="481"/>
      <c r="CA154" s="72"/>
      <c r="CB154" s="2"/>
      <c r="CC154" s="194"/>
      <c r="CD154" s="184"/>
      <c r="CE154" s="274" t="s">
        <v>98</v>
      </c>
      <c r="CF154" s="275"/>
      <c r="CG154" s="275"/>
      <c r="CH154" s="275"/>
      <c r="CI154" s="275"/>
      <c r="CJ154" s="275"/>
      <c r="CK154" s="275"/>
      <c r="CL154" s="275"/>
      <c r="CM154" s="275"/>
      <c r="CN154" s="275"/>
      <c r="CO154" s="275"/>
      <c r="CP154" s="275"/>
      <c r="CQ154" s="275"/>
      <c r="CR154" s="275"/>
      <c r="CS154" s="275"/>
      <c r="CT154" s="275"/>
      <c r="CU154" s="275"/>
      <c r="CV154" s="276"/>
      <c r="CW154" s="280" t="str">
        <f>IF(F85="","",F85)</f>
        <v>T</v>
      </c>
      <c r="CX154" s="273"/>
      <c r="CY154" s="273"/>
      <c r="CZ154" s="281"/>
      <c r="DA154" s="399" t="str">
        <f>IF(G85="","",G85)</f>
        <v>3</v>
      </c>
      <c r="DB154" s="273"/>
      <c r="DC154" s="273"/>
      <c r="DD154" s="281"/>
      <c r="DE154" s="399" t="str">
        <f>IF(H85="","",H85)</f>
        <v>1</v>
      </c>
      <c r="DF154" s="273"/>
      <c r="DG154" s="273"/>
      <c r="DH154" s="281"/>
      <c r="DI154" s="280" t="str">
        <f>IF(I85="","",I85)</f>
        <v>1</v>
      </c>
      <c r="DJ154" s="273"/>
      <c r="DK154" s="273"/>
      <c r="DL154" s="395"/>
      <c r="DM154" s="399" t="str">
        <f>IF(J85="","",J85)</f>
        <v>0</v>
      </c>
      <c r="DN154" s="273"/>
      <c r="DO154" s="273"/>
      <c r="DP154" s="395"/>
      <c r="DQ154" s="399" t="str">
        <f>IF(K85="","",K85)</f>
        <v>0</v>
      </c>
      <c r="DR154" s="273"/>
      <c r="DS154" s="273"/>
      <c r="DT154" s="281"/>
      <c r="DU154" s="280" t="str">
        <f>IF(L85="","",L85)</f>
        <v>0</v>
      </c>
      <c r="DV154" s="273"/>
      <c r="DW154" s="273"/>
      <c r="DX154" s="281"/>
      <c r="DY154" s="399" t="str">
        <f>IF(M85="","",M85)</f>
        <v>1</v>
      </c>
      <c r="DZ154" s="273"/>
      <c r="EA154" s="273"/>
      <c r="EB154" s="281"/>
      <c r="EC154" s="399" t="str">
        <f>IF(N85="","",N85)</f>
        <v>0</v>
      </c>
      <c r="ED154" s="273"/>
      <c r="EE154" s="273"/>
      <c r="EF154" s="281"/>
      <c r="EG154" s="280" t="str">
        <f>IF(O85="","",O85)</f>
        <v>0</v>
      </c>
      <c r="EH154" s="273"/>
      <c r="EI154" s="273"/>
      <c r="EJ154" s="395"/>
      <c r="EK154" s="399" t="str">
        <f>IF(P85="","",P85)</f>
        <v>1</v>
      </c>
      <c r="EL154" s="273"/>
      <c r="EM154" s="273"/>
      <c r="EN154" s="281"/>
      <c r="EO154" s="399" t="str">
        <f>IF(Q85="","",Q85)</f>
        <v>9</v>
      </c>
      <c r="EP154" s="273"/>
      <c r="EQ154" s="273"/>
      <c r="ER154" s="281"/>
      <c r="ES154" s="399" t="str">
        <f>IF(R85="","",R85)</f>
        <v>9</v>
      </c>
      <c r="ET154" s="273"/>
      <c r="EU154" s="273"/>
      <c r="EV154" s="281"/>
      <c r="EW154" s="280" t="str">
        <f>IF(S85="","",S85)</f>
        <v>9</v>
      </c>
      <c r="EX154" s="273"/>
      <c r="EY154" s="273"/>
      <c r="EZ154" s="395"/>
      <c r="FA154" s="401" t="s">
        <v>99</v>
      </c>
      <c r="FB154" s="402"/>
      <c r="FC154" s="402"/>
      <c r="FD154" s="402"/>
      <c r="FE154" s="402"/>
      <c r="FF154" s="402"/>
      <c r="FG154" s="402"/>
      <c r="FH154" s="402"/>
      <c r="FI154" s="402"/>
      <c r="FJ154" s="403"/>
      <c r="FK154" s="260" t="str">
        <f>IF(BX143="","",IF(AND(EW154&lt;&gt;"",LEN(I17)=14),"○","×"))</f>
        <v>○</v>
      </c>
      <c r="FL154" s="260"/>
      <c r="FM154" s="260"/>
      <c r="FN154" s="449"/>
      <c r="FO154" s="260"/>
      <c r="FP154" s="260"/>
      <c r="FQ154" s="260"/>
      <c r="FR154" s="261"/>
      <c r="FS154" s="184"/>
      <c r="FT154" s="199"/>
    </row>
    <row r="155" spans="2:176" ht="11.25" customHeight="1" x14ac:dyDescent="0.2">
      <c r="B155" s="472">
        <f>IF(B102="","",B102)</f>
        <v>10</v>
      </c>
      <c r="C155" s="474">
        <f>IF(C102="","",C102)</f>
        <v>20</v>
      </c>
      <c r="D155" s="347" t="str">
        <f>IF(D102="","",D102)</f>
        <v>別紙明細の通り</v>
      </c>
      <c r="E155" s="348"/>
      <c r="F155" s="348"/>
      <c r="G155" s="348"/>
      <c r="H155" s="348"/>
      <c r="I155" s="348"/>
      <c r="J155" s="348"/>
      <c r="K155" s="348"/>
      <c r="L155" s="348"/>
      <c r="M155" s="349"/>
      <c r="N155" s="353" t="str">
        <f>IF(N102="","",N102)</f>
        <v>※</v>
      </c>
      <c r="O155" s="354"/>
      <c r="P155" s="357">
        <f>IF(P102="","",P102)</f>
        <v>1</v>
      </c>
      <c r="Q155" s="358"/>
      <c r="R155" s="359"/>
      <c r="S155" s="363" t="str">
        <f>IF(S102="","",S102)</f>
        <v/>
      </c>
      <c r="T155" s="364"/>
      <c r="U155" s="364"/>
      <c r="V155" s="364"/>
      <c r="W155" s="365"/>
      <c r="X155" s="357">
        <f>IF(X102="","",X102)</f>
        <v>500000</v>
      </c>
      <c r="Y155" s="358"/>
      <c r="Z155" s="358"/>
      <c r="AA155" s="358"/>
      <c r="AB155" s="358"/>
      <c r="AC155" s="358"/>
      <c r="AD155" s="358"/>
      <c r="AE155" s="358"/>
      <c r="AF155" s="358"/>
      <c r="AG155" s="358"/>
      <c r="AH155" s="358"/>
      <c r="AI155" s="359"/>
      <c r="AJ155" s="369">
        <f>IF(AJ102="","",AJ102)</f>
        <v>500000</v>
      </c>
      <c r="AK155" s="370"/>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71"/>
      <c r="BI155" s="476"/>
      <c r="BJ155" s="477"/>
      <c r="BK155" s="477"/>
      <c r="BL155" s="477"/>
      <c r="BM155" s="477"/>
      <c r="BN155" s="477"/>
      <c r="BO155" s="477"/>
      <c r="BP155" s="477"/>
      <c r="BQ155" s="477"/>
      <c r="BR155" s="477"/>
      <c r="BS155" s="477"/>
      <c r="BT155" s="477"/>
      <c r="BU155" s="477"/>
      <c r="BV155" s="477"/>
      <c r="BW155" s="477"/>
      <c r="BX155" s="477"/>
      <c r="BY155" s="477"/>
      <c r="BZ155" s="478"/>
      <c r="CA155" s="72"/>
      <c r="CB155" s="2"/>
      <c r="CC155" s="194"/>
      <c r="CD155" s="184"/>
      <c r="CE155" s="277"/>
      <c r="CF155" s="278"/>
      <c r="CG155" s="278"/>
      <c r="CH155" s="278"/>
      <c r="CI155" s="278"/>
      <c r="CJ155" s="278"/>
      <c r="CK155" s="278"/>
      <c r="CL155" s="278"/>
      <c r="CM155" s="278"/>
      <c r="CN155" s="278"/>
      <c r="CO155" s="278"/>
      <c r="CP155" s="278"/>
      <c r="CQ155" s="278"/>
      <c r="CR155" s="278"/>
      <c r="CS155" s="278"/>
      <c r="CT155" s="278"/>
      <c r="CU155" s="278"/>
      <c r="CV155" s="279"/>
      <c r="CW155" s="282"/>
      <c r="CX155" s="283"/>
      <c r="CY155" s="283"/>
      <c r="CZ155" s="284"/>
      <c r="DA155" s="386"/>
      <c r="DB155" s="283"/>
      <c r="DC155" s="283"/>
      <c r="DD155" s="284"/>
      <c r="DE155" s="386"/>
      <c r="DF155" s="283"/>
      <c r="DG155" s="283"/>
      <c r="DH155" s="284"/>
      <c r="DI155" s="282"/>
      <c r="DJ155" s="283"/>
      <c r="DK155" s="283"/>
      <c r="DL155" s="400"/>
      <c r="DM155" s="386"/>
      <c r="DN155" s="283"/>
      <c r="DO155" s="283"/>
      <c r="DP155" s="400"/>
      <c r="DQ155" s="386"/>
      <c r="DR155" s="283"/>
      <c r="DS155" s="283"/>
      <c r="DT155" s="284"/>
      <c r="DU155" s="282"/>
      <c r="DV155" s="283"/>
      <c r="DW155" s="283"/>
      <c r="DX155" s="284"/>
      <c r="DY155" s="386"/>
      <c r="DZ155" s="283"/>
      <c r="EA155" s="283"/>
      <c r="EB155" s="284"/>
      <c r="EC155" s="386"/>
      <c r="ED155" s="283"/>
      <c r="EE155" s="283"/>
      <c r="EF155" s="284"/>
      <c r="EG155" s="282"/>
      <c r="EH155" s="283"/>
      <c r="EI155" s="283"/>
      <c r="EJ155" s="400"/>
      <c r="EK155" s="386"/>
      <c r="EL155" s="283"/>
      <c r="EM155" s="283"/>
      <c r="EN155" s="284"/>
      <c r="EO155" s="386"/>
      <c r="EP155" s="283"/>
      <c r="EQ155" s="283"/>
      <c r="ER155" s="284"/>
      <c r="ES155" s="386"/>
      <c r="ET155" s="283"/>
      <c r="EU155" s="283"/>
      <c r="EV155" s="284"/>
      <c r="EW155" s="282"/>
      <c r="EX155" s="283"/>
      <c r="EY155" s="283"/>
      <c r="EZ155" s="400"/>
      <c r="FA155" s="404"/>
      <c r="FB155" s="405"/>
      <c r="FC155" s="405"/>
      <c r="FD155" s="405"/>
      <c r="FE155" s="405"/>
      <c r="FF155" s="405"/>
      <c r="FG155" s="405"/>
      <c r="FH155" s="405"/>
      <c r="FI155" s="405"/>
      <c r="FJ155" s="406"/>
      <c r="FK155" s="262"/>
      <c r="FL155" s="262"/>
      <c r="FM155" s="262"/>
      <c r="FN155" s="450"/>
      <c r="FO155" s="262"/>
      <c r="FP155" s="262"/>
      <c r="FQ155" s="262"/>
      <c r="FR155" s="263"/>
      <c r="FS155" s="184"/>
      <c r="FT155" s="199"/>
    </row>
    <row r="156" spans="2:176" ht="11.25" customHeight="1" x14ac:dyDescent="0.2">
      <c r="B156" s="473"/>
      <c r="C156" s="475"/>
      <c r="D156" s="350"/>
      <c r="E156" s="351"/>
      <c r="F156" s="351"/>
      <c r="G156" s="351"/>
      <c r="H156" s="351"/>
      <c r="I156" s="351"/>
      <c r="J156" s="351"/>
      <c r="K156" s="351"/>
      <c r="L156" s="351"/>
      <c r="M156" s="352"/>
      <c r="N156" s="355"/>
      <c r="O156" s="356"/>
      <c r="P156" s="360"/>
      <c r="Q156" s="361"/>
      <c r="R156" s="362"/>
      <c r="S156" s="366"/>
      <c r="T156" s="367"/>
      <c r="U156" s="367"/>
      <c r="V156" s="367"/>
      <c r="W156" s="368"/>
      <c r="X156" s="360"/>
      <c r="Y156" s="361"/>
      <c r="Z156" s="361"/>
      <c r="AA156" s="361"/>
      <c r="AB156" s="361"/>
      <c r="AC156" s="361"/>
      <c r="AD156" s="361"/>
      <c r="AE156" s="361"/>
      <c r="AF156" s="361"/>
      <c r="AG156" s="361"/>
      <c r="AH156" s="361"/>
      <c r="AI156" s="362"/>
      <c r="AJ156" s="372"/>
      <c r="AK156" s="373"/>
      <c r="AL156" s="373"/>
      <c r="AM156" s="373"/>
      <c r="AN156" s="373"/>
      <c r="AO156" s="373"/>
      <c r="AP156" s="373"/>
      <c r="AQ156" s="373"/>
      <c r="AR156" s="373"/>
      <c r="AS156" s="373"/>
      <c r="AT156" s="373"/>
      <c r="AU156" s="373"/>
      <c r="AV156" s="373"/>
      <c r="AW156" s="373"/>
      <c r="AX156" s="373"/>
      <c r="AY156" s="373"/>
      <c r="AZ156" s="373"/>
      <c r="BA156" s="373"/>
      <c r="BB156" s="373"/>
      <c r="BC156" s="373"/>
      <c r="BD156" s="373"/>
      <c r="BE156" s="373"/>
      <c r="BF156" s="373"/>
      <c r="BG156" s="373"/>
      <c r="BH156" s="374"/>
      <c r="BI156" s="479"/>
      <c r="BJ156" s="480"/>
      <c r="BK156" s="480"/>
      <c r="BL156" s="480"/>
      <c r="BM156" s="480"/>
      <c r="BN156" s="480"/>
      <c r="BO156" s="480"/>
      <c r="BP156" s="480"/>
      <c r="BQ156" s="480"/>
      <c r="BR156" s="480"/>
      <c r="BS156" s="480"/>
      <c r="BT156" s="480"/>
      <c r="BU156" s="480"/>
      <c r="BV156" s="480"/>
      <c r="BW156" s="480"/>
      <c r="BX156" s="480"/>
      <c r="BY156" s="480"/>
      <c r="BZ156" s="481"/>
      <c r="CA156" s="72"/>
      <c r="CB156" s="2"/>
      <c r="CC156" s="200"/>
      <c r="CD156" s="201"/>
      <c r="CE156" s="201"/>
      <c r="CF156" s="201"/>
      <c r="CG156" s="201"/>
      <c r="CH156" s="201"/>
      <c r="CI156" s="201"/>
      <c r="CJ156" s="201"/>
      <c r="CK156" s="201"/>
      <c r="CL156" s="201"/>
      <c r="CM156" s="201"/>
      <c r="CN156" s="201"/>
      <c r="CO156" s="202"/>
      <c r="CP156" s="202"/>
      <c r="CQ156" s="202"/>
      <c r="CR156" s="202"/>
      <c r="CS156" s="201"/>
      <c r="CT156" s="201"/>
      <c r="CU156" s="201"/>
      <c r="CV156" s="201"/>
      <c r="CW156" s="201"/>
      <c r="CX156" s="201"/>
      <c r="CY156" s="201"/>
      <c r="CZ156" s="201"/>
      <c r="DA156" s="201"/>
      <c r="DB156" s="201"/>
      <c r="DC156" s="201"/>
      <c r="DD156" s="201"/>
      <c r="DE156" s="201"/>
      <c r="DF156" s="201"/>
      <c r="DG156" s="201"/>
      <c r="DH156" s="201"/>
      <c r="DI156" s="202"/>
      <c r="DJ156" s="202"/>
      <c r="DK156" s="202"/>
      <c r="DL156" s="202"/>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3"/>
      <c r="EH156" s="203"/>
      <c r="EI156" s="203"/>
      <c r="EJ156" s="203"/>
      <c r="EK156" s="201"/>
      <c r="EL156" s="201"/>
      <c r="EM156" s="201"/>
      <c r="EN156" s="201"/>
      <c r="EO156" s="201"/>
      <c r="EP156" s="201"/>
      <c r="EQ156" s="201"/>
      <c r="ER156" s="201"/>
      <c r="ES156" s="201"/>
      <c r="ET156" s="201"/>
      <c r="EU156" s="201"/>
      <c r="EV156" s="201"/>
      <c r="EW156" s="201"/>
      <c r="EX156" s="201"/>
      <c r="EY156" s="201"/>
      <c r="EZ156" s="201"/>
      <c r="FA156" s="201"/>
      <c r="FB156" s="201"/>
      <c r="FC156" s="201"/>
      <c r="FD156" s="201"/>
      <c r="FE156" s="201"/>
      <c r="FF156" s="201"/>
      <c r="FG156" s="201"/>
      <c r="FH156" s="201"/>
      <c r="FI156" s="201"/>
      <c r="FJ156" s="201"/>
      <c r="FK156" s="201"/>
      <c r="FL156" s="201"/>
      <c r="FM156" s="201"/>
      <c r="FN156" s="201"/>
      <c r="FO156" s="201"/>
      <c r="FP156" s="201"/>
      <c r="FQ156" s="201"/>
      <c r="FR156" s="201"/>
      <c r="FS156" s="201"/>
      <c r="FT156" s="204"/>
    </row>
    <row r="157" spans="2:176" ht="22.5" customHeight="1" x14ac:dyDescent="0.2">
      <c r="B157" s="87">
        <f t="shared" ref="B157:D161" si="17">IF(B103="","",B103)</f>
        <v>10</v>
      </c>
      <c r="C157" s="19">
        <f t="shared" si="17"/>
        <v>20</v>
      </c>
      <c r="D157" s="397" t="str">
        <f t="shared" si="17"/>
        <v>軽油引取税</v>
      </c>
      <c r="E157" s="398"/>
      <c r="F157" s="398"/>
      <c r="G157" s="398"/>
      <c r="H157" s="398"/>
      <c r="I157" s="398"/>
      <c r="J157" s="398"/>
      <c r="K157" s="398"/>
      <c r="L157" s="398"/>
      <c r="M157" s="398"/>
      <c r="N157" s="1148" t="str">
        <f>IF(N103="","",N103)</f>
        <v>◇</v>
      </c>
      <c r="O157" s="1149"/>
      <c r="P157" s="1150">
        <f>IF(P103="","",P103)</f>
        <v>100</v>
      </c>
      <c r="Q157" s="1150"/>
      <c r="R157" s="1150"/>
      <c r="S157" s="363" t="str">
        <f>IF(S103="","",S103)</f>
        <v/>
      </c>
      <c r="T157" s="364"/>
      <c r="U157" s="364"/>
      <c r="V157" s="364"/>
      <c r="W157" s="365"/>
      <c r="X157" s="1151">
        <f>IF(X103="","",X103)</f>
        <v>32.1</v>
      </c>
      <c r="Y157" s="938"/>
      <c r="Z157" s="938"/>
      <c r="AA157" s="938"/>
      <c r="AB157" s="938"/>
      <c r="AC157" s="938"/>
      <c r="AD157" s="938"/>
      <c r="AE157" s="938"/>
      <c r="AF157" s="938"/>
      <c r="AG157" s="938"/>
      <c r="AH157" s="938"/>
      <c r="AI157" s="939"/>
      <c r="AJ157" s="1152">
        <f t="shared" ref="AJ157:AJ162" si="18">IF(AJ103="","",AJ103)</f>
        <v>3210</v>
      </c>
      <c r="AK157" s="1153"/>
      <c r="AL157" s="1153"/>
      <c r="AM157" s="1153"/>
      <c r="AN157" s="1153"/>
      <c r="AO157" s="1153"/>
      <c r="AP157" s="1153"/>
      <c r="AQ157" s="1153"/>
      <c r="AR157" s="1153"/>
      <c r="AS157" s="1153"/>
      <c r="AT157" s="1153"/>
      <c r="AU157" s="1153"/>
      <c r="AV157" s="1153"/>
      <c r="AW157" s="1153"/>
      <c r="AX157" s="1153"/>
      <c r="AY157" s="1153"/>
      <c r="AZ157" s="1153"/>
      <c r="BA157" s="1153"/>
      <c r="BB157" s="1153"/>
      <c r="BC157" s="1153"/>
      <c r="BD157" s="1153"/>
      <c r="BE157" s="1153"/>
      <c r="BF157" s="1153"/>
      <c r="BG157" s="1153"/>
      <c r="BH157" s="1153"/>
      <c r="BI157" s="1166"/>
      <c r="BJ157" s="1167"/>
      <c r="BK157" s="1167"/>
      <c r="BL157" s="1167"/>
      <c r="BM157" s="1167"/>
      <c r="BN157" s="1167"/>
      <c r="BO157" s="1167"/>
      <c r="BP157" s="1167"/>
      <c r="BQ157" s="1167"/>
      <c r="BR157" s="1167"/>
      <c r="BS157" s="1167"/>
      <c r="BT157" s="1167"/>
      <c r="BU157" s="1167"/>
      <c r="BV157" s="1167"/>
      <c r="BW157" s="1167"/>
      <c r="BX157" s="1167"/>
      <c r="BY157" s="1167"/>
      <c r="BZ157" s="1168"/>
      <c r="CA157" s="72"/>
      <c r="CB157" s="2"/>
      <c r="CC157" s="1171" t="s">
        <v>37</v>
      </c>
      <c r="CD157" s="340"/>
      <c r="CE157" s="340"/>
      <c r="CF157" s="340"/>
      <c r="CG157" s="340"/>
      <c r="CH157" s="340"/>
      <c r="CI157" s="340"/>
      <c r="CJ157" s="340"/>
      <c r="CK157" s="340"/>
      <c r="CL157" s="340"/>
      <c r="CM157" s="340"/>
      <c r="CN157" s="341"/>
      <c r="CO157" s="1163" t="s">
        <v>78</v>
      </c>
      <c r="CP157" s="1164"/>
      <c r="CQ157" s="1164"/>
      <c r="CR157" s="1165"/>
      <c r="CS157" s="339" t="s">
        <v>82</v>
      </c>
      <c r="CT157" s="340"/>
      <c r="CU157" s="340"/>
      <c r="CV157" s="340"/>
      <c r="CW157" s="340"/>
      <c r="CX157" s="340"/>
      <c r="CY157" s="340"/>
      <c r="CZ157" s="340"/>
      <c r="DA157" s="340"/>
      <c r="DB157" s="340"/>
      <c r="DC157" s="340"/>
      <c r="DD157" s="340"/>
      <c r="DE157" s="340"/>
      <c r="DF157" s="340"/>
      <c r="DG157" s="340"/>
      <c r="DH157" s="341"/>
      <c r="DI157" s="1163" t="s">
        <v>78</v>
      </c>
      <c r="DJ157" s="1164"/>
      <c r="DK157" s="1164"/>
      <c r="DL157" s="1165"/>
      <c r="DM157" s="339" t="s">
        <v>81</v>
      </c>
      <c r="DN157" s="340"/>
      <c r="DO157" s="340"/>
      <c r="DP157" s="340"/>
      <c r="DQ157" s="340"/>
      <c r="DR157" s="340"/>
      <c r="DS157" s="340"/>
      <c r="DT157" s="340"/>
      <c r="DU157" s="340"/>
      <c r="DV157" s="340"/>
      <c r="DW157" s="340"/>
      <c r="DX157" s="340"/>
      <c r="DY157" s="340"/>
      <c r="DZ157" s="340"/>
      <c r="EA157" s="340"/>
      <c r="EB157" s="340"/>
      <c r="EC157" s="340"/>
      <c r="ED157" s="340"/>
      <c r="EE157" s="340"/>
      <c r="EF157" s="341"/>
      <c r="EG157" s="1160" t="s">
        <v>107</v>
      </c>
      <c r="EH157" s="1161"/>
      <c r="EI157" s="1161"/>
      <c r="EJ157" s="1162"/>
      <c r="EK157" s="339" t="s">
        <v>80</v>
      </c>
      <c r="EL157" s="340"/>
      <c r="EM157" s="340"/>
      <c r="EN157" s="340"/>
      <c r="EO157" s="340"/>
      <c r="EP157" s="340"/>
      <c r="EQ157" s="340"/>
      <c r="ER157" s="340"/>
      <c r="ES157" s="340"/>
      <c r="ET157" s="340"/>
      <c r="EU157" s="340"/>
      <c r="EV157" s="340"/>
      <c r="EW157" s="340"/>
      <c r="EX157" s="340"/>
      <c r="EY157" s="340"/>
      <c r="EZ157" s="340"/>
      <c r="FA157" s="340"/>
      <c r="FB157" s="340"/>
      <c r="FC157" s="340"/>
      <c r="FD157" s="340"/>
      <c r="FE157" s="340"/>
      <c r="FF157" s="340"/>
      <c r="FG157" s="340"/>
      <c r="FH157" s="340"/>
      <c r="FI157" s="340"/>
      <c r="FJ157" s="340"/>
      <c r="FK157" s="340"/>
      <c r="FL157" s="340"/>
      <c r="FM157" s="340"/>
      <c r="FN157" s="340"/>
      <c r="FO157" s="340"/>
      <c r="FP157" s="340"/>
      <c r="FQ157" s="340"/>
      <c r="FR157" s="340"/>
      <c r="FS157" s="340"/>
      <c r="FT157" s="342"/>
    </row>
    <row r="158" spans="2:176" ht="22.5" customHeight="1" x14ac:dyDescent="0.2">
      <c r="B158" s="87" t="str">
        <f t="shared" si="17"/>
        <v/>
      </c>
      <c r="C158" s="19" t="str">
        <f t="shared" si="17"/>
        <v/>
      </c>
      <c r="D158" s="397" t="str">
        <f t="shared" si="17"/>
        <v/>
      </c>
      <c r="E158" s="398"/>
      <c r="F158" s="398"/>
      <c r="G158" s="398"/>
      <c r="H158" s="398"/>
      <c r="I158" s="398"/>
      <c r="J158" s="398"/>
      <c r="K158" s="398"/>
      <c r="L158" s="398"/>
      <c r="M158" s="398"/>
      <c r="N158" s="1148" t="str">
        <f>IF(N104="","",N104)</f>
        <v/>
      </c>
      <c r="O158" s="1149"/>
      <c r="P158" s="1150" t="str">
        <f>IF(P104="","",P104)</f>
        <v/>
      </c>
      <c r="Q158" s="1150"/>
      <c r="R158" s="1150"/>
      <c r="S158" s="363" t="str">
        <f>IF(S104="","",S104)</f>
        <v/>
      </c>
      <c r="T158" s="364"/>
      <c r="U158" s="364"/>
      <c r="V158" s="364"/>
      <c r="W158" s="365"/>
      <c r="X158" s="1151" t="str">
        <f>IF(X104="","",X104)</f>
        <v/>
      </c>
      <c r="Y158" s="938"/>
      <c r="Z158" s="938"/>
      <c r="AA158" s="938"/>
      <c r="AB158" s="938"/>
      <c r="AC158" s="938"/>
      <c r="AD158" s="938"/>
      <c r="AE158" s="938"/>
      <c r="AF158" s="938"/>
      <c r="AG158" s="938"/>
      <c r="AH158" s="938"/>
      <c r="AI158" s="939"/>
      <c r="AJ158" s="1152" t="str">
        <f t="shared" si="18"/>
        <v/>
      </c>
      <c r="AK158" s="1153"/>
      <c r="AL158" s="1153"/>
      <c r="AM158" s="1153"/>
      <c r="AN158" s="1153"/>
      <c r="AO158" s="1153"/>
      <c r="AP158" s="1153"/>
      <c r="AQ158" s="1153"/>
      <c r="AR158" s="1153"/>
      <c r="AS158" s="1153"/>
      <c r="AT158" s="1153"/>
      <c r="AU158" s="1153"/>
      <c r="AV158" s="1153"/>
      <c r="AW158" s="1153"/>
      <c r="AX158" s="1153"/>
      <c r="AY158" s="1153"/>
      <c r="AZ158" s="1153"/>
      <c r="BA158" s="1153"/>
      <c r="BB158" s="1153"/>
      <c r="BC158" s="1153"/>
      <c r="BD158" s="1153"/>
      <c r="BE158" s="1153"/>
      <c r="BF158" s="1153"/>
      <c r="BG158" s="1153"/>
      <c r="BH158" s="1153"/>
      <c r="BI158" s="1154"/>
      <c r="BJ158" s="1155"/>
      <c r="BK158" s="1155"/>
      <c r="BL158" s="1155"/>
      <c r="BM158" s="1155"/>
      <c r="BN158" s="1155"/>
      <c r="BO158" s="1155"/>
      <c r="BP158" s="1155"/>
      <c r="BQ158" s="1155"/>
      <c r="BR158" s="1155"/>
      <c r="BS158" s="1155"/>
      <c r="BT158" s="1155"/>
      <c r="BU158" s="1155"/>
      <c r="BV158" s="1155"/>
      <c r="BW158" s="1155"/>
      <c r="BX158" s="1155"/>
      <c r="BY158" s="1155"/>
      <c r="BZ158" s="1156"/>
      <c r="CA158" s="72"/>
      <c r="CB158" s="2"/>
      <c r="CC158" s="1157" t="str">
        <f>IF(ISNUMBER(AY61)*1,IF(ISERROR(MID(R41,LEN(R41)-2,1)),"",MID(R41,LEN(R41)-2,1)),"")</f>
        <v/>
      </c>
      <c r="CD158" s="1158"/>
      <c r="CE158" s="1158"/>
      <c r="CF158" s="1159"/>
      <c r="CG158" s="1175" t="str">
        <f>IF(ISNUMBER(AY61)*1,IF(ISERROR(MID(R41,LEN(R41)-1,1)),"",MID(R41,LEN(R41)-1,1)),"")</f>
        <v>1</v>
      </c>
      <c r="CH158" s="1158"/>
      <c r="CI158" s="1158"/>
      <c r="CJ158" s="1159"/>
      <c r="CK158" s="337" t="str">
        <f>IF(ISNUMBER(AY61)*1,IF(ISERROR(MID(R41,LEN(R41)-0,1)),"",MID(R41,LEN(R41)-0,1)),"")</f>
        <v>0</v>
      </c>
      <c r="CL158" s="1172"/>
      <c r="CM158" s="1172"/>
      <c r="CN158" s="327"/>
      <c r="CO158" s="1174" t="s">
        <v>79</v>
      </c>
      <c r="CP158" s="1174"/>
      <c r="CQ158" s="1174"/>
      <c r="CR158" s="1174"/>
      <c r="CS158" s="330" t="str">
        <f>IF(ISNUMBER(AY61)*1,IF(ISERROR(MID(AE41,LEN(AE41)-3,1)),"",MID(AE41,LEN(AE41)-3,1)),"")</f>
        <v>2</v>
      </c>
      <c r="CT158" s="466"/>
      <c r="CU158" s="466"/>
      <c r="CV158" s="467"/>
      <c r="CW158" s="469" t="str">
        <f>IF(ISNUMBER(AY61)*1,IF(ISERROR(MID(AE41,LEN(AE41)-2,1)),"",MID(AE41,LEN(AE41)-2,1)),"")</f>
        <v>9</v>
      </c>
      <c r="CX158" s="328"/>
      <c r="CY158" s="328"/>
      <c r="CZ158" s="465"/>
      <c r="DA158" s="469" t="str">
        <f>IF(ISNUMBER(AY61)*1,IF(ISERROR(MID(AE41,LEN(AE41)-1,1)),"",MID(AE41,LEN(AE41)-1,1)),"")</f>
        <v>5</v>
      </c>
      <c r="DB158" s="328"/>
      <c r="DC158" s="328"/>
      <c r="DD158" s="465"/>
      <c r="DE158" s="328" t="str">
        <f>IF(ISNUMBER(AY61)*1,IF(ISERROR(MID(AE41,LEN(AE41)-0,1)),"",MID(AE41,LEN(AE41)-0,1)),"")</f>
        <v>0</v>
      </c>
      <c r="DF158" s="328"/>
      <c r="DG158" s="328"/>
      <c r="DH158" s="328"/>
      <c r="DI158" s="1174" t="s">
        <v>79</v>
      </c>
      <c r="DJ158" s="1174"/>
      <c r="DK158" s="1174"/>
      <c r="DL158" s="1174"/>
      <c r="DM158" s="327" t="str">
        <f>IF(ISNUMBER(AY61)*1,IF(ISERROR(MID(AX41,1,1)),"",MID(AX41,1,1)),"")</f>
        <v>3</v>
      </c>
      <c r="DN158" s="328"/>
      <c r="DO158" s="328"/>
      <c r="DP158" s="465"/>
      <c r="DQ158" s="469" t="str">
        <f>IF(ISNUMBER(AY61)*1,IF(ISERROR(MID(AX41,2,1)),"",MID(AX41,2,1)),"")</f>
        <v>0</v>
      </c>
      <c r="DR158" s="328"/>
      <c r="DS158" s="328"/>
      <c r="DT158" s="465"/>
      <c r="DU158" s="469" t="str">
        <f>IF(ISNUMBER(AY61)*1,IF(ISERROR(MID(AX41,3,1)),"",MID(AX41,3,1)),"")</f>
        <v>0</v>
      </c>
      <c r="DV158" s="328"/>
      <c r="DW158" s="328"/>
      <c r="DX158" s="465"/>
      <c r="DY158" s="469" t="str">
        <f>IF(ISNUMBER(AY61)*1,IF(ISERROR(MID(AX41,4,1)),"",MID(AX41,4,1)),"")</f>
        <v>0</v>
      </c>
      <c r="DZ158" s="328"/>
      <c r="EA158" s="328"/>
      <c r="EB158" s="465"/>
      <c r="EC158" s="337" t="str">
        <f>IF(ISNUMBER(AY61)*1,IF(ISERROR(MID(AX41,5,1)),"",MID(AX41,5,1)),"")</f>
        <v/>
      </c>
      <c r="ED158" s="1172"/>
      <c r="EE158" s="1172"/>
      <c r="EF158" s="1172"/>
      <c r="EG158" s="1173"/>
      <c r="EH158" s="1173"/>
      <c r="EI158" s="1173"/>
      <c r="EJ158" s="1173"/>
      <c r="EK158" s="1158" t="str">
        <f>IF(ISERROR(MID(AJ166,LEN(AJ166)-8,1)),"",MID(AJ166,LEN(AJ166)-8,1))</f>
        <v/>
      </c>
      <c r="EL158" s="1158"/>
      <c r="EM158" s="1158"/>
      <c r="EN158" s="330"/>
      <c r="EO158" s="471" t="str">
        <f>IF(ISERROR(MID(AJ166,LEN(AJ166)-7,1)),"",MID(AJ166,LEN(AJ166)-7,1))</f>
        <v/>
      </c>
      <c r="EP158" s="1158"/>
      <c r="EQ158" s="1158"/>
      <c r="ER158" s="330"/>
      <c r="ES158" s="471" t="str">
        <f>IF(ISERROR(MID(AJ166,LEN(AJ166)-6,1)),"",MID(AJ166,LEN(AJ166)-6,1))</f>
        <v>1</v>
      </c>
      <c r="ET158" s="1158"/>
      <c r="EU158" s="1158"/>
      <c r="EV158" s="1169"/>
      <c r="EW158" s="471" t="str">
        <f>IF(ISERROR(MID(AJ166,LEN(AJ166)-5,1)),"",MID(AJ166,LEN(AJ166)-5,1))</f>
        <v>0</v>
      </c>
      <c r="EX158" s="1158"/>
      <c r="EY158" s="1158"/>
      <c r="EZ158" s="330"/>
      <c r="FA158" s="471" t="str">
        <f>IF(ISERROR(MID(AJ166,LEN(AJ166)-4,1)),"",MID(AJ166,LEN(AJ166)-4,1))</f>
        <v>0</v>
      </c>
      <c r="FB158" s="1158"/>
      <c r="FC158" s="1158"/>
      <c r="FD158" s="330"/>
      <c r="FE158" s="471" t="str">
        <f>IF(ISERROR(MID(AJ166,LEN(AJ166)-3,1)),"",MID(AJ166,LEN(AJ166)-3,1))</f>
        <v>0</v>
      </c>
      <c r="FF158" s="1158"/>
      <c r="FG158" s="1158"/>
      <c r="FH158" s="1169"/>
      <c r="FI158" s="466" t="str">
        <f>IF(ISERROR(MID(AJ166,LEN(AJ166)-2,1)),"",MID(AJ166,LEN(AJ166)-2,1))</f>
        <v>0</v>
      </c>
      <c r="FJ158" s="466"/>
      <c r="FK158" s="466"/>
      <c r="FL158" s="466"/>
      <c r="FM158" s="466" t="str">
        <f>IF(ISERROR(MID(AJ166,LEN(AJ166)-1,1)),"",MID(AJ166,LEN(AJ166)-1,1))</f>
        <v>0</v>
      </c>
      <c r="FN158" s="466"/>
      <c r="FO158" s="466"/>
      <c r="FP158" s="466"/>
      <c r="FQ158" s="471" t="str">
        <f>IF(ISERROR(MID(AJ166,LEN(AJ166)-0,1)),"",MID(AJ166,LEN(AJ166)-0,1))</f>
        <v>0</v>
      </c>
      <c r="FR158" s="1158"/>
      <c r="FS158" s="1158"/>
      <c r="FT158" s="1170"/>
    </row>
    <row r="159" spans="2:176" ht="22.5" customHeight="1" x14ac:dyDescent="0.2">
      <c r="B159" s="87" t="str">
        <f t="shared" si="17"/>
        <v/>
      </c>
      <c r="C159" s="19" t="str">
        <f t="shared" si="17"/>
        <v/>
      </c>
      <c r="D159" s="397" t="str">
        <f t="shared" si="17"/>
        <v/>
      </c>
      <c r="E159" s="398"/>
      <c r="F159" s="398"/>
      <c r="G159" s="398"/>
      <c r="H159" s="398"/>
      <c r="I159" s="398"/>
      <c r="J159" s="398"/>
      <c r="K159" s="398"/>
      <c r="L159" s="398"/>
      <c r="M159" s="398"/>
      <c r="N159" s="1148" t="str">
        <f>IF(N105="","",N105)</f>
        <v/>
      </c>
      <c r="O159" s="1149"/>
      <c r="P159" s="1150" t="str">
        <f>IF(P105="","",P105)</f>
        <v/>
      </c>
      <c r="Q159" s="1150"/>
      <c r="R159" s="1150"/>
      <c r="S159" s="363" t="str">
        <f>IF(S105="","",S105)</f>
        <v/>
      </c>
      <c r="T159" s="364"/>
      <c r="U159" s="364"/>
      <c r="V159" s="364"/>
      <c r="W159" s="365"/>
      <c r="X159" s="1151" t="str">
        <f>IF(X105="","",X105)</f>
        <v/>
      </c>
      <c r="Y159" s="938"/>
      <c r="Z159" s="938"/>
      <c r="AA159" s="938"/>
      <c r="AB159" s="938"/>
      <c r="AC159" s="938"/>
      <c r="AD159" s="938"/>
      <c r="AE159" s="938"/>
      <c r="AF159" s="938"/>
      <c r="AG159" s="938"/>
      <c r="AH159" s="938"/>
      <c r="AI159" s="939"/>
      <c r="AJ159" s="1152" t="str">
        <f t="shared" si="18"/>
        <v/>
      </c>
      <c r="AK159" s="1153"/>
      <c r="AL159" s="1153"/>
      <c r="AM159" s="1153"/>
      <c r="AN159" s="1153"/>
      <c r="AO159" s="1153"/>
      <c r="AP159" s="1153"/>
      <c r="AQ159" s="1153"/>
      <c r="AR159" s="1153"/>
      <c r="AS159" s="1153"/>
      <c r="AT159" s="1153"/>
      <c r="AU159" s="1153"/>
      <c r="AV159" s="1153"/>
      <c r="AW159" s="1153"/>
      <c r="AX159" s="1153"/>
      <c r="AY159" s="1153"/>
      <c r="AZ159" s="1153"/>
      <c r="BA159" s="1153"/>
      <c r="BB159" s="1153"/>
      <c r="BC159" s="1153"/>
      <c r="BD159" s="1153"/>
      <c r="BE159" s="1153"/>
      <c r="BF159" s="1153"/>
      <c r="BG159" s="1153"/>
      <c r="BH159" s="1153"/>
      <c r="BI159" s="1186"/>
      <c r="BJ159" s="1187"/>
      <c r="BK159" s="1187"/>
      <c r="BL159" s="1187"/>
      <c r="BM159" s="1187"/>
      <c r="BN159" s="1187"/>
      <c r="BO159" s="1187"/>
      <c r="BP159" s="1187"/>
      <c r="BQ159" s="1187"/>
      <c r="BR159" s="1187"/>
      <c r="BS159" s="1187"/>
      <c r="BT159" s="1187"/>
      <c r="BU159" s="1187"/>
      <c r="BV159" s="1187"/>
      <c r="BW159" s="1187"/>
      <c r="BX159" s="1187"/>
      <c r="BY159" s="1187"/>
      <c r="BZ159" s="1188"/>
      <c r="CA159" s="72"/>
      <c r="CB159" s="2"/>
      <c r="CC159" s="1182" t="str">
        <f>IF(ISNUMBER(AY60)*1,IF(ISERROR(MID(R41,LEN(R41)-2,1)),"",MID(R41,LEN(R41)-2,1)),IF(ISERROR(MID(R43,LEN(R43)-2,1)),"",MID(R43,LEN(R43)-2,1)))</f>
        <v/>
      </c>
      <c r="CD159" s="1179"/>
      <c r="CE159" s="1179"/>
      <c r="CF159" s="1183"/>
      <c r="CG159" s="1189" t="str">
        <f>IF(ISNUMBER(AY60)*1,IF(ISERROR(MID(R41,LEN(R41)-1,1)),"",MID(R41,LEN(R41)-1,1)),IF(ISERROR(MID(R43,LEN(R43)-1,1)),"",MID(R43,LEN(R43)-1,1)))</f>
        <v>1</v>
      </c>
      <c r="CH159" s="1179"/>
      <c r="CI159" s="1179"/>
      <c r="CJ159" s="1183"/>
      <c r="CK159" s="336" t="str">
        <f>IF(ISNUMBER(AY60)*1,IF(ISERROR(MID(R41,LEN(R41)-0,1)),"",MID(R41,LEN(R41)-0,1)),IF(ISERROR(MID(R43,LEN(R43)-0,1)),"",MID(R43,LEN(R43)-0,1)))</f>
        <v>0</v>
      </c>
      <c r="CL159" s="1176"/>
      <c r="CM159" s="1176"/>
      <c r="CN159" s="324"/>
      <c r="CO159" s="1177" t="s">
        <v>79</v>
      </c>
      <c r="CP159" s="1177"/>
      <c r="CQ159" s="1177"/>
      <c r="CR159" s="1177"/>
      <c r="CS159" s="324" t="str">
        <f>IF(ISNUMBER(AY60)*1,IF(ISERROR(MID(AE41,LEN(AE41)-3,1)),"",MID(AE41,LEN(AE41)-3,1)),IF(ISERROR(MID(AE43,LEN(AE43)-3,1)),"",MID(AE43,LEN(AE43)-3,1)))</f>
        <v>2</v>
      </c>
      <c r="CT159" s="325"/>
      <c r="CU159" s="325"/>
      <c r="CV159" s="464"/>
      <c r="CW159" s="468" t="str">
        <f>IF(ISNUMBER(AY60)*1,IF(ISERROR(MID(AE41,LEN(AE41)-2,1)),"",MID(AE41,LEN(AE41)-2,1)),IF(ISERROR(MID(AE43,LEN(AE43)-2,1)),"",MID(AE43,LEN(AE43)-2,1)))</f>
        <v>9</v>
      </c>
      <c r="CX159" s="325"/>
      <c r="CY159" s="325"/>
      <c r="CZ159" s="464"/>
      <c r="DA159" s="468" t="str">
        <f>IF(ISNUMBER(AY60)*1,IF(ISERROR(MID(AE41,LEN(AE41)-1,1)),"",MID(AE41,LEN(AE41)-1,1)),IF(ISERROR(MID(AE43,LEN(AE43)-1,1)),"",MID(AE43,LEN(AE43)-1,1)))</f>
        <v>5</v>
      </c>
      <c r="DB159" s="325"/>
      <c r="DC159" s="325"/>
      <c r="DD159" s="464"/>
      <c r="DE159" s="325" t="str">
        <f>IF(ISNUMBER(AY60)*1,IF(ISERROR(MID(AE41,LEN(AE41)-0,1)),"",MID(AE41,LEN(AE41)-0,1)),IF(ISERROR(MID(AE43,LEN(AE43)-0,1)),"",MID(AE43,LEN(AE43)-0,1)))</f>
        <v>0</v>
      </c>
      <c r="DF159" s="325"/>
      <c r="DG159" s="325"/>
      <c r="DH159" s="325"/>
      <c r="DI159" s="1177" t="s">
        <v>79</v>
      </c>
      <c r="DJ159" s="1177"/>
      <c r="DK159" s="1177"/>
      <c r="DL159" s="1177"/>
      <c r="DM159" s="324" t="str">
        <f>IF(ISNUMBER(AY60)*1,IF(ISERROR(MID(AX41,1,1)),"",MID(AX41,1,1)),IF(ISERROR(MID(AX43,1,1)),"",MID(AX43,1,1)))</f>
        <v>3</v>
      </c>
      <c r="DN159" s="325"/>
      <c r="DO159" s="325"/>
      <c r="DP159" s="464"/>
      <c r="DQ159" s="468" t="str">
        <f>IF(ISNUMBER(AY60)*1,IF(ISERROR(MID(AX41,2,1)),"",MID(AX41,2,1)),IF(ISERROR(MID(AX43,2,1)),"",MID(AX43,2,1)))</f>
        <v>0</v>
      </c>
      <c r="DR159" s="325"/>
      <c r="DS159" s="325"/>
      <c r="DT159" s="464"/>
      <c r="DU159" s="468" t="str">
        <f>IF(ISNUMBER(AY60)*1,IF(ISERROR(MID(AX41,3,1)),"",MID(AX41,3,1)),IF(ISERROR(MID(AX43,3,1)),"",MID(AX43,3,1)))</f>
        <v>0</v>
      </c>
      <c r="DV159" s="325"/>
      <c r="DW159" s="325"/>
      <c r="DX159" s="464"/>
      <c r="DY159" s="468" t="str">
        <f>IF(ISNUMBER(AY60)*1,IF(ISERROR(MID(AX41,4,1)),"",MID(AX41,4,1)),IF(ISERROR(MID(AX43,4,1)),"",MID(AX43,4,1)))</f>
        <v>0</v>
      </c>
      <c r="DZ159" s="325"/>
      <c r="EA159" s="325"/>
      <c r="EB159" s="464"/>
      <c r="EC159" s="325" t="str">
        <f>IF(ISNUMBER(AY60)*1,IF(ISERROR(MID(AX41,5,1)),"",MID(AX41,5,1)),IF(ISERROR(MID(AX43,5,1)),"",MID(AX43,5,1)))</f>
        <v/>
      </c>
      <c r="ED159" s="325"/>
      <c r="EE159" s="325"/>
      <c r="EF159" s="336"/>
      <c r="EG159" s="1185" t="str">
        <f>IF(FQ159="","","※")</f>
        <v>※</v>
      </c>
      <c r="EH159" s="1185"/>
      <c r="EI159" s="1185"/>
      <c r="EJ159" s="1185"/>
      <c r="EK159" s="1179" t="str">
        <f>IF(ISERROR(MID(AJ164,LEN(AJ164)-8,1)),"",MID(AJ164,LEN(AJ164)-8,1))</f>
        <v/>
      </c>
      <c r="EL159" s="1179"/>
      <c r="EM159" s="1179"/>
      <c r="EN159" s="1180"/>
      <c r="EO159" s="1178" t="str">
        <f>IF(ISERROR(MID(AJ164,LEN(AJ164)-7,1)),"",MID(AJ164,LEN(AJ164)-7,1))</f>
        <v/>
      </c>
      <c r="EP159" s="1179"/>
      <c r="EQ159" s="1179"/>
      <c r="ER159" s="1180"/>
      <c r="ES159" s="1178" t="str">
        <f>IF(ISERROR(MID(AJ164,LEN(AJ164)-6,1)),"",MID(AJ164,LEN(AJ164)-6,1))</f>
        <v/>
      </c>
      <c r="ET159" s="1179"/>
      <c r="EU159" s="1179"/>
      <c r="EV159" s="1184"/>
      <c r="EW159" s="1178" t="str">
        <f>IF(ISERROR(MID(AJ164,LEN(AJ164)-5,1)),"",MID(AJ164,LEN(AJ164)-5,1))</f>
        <v>5</v>
      </c>
      <c r="EX159" s="1179"/>
      <c r="EY159" s="1179"/>
      <c r="EZ159" s="1180"/>
      <c r="FA159" s="1178" t="str">
        <f>IF(ISERROR(MID(AJ164,LEN(AJ164)-4,1)),"",MID(AJ164,LEN(AJ164)-4,1))</f>
        <v>0</v>
      </c>
      <c r="FB159" s="1179"/>
      <c r="FC159" s="1179"/>
      <c r="FD159" s="1180"/>
      <c r="FE159" s="1178" t="str">
        <f>IF(ISERROR(MID(AJ164,LEN(AJ164)-3,1)),"",MID(AJ164,LEN(AJ164)-3,1))</f>
        <v>0</v>
      </c>
      <c r="FF159" s="1179"/>
      <c r="FG159" s="1179"/>
      <c r="FH159" s="1184"/>
      <c r="FI159" s="1178" t="str">
        <f>IF(ISERROR(MID(AJ164,LEN(AJ164)-2,1)),"",MID(AJ164,LEN(AJ164)-2,1))</f>
        <v>0</v>
      </c>
      <c r="FJ159" s="1179"/>
      <c r="FK159" s="1179"/>
      <c r="FL159" s="1180"/>
      <c r="FM159" s="1178" t="str">
        <f>IF(ISERROR(MID(AJ164,LEN(AJ164)-1,1)),"",MID(AJ164,LEN(AJ164)-1,1))</f>
        <v>0</v>
      </c>
      <c r="FN159" s="1179"/>
      <c r="FO159" s="1179"/>
      <c r="FP159" s="1180"/>
      <c r="FQ159" s="1178" t="str">
        <f>IF(ISERROR(MID(AJ164,LEN(AJ164)-0,1)),"",MID(AJ164,LEN(AJ164)-0,1))</f>
        <v>0</v>
      </c>
      <c r="FR159" s="1179"/>
      <c r="FS159" s="1179"/>
      <c r="FT159" s="1181"/>
    </row>
    <row r="160" spans="2:176" ht="22.5" customHeight="1" x14ac:dyDescent="0.2">
      <c r="B160" s="87" t="str">
        <f t="shared" si="17"/>
        <v/>
      </c>
      <c r="C160" s="19" t="str">
        <f t="shared" si="17"/>
        <v/>
      </c>
      <c r="D160" s="397" t="str">
        <f t="shared" si="17"/>
        <v/>
      </c>
      <c r="E160" s="398"/>
      <c r="F160" s="398"/>
      <c r="G160" s="398"/>
      <c r="H160" s="398"/>
      <c r="I160" s="398"/>
      <c r="J160" s="398"/>
      <c r="K160" s="398"/>
      <c r="L160" s="398"/>
      <c r="M160" s="398"/>
      <c r="N160" s="1148" t="str">
        <f>IF(N106="","",N106)</f>
        <v/>
      </c>
      <c r="O160" s="1149"/>
      <c r="P160" s="1150" t="str">
        <f>IF(P106="","",P106)</f>
        <v/>
      </c>
      <c r="Q160" s="1150"/>
      <c r="R160" s="1150"/>
      <c r="S160" s="363" t="str">
        <f>IF(S106="","",S106)</f>
        <v/>
      </c>
      <c r="T160" s="364"/>
      <c r="U160" s="364"/>
      <c r="V160" s="364"/>
      <c r="W160" s="365"/>
      <c r="X160" s="1151" t="str">
        <f>IF(X106="","",X106)</f>
        <v/>
      </c>
      <c r="Y160" s="938"/>
      <c r="Z160" s="938"/>
      <c r="AA160" s="938"/>
      <c r="AB160" s="938"/>
      <c r="AC160" s="938"/>
      <c r="AD160" s="938"/>
      <c r="AE160" s="938"/>
      <c r="AF160" s="938"/>
      <c r="AG160" s="938"/>
      <c r="AH160" s="938"/>
      <c r="AI160" s="939"/>
      <c r="AJ160" s="1152" t="str">
        <f t="shared" si="18"/>
        <v/>
      </c>
      <c r="AK160" s="1153"/>
      <c r="AL160" s="1153"/>
      <c r="AM160" s="1153"/>
      <c r="AN160" s="1153"/>
      <c r="AO160" s="1153"/>
      <c r="AP160" s="1153"/>
      <c r="AQ160" s="1153"/>
      <c r="AR160" s="1153"/>
      <c r="AS160" s="1153"/>
      <c r="AT160" s="1153"/>
      <c r="AU160" s="1153"/>
      <c r="AV160" s="1153"/>
      <c r="AW160" s="1153"/>
      <c r="AX160" s="1153"/>
      <c r="AY160" s="1153"/>
      <c r="AZ160" s="1153"/>
      <c r="BA160" s="1153"/>
      <c r="BB160" s="1153"/>
      <c r="BC160" s="1153"/>
      <c r="BD160" s="1153"/>
      <c r="BE160" s="1153"/>
      <c r="BF160" s="1153"/>
      <c r="BG160" s="1153"/>
      <c r="BH160" s="1153"/>
      <c r="BI160" s="1166"/>
      <c r="BJ160" s="1167"/>
      <c r="BK160" s="1167"/>
      <c r="BL160" s="1167"/>
      <c r="BM160" s="1167"/>
      <c r="BN160" s="1167"/>
      <c r="BO160" s="1167"/>
      <c r="BP160" s="1167"/>
      <c r="BQ160" s="1167"/>
      <c r="BR160" s="1167"/>
      <c r="BS160" s="1167"/>
      <c r="BT160" s="1167"/>
      <c r="BU160" s="1167"/>
      <c r="BV160" s="1167"/>
      <c r="BW160" s="1167"/>
      <c r="BX160" s="1167"/>
      <c r="BY160" s="1167"/>
      <c r="BZ160" s="1168"/>
      <c r="CA160" s="72"/>
      <c r="CB160" s="2"/>
      <c r="CC160" s="1182" t="str">
        <f>IF(COUNTIF(Q52:R58,"◇")&gt;=1,IF(ISERROR(MID(R41,LEN(R41)-2,1)),"",MID(R41,LEN(R41)-2,1)),IF(ISERROR(MID(R45,LEN(R45)-2,1)),"",MID(R45,LEN(R45)-2,1)))</f>
        <v/>
      </c>
      <c r="CD160" s="1179"/>
      <c r="CE160" s="1179"/>
      <c r="CF160" s="1183"/>
      <c r="CG160" s="1189" t="str">
        <f>IF(COUNTIF(Q52:R58,"◇")&gt;=1,IF(ISERROR(MID(R41,LEN(R41)-1,1)),"",MID(R41,LEN(R41)-1,1)),IF(ISERROR(MID(R45,LEN(R45)-1,1)),"",MID(R45,LEN(R45)-1,1)))</f>
        <v>1</v>
      </c>
      <c r="CH160" s="1179"/>
      <c r="CI160" s="1179"/>
      <c r="CJ160" s="1183"/>
      <c r="CK160" s="336" t="str">
        <f>IF(COUNTIF(Q52:R58,"◇")&gt;=1,IF(ISERROR(MID(R41,LEN(R41)-0,1)),"",MID(R41,LEN(R41)-0,1)),IF(ISERROR(MID(R45,LEN(R45)-0,1)),"",MID(R45,LEN(R45)-0,1)))</f>
        <v>0</v>
      </c>
      <c r="CL160" s="1176"/>
      <c r="CM160" s="1176"/>
      <c r="CN160" s="324"/>
      <c r="CO160" s="1177" t="s">
        <v>79</v>
      </c>
      <c r="CP160" s="1177"/>
      <c r="CQ160" s="1177"/>
      <c r="CR160" s="1177"/>
      <c r="CS160" s="324" t="str">
        <f>IF(COUNTIF(Q52:R58,"◇")&gt;=1,IF(ISERROR(MID(AE41,LEN(AE41)-3,1)),"",MID(AE41,LEN(AE41)-3,1)),IF(ISERROR(MID(AE45,LEN(AE45)-3,1)),"",MID(AE45,LEN(AE45)-3,1)))</f>
        <v>2</v>
      </c>
      <c r="CT160" s="325"/>
      <c r="CU160" s="325"/>
      <c r="CV160" s="464"/>
      <c r="CW160" s="468" t="str">
        <f>IF(COUNTIF(Q52:R58,"◇")&gt;=1,IF(ISERROR(MID(AE41,LEN(AE41)-2,1)),"",MID(AE41,LEN(AE41)-2,1)),IF(ISERROR(MID(AE45,LEN(AE45)-2,1)),"",MID(AE45,LEN(AE45)-2,1)))</f>
        <v>9</v>
      </c>
      <c r="CX160" s="325"/>
      <c r="CY160" s="325"/>
      <c r="CZ160" s="464"/>
      <c r="DA160" s="468" t="str">
        <f>IF(COUNTIF(Q52:R58,"◇")&gt;=1,IF(ISERROR(MID(AE41,LEN(AE41)-1,1)),"",MID(AE41,LEN(AE41)-1,1)),IF(ISERROR(MID(AE45,LEN(AE45)-1,1)),"",MID(AE45,LEN(AE45)-1,1)))</f>
        <v>5</v>
      </c>
      <c r="DB160" s="325"/>
      <c r="DC160" s="325"/>
      <c r="DD160" s="464"/>
      <c r="DE160" s="325" t="str">
        <f>IF(COUNTIF(Q52:R58,"◇")&gt;=1,IF(ISERROR(MID(AE41,LEN(AE41)-0,1)),"",MID(AE41,LEN(AE41)-0,1)),IF(ISERROR(MID(AE45,LEN(AE45)-0,1)),"",MID(AE45,LEN(AE45)-0,1)))</f>
        <v>0</v>
      </c>
      <c r="DF160" s="325"/>
      <c r="DG160" s="325"/>
      <c r="DH160" s="325"/>
      <c r="DI160" s="1177" t="s">
        <v>79</v>
      </c>
      <c r="DJ160" s="1177"/>
      <c r="DK160" s="1177"/>
      <c r="DL160" s="1177"/>
      <c r="DM160" s="324" t="str">
        <f>IF(COUNTIF(Q52:R58,"◇")&gt;=1,IF(ISERROR(MID(AX41,1,1)),"",MID(AX41,1,1)),IF(ISERROR(MID(AX45,1,1)),"",MID(AX45,1,1)))</f>
        <v>3</v>
      </c>
      <c r="DN160" s="325"/>
      <c r="DO160" s="325"/>
      <c r="DP160" s="464"/>
      <c r="DQ160" s="468" t="str">
        <f>IF(COUNTIF(Q52:R58,"◇")&gt;=1,IF(ISERROR(MID(AX41,2,1)),"",MID(AX41,2,1)),IF(ISERROR(MID(AX45,2,1)),"",MID(AX45,2,1)))</f>
        <v>0</v>
      </c>
      <c r="DR160" s="325"/>
      <c r="DS160" s="325"/>
      <c r="DT160" s="464"/>
      <c r="DU160" s="468" t="str">
        <f>IF(COUNTIF(Q52:R58,"◇")&gt;=1,IF(ISERROR(MID(AX41,3,1)),"",MID(AX41,3,1)),IF(ISERROR(MID(AX45,3,1)),"",MID(AX45,3,1)))</f>
        <v>0</v>
      </c>
      <c r="DV160" s="325"/>
      <c r="DW160" s="325"/>
      <c r="DX160" s="464"/>
      <c r="DY160" s="468" t="str">
        <f>IF(COUNTIF(Q52:R58,"◇")&gt;=1,IF(ISERROR(MID(AX41,4,1)),"",MID(AX41,4,1)),IF(ISERROR(MID(AX45,4,1)),"",MID(AX45,4,1)))</f>
        <v>0</v>
      </c>
      <c r="DZ160" s="325"/>
      <c r="EA160" s="325"/>
      <c r="EB160" s="464"/>
      <c r="EC160" s="336" t="str">
        <f>IF(COUNTIF(Q52:R58,"◇")&gt;=1,IF(ISERROR(MID(AX41,5,1)),"",MID(AX41,5,1)),IF(ISERROR(MID(AX45,5,1)),"",MID(AX45,5,1)))</f>
        <v/>
      </c>
      <c r="ED160" s="1176"/>
      <c r="EE160" s="1176"/>
      <c r="EF160" s="1176"/>
      <c r="EG160" s="1185" t="str">
        <f>IF(FQ160="","","◇")</f>
        <v>◇</v>
      </c>
      <c r="EH160" s="1185"/>
      <c r="EI160" s="1185"/>
      <c r="EJ160" s="1185"/>
      <c r="EK160" s="1179" t="str">
        <f>IF(SUMIF(Q52:R58,N62,AY52:BV58)=0,"",IF(ISERROR(MID(ROUND(SUMIF(Q52:R58,N62,AY52:BV58),0),LEN(ROUND(SUMIF(Q52:R58,N62,AY52:BV58),0))-8,1)),"",MID(ROUND(SUMIF(Q52:R58,N62,AY52:BV58),0),LEN(ROUND(SUMIF(Q52:R58,N62,AY52:BV58),0))-8,1)))</f>
        <v/>
      </c>
      <c r="EL160" s="1179"/>
      <c r="EM160" s="1179"/>
      <c r="EN160" s="1180"/>
      <c r="EO160" s="1178" t="str">
        <f>IF(SUMIF(Q52:R58,N62,AY52:BV58)=0,"",IF(ISERROR(MID(ROUND(SUMIF(Q52:R58,N62,AY52:BV58),0),LEN(ROUND(SUMIF(Q52:R58,N62,AY52:BV58),0))-7,1)),"",MID(ROUND(SUMIF(Q52:R58,N62,AY52:BV58),0),LEN(ROUND(SUMIF(Q52:R58,N62,AY52:BV58),0))-7,1)))</f>
        <v/>
      </c>
      <c r="EP160" s="1179"/>
      <c r="EQ160" s="1179"/>
      <c r="ER160" s="1180"/>
      <c r="ES160" s="1178" t="str">
        <f>IF(SUMIF(Q52:R58,N62,AY52:BV58)=0,"",IF(ISERROR(MID(ROUND(SUMIF(Q52:R58,N62,AY52:BV58),0),LEN(ROUND(SUMIF(Q52:R58,N62,AY52:BV58),0))-6,1)),"",MID(ROUND(SUMIF(Q52:R58,N62,AY52:BV58),0),LEN(ROUND(SUMIF(Q52:R58,N62,AY52:BV58),0))-6,1)))</f>
        <v/>
      </c>
      <c r="ET160" s="1179"/>
      <c r="EU160" s="1179"/>
      <c r="EV160" s="1184"/>
      <c r="EW160" s="1178" t="str">
        <f>IF(SUMIF(Q52:R58,N62,AY52:BV58)=0,"",IF(ISERROR(MID(ROUND(SUMIF(Q52:R58,N62,AY52:BV58),0),LEN(ROUND(SUMIF(Q52:R58,N62,AY52:BV58),0))-5,1)),"",MID(ROUND(SUMIF(Q52:R58,N62,AY52:BV58),0),LEN(ROUND(SUMIF(Q52:R58,N62,AY52:BV58),0))-5,1)))</f>
        <v/>
      </c>
      <c r="EX160" s="1179"/>
      <c r="EY160" s="1179"/>
      <c r="EZ160" s="1180"/>
      <c r="FA160" s="1178" t="str">
        <f>IF(SUMIF(Q52:R58,N62,AY52:BV58)=0,"",IF(ISERROR(MID(ROUND(SUMIF(Q52:R58,N62,AY52:BV58),0),LEN(ROUND(SUMIF(Q52:R58,N62,AY52:BV58),0))-4,1)),"",MID(ROUND(SUMIF(Q52:R58,N62,AY52:BV58),0),LEN(ROUND(SUMIF(Q52:R58,N62,AY52:BV58),0))-4,1)))</f>
        <v/>
      </c>
      <c r="FB160" s="1179"/>
      <c r="FC160" s="1179"/>
      <c r="FD160" s="1180"/>
      <c r="FE160" s="1178" t="str">
        <f>IF(SUMIF(Q52:R58,N62,AY52:BV58)=0,"",IF(ISERROR(MID(ROUND(SUMIF(Q52:R58,N62,AY52:BV58),0),LEN(ROUND(SUMIF(Q52:R58,N62,AY52:BV58),0))-3,1)),"",MID(ROUND(SUMIF(Q52:R58,N62,AY52:BV58),0),LEN(ROUND(SUMIF(Q52:R58,N62,AY52:BV58),0))-3,1)))</f>
        <v>3</v>
      </c>
      <c r="FF160" s="1179"/>
      <c r="FG160" s="1179"/>
      <c r="FH160" s="1184"/>
      <c r="FI160" s="1178" t="str">
        <f>IF(SUMIF(Q52:R58,N62,AY52:BV58)=0,"",IF(ISERROR(MID(ROUND(SUMIF(Q52:R58,N62,AY52:BV58),0),LEN(ROUND(SUMIF(Q52:R58,N62,AY52:BV58),0))-2,1)),"",MID(ROUND(SUMIF(Q52:R58,N62,AY52:BV58),0),LEN(ROUND(SUMIF(Q52:R58,N62,AY52:BV58),0))-2,1)))</f>
        <v>2</v>
      </c>
      <c r="FJ160" s="1179"/>
      <c r="FK160" s="1179"/>
      <c r="FL160" s="1180"/>
      <c r="FM160" s="1178" t="str">
        <f>IF(SUMIF(Q52:R58,N62,AY52:BV58)=0,"",IF(ISERROR(MID(ROUND(SUMIF(Q52:R58,N62,AY52:BV58),0),LEN(ROUND(SUMIF(Q52:R58,N62,AY52:BV58),0))-1,1)),"",MID(ROUND(SUMIF(Q52:R58,N62,AY52:BV58),0),LEN(ROUND(SUMIF(Q52:R58,N62,AY52:BV58),0))-1,1)))</f>
        <v>1</v>
      </c>
      <c r="FN160" s="1179"/>
      <c r="FO160" s="1179"/>
      <c r="FP160" s="1180"/>
      <c r="FQ160" s="1178" t="str">
        <f>IF(SUMIF(Q52:R58,N62,AY52:BV58)=0,"",IF(ISERROR(MID(ROUND(SUMIF(Q52:R58,N62,AY52:BV58),0),LEN(ROUND(SUMIF(Q52:R58,N62,AY52:BV58),0))-0,1)),"",MID(ROUND(SUMIF(Q52:R58,N62,AY52:BV58),0),LEN(ROUND(SUMIF(Q52:R58,N62,AY52:BV58),0))-0,1)))</f>
        <v>0</v>
      </c>
      <c r="FR160" s="1179"/>
      <c r="FS160" s="1179"/>
      <c r="FT160" s="1181"/>
    </row>
    <row r="161" spans="2:178" ht="22.5" customHeight="1" thickBot="1" x14ac:dyDescent="0.25">
      <c r="B161" s="93" t="str">
        <f t="shared" si="17"/>
        <v/>
      </c>
      <c r="C161" s="20" t="str">
        <f t="shared" si="17"/>
        <v/>
      </c>
      <c r="D161" s="1190" t="str">
        <f t="shared" si="17"/>
        <v/>
      </c>
      <c r="E161" s="1191"/>
      <c r="F161" s="1191"/>
      <c r="G161" s="1191"/>
      <c r="H161" s="1191"/>
      <c r="I161" s="1191"/>
      <c r="J161" s="1191"/>
      <c r="K161" s="1191"/>
      <c r="L161" s="1191"/>
      <c r="M161" s="1191"/>
      <c r="N161" s="1192" t="str">
        <f>IF(N107="","",N107)</f>
        <v/>
      </c>
      <c r="O161" s="1193"/>
      <c r="P161" s="1194" t="str">
        <f>IF(P107="","",P107)</f>
        <v/>
      </c>
      <c r="Q161" s="1194"/>
      <c r="R161" s="1194"/>
      <c r="S161" s="1195" t="str">
        <f>IF(S107="","",S107)</f>
        <v/>
      </c>
      <c r="T161" s="1196"/>
      <c r="U161" s="1196"/>
      <c r="V161" s="1196"/>
      <c r="W161" s="1197"/>
      <c r="X161" s="970" t="str">
        <f>IF(X107="","",X107)</f>
        <v/>
      </c>
      <c r="Y161" s="971"/>
      <c r="Z161" s="971"/>
      <c r="AA161" s="971"/>
      <c r="AB161" s="971"/>
      <c r="AC161" s="971"/>
      <c r="AD161" s="971"/>
      <c r="AE161" s="971"/>
      <c r="AF161" s="971"/>
      <c r="AG161" s="971"/>
      <c r="AH161" s="971"/>
      <c r="AI161" s="972"/>
      <c r="AJ161" s="1224" t="str">
        <f t="shared" si="18"/>
        <v/>
      </c>
      <c r="AK161" s="1225"/>
      <c r="AL161" s="1225"/>
      <c r="AM161" s="1225"/>
      <c r="AN161" s="1225"/>
      <c r="AO161" s="1225"/>
      <c r="AP161" s="1225"/>
      <c r="AQ161" s="1225"/>
      <c r="AR161" s="1225"/>
      <c r="AS161" s="1225"/>
      <c r="AT161" s="1225"/>
      <c r="AU161" s="1225"/>
      <c r="AV161" s="1225"/>
      <c r="AW161" s="1225"/>
      <c r="AX161" s="1225"/>
      <c r="AY161" s="1225"/>
      <c r="AZ161" s="1225"/>
      <c r="BA161" s="1225"/>
      <c r="BB161" s="1225"/>
      <c r="BC161" s="1225"/>
      <c r="BD161" s="1225"/>
      <c r="BE161" s="1225"/>
      <c r="BF161" s="1225"/>
      <c r="BG161" s="1225"/>
      <c r="BH161" s="1225"/>
      <c r="BI161" s="1166"/>
      <c r="BJ161" s="1167"/>
      <c r="BK161" s="1167"/>
      <c r="BL161" s="1167"/>
      <c r="BM161" s="1167"/>
      <c r="BN161" s="1167"/>
      <c r="BO161" s="1167"/>
      <c r="BP161" s="1167"/>
      <c r="BQ161" s="1167"/>
      <c r="BR161" s="1167"/>
      <c r="BS161" s="1167"/>
      <c r="BT161" s="1167"/>
      <c r="BU161" s="1167"/>
      <c r="BV161" s="1167"/>
      <c r="BW161" s="1167"/>
      <c r="BX161" s="1167"/>
      <c r="BY161" s="1167"/>
      <c r="BZ161" s="1168"/>
      <c r="CA161" s="72"/>
      <c r="CB161" s="2"/>
      <c r="CC161" s="1226"/>
      <c r="CD161" s="1221"/>
      <c r="CE161" s="1221"/>
      <c r="CF161" s="1227"/>
      <c r="CG161" s="1228"/>
      <c r="CH161" s="1221"/>
      <c r="CI161" s="1221"/>
      <c r="CJ161" s="1227"/>
      <c r="CK161" s="1220"/>
      <c r="CL161" s="1221"/>
      <c r="CM161" s="1221"/>
      <c r="CN161" s="1222"/>
      <c r="CO161" s="1223" t="s">
        <v>79</v>
      </c>
      <c r="CP161" s="1223"/>
      <c r="CQ161" s="1223"/>
      <c r="CR161" s="1223"/>
      <c r="CS161" s="1222"/>
      <c r="CT161" s="1218"/>
      <c r="CU161" s="1218"/>
      <c r="CV161" s="1219"/>
      <c r="CW161" s="1217"/>
      <c r="CX161" s="1218"/>
      <c r="CY161" s="1218"/>
      <c r="CZ161" s="1219"/>
      <c r="DA161" s="1217"/>
      <c r="DB161" s="1218"/>
      <c r="DC161" s="1218"/>
      <c r="DD161" s="1219"/>
      <c r="DE161" s="1218"/>
      <c r="DF161" s="1218"/>
      <c r="DG161" s="1218"/>
      <c r="DH161" s="1218"/>
      <c r="DI161" s="1223" t="s">
        <v>79</v>
      </c>
      <c r="DJ161" s="1223"/>
      <c r="DK161" s="1223"/>
      <c r="DL161" s="1223"/>
      <c r="DM161" s="1222"/>
      <c r="DN161" s="1218"/>
      <c r="DO161" s="1218"/>
      <c r="DP161" s="1219"/>
      <c r="DQ161" s="1217"/>
      <c r="DR161" s="1218"/>
      <c r="DS161" s="1218"/>
      <c r="DT161" s="1219"/>
      <c r="DU161" s="1217"/>
      <c r="DV161" s="1218"/>
      <c r="DW161" s="1218"/>
      <c r="DX161" s="1219"/>
      <c r="DY161" s="1217"/>
      <c r="DZ161" s="1218"/>
      <c r="EA161" s="1218"/>
      <c r="EB161" s="1219"/>
      <c r="EC161" s="1220"/>
      <c r="ED161" s="1221"/>
      <c r="EE161" s="1221"/>
      <c r="EF161" s="1221"/>
      <c r="EG161" s="1185"/>
      <c r="EH161" s="1185"/>
      <c r="EI161" s="1185"/>
      <c r="EJ161" s="1185"/>
      <c r="EK161" s="1214"/>
      <c r="EL161" s="1214"/>
      <c r="EM161" s="1214"/>
      <c r="EN161" s="1215"/>
      <c r="EO161" s="1213"/>
      <c r="EP161" s="1214"/>
      <c r="EQ161" s="1214"/>
      <c r="ER161" s="1215"/>
      <c r="ES161" s="1213"/>
      <c r="ET161" s="1214"/>
      <c r="EU161" s="1214"/>
      <c r="EV161" s="1216"/>
      <c r="EW161" s="336"/>
      <c r="EX161" s="1176"/>
      <c r="EY161" s="1176"/>
      <c r="EZ161" s="324"/>
      <c r="FA161" s="336"/>
      <c r="FB161" s="1176"/>
      <c r="FC161" s="1176"/>
      <c r="FD161" s="324"/>
      <c r="FE161" s="1213"/>
      <c r="FF161" s="1214"/>
      <c r="FG161" s="1214"/>
      <c r="FH161" s="1216"/>
      <c r="FI161" s="336"/>
      <c r="FJ161" s="1176"/>
      <c r="FK161" s="1176"/>
      <c r="FL161" s="324"/>
      <c r="FM161" s="336"/>
      <c r="FN161" s="1176"/>
      <c r="FO161" s="1176"/>
      <c r="FP161" s="324"/>
      <c r="FQ161" s="336"/>
      <c r="FR161" s="1176"/>
      <c r="FS161" s="1176"/>
      <c r="FT161" s="1198"/>
    </row>
    <row r="162" spans="2:178" ht="7.5" customHeight="1" x14ac:dyDescent="0.2">
      <c r="B162" s="1001" t="s">
        <v>90</v>
      </c>
      <c r="C162" s="1002"/>
      <c r="D162" s="1002"/>
      <c r="E162" s="1002"/>
      <c r="F162" s="1002"/>
      <c r="G162" s="1002"/>
      <c r="H162" s="1002"/>
      <c r="I162" s="1003"/>
      <c r="J162" s="1258">
        <f>IF(J108="","",J108)</f>
        <v>140000</v>
      </c>
      <c r="K162" s="1258"/>
      <c r="L162" s="1258"/>
      <c r="M162" s="1258"/>
      <c r="N162" s="1258"/>
      <c r="O162" s="1259"/>
      <c r="P162" s="988" t="s">
        <v>83</v>
      </c>
      <c r="Q162" s="989"/>
      <c r="R162" s="989"/>
      <c r="S162" s="989"/>
      <c r="T162" s="989"/>
      <c r="U162" s="989"/>
      <c r="V162" s="989"/>
      <c r="W162" s="989"/>
      <c r="X162" s="989"/>
      <c r="Y162" s="989"/>
      <c r="Z162" s="989"/>
      <c r="AA162" s="989"/>
      <c r="AB162" s="989"/>
      <c r="AC162" s="989"/>
      <c r="AD162" s="989"/>
      <c r="AE162" s="989"/>
      <c r="AF162" s="989"/>
      <c r="AG162" s="989"/>
      <c r="AH162" s="989"/>
      <c r="AI162" s="990"/>
      <c r="AJ162" s="991">
        <f t="shared" si="18"/>
        <v>1503210</v>
      </c>
      <c r="AK162" s="992"/>
      <c r="AL162" s="992"/>
      <c r="AM162" s="992"/>
      <c r="AN162" s="992"/>
      <c r="AO162" s="992"/>
      <c r="AP162" s="992"/>
      <c r="AQ162" s="992"/>
      <c r="AR162" s="992"/>
      <c r="AS162" s="992"/>
      <c r="AT162" s="992"/>
      <c r="AU162" s="992"/>
      <c r="AV162" s="992"/>
      <c r="AW162" s="992"/>
      <c r="AX162" s="992"/>
      <c r="AY162" s="992"/>
      <c r="AZ162" s="992"/>
      <c r="BA162" s="992"/>
      <c r="BB162" s="992"/>
      <c r="BC162" s="992"/>
      <c r="BD162" s="992"/>
      <c r="BE162" s="992"/>
      <c r="BF162" s="992"/>
      <c r="BG162" s="992"/>
      <c r="BH162" s="992"/>
      <c r="BI162" s="1199"/>
      <c r="BJ162" s="1200"/>
      <c r="BK162" s="1200"/>
      <c r="BL162" s="1200"/>
      <c r="BM162" s="1200"/>
      <c r="BN162" s="1200"/>
      <c r="BO162" s="1200"/>
      <c r="BP162" s="1200"/>
      <c r="BQ162" s="1200"/>
      <c r="BR162" s="1200"/>
      <c r="BS162" s="1200"/>
      <c r="BT162" s="1200"/>
      <c r="BU162" s="1200"/>
      <c r="BV162" s="1200"/>
      <c r="BW162" s="1200"/>
      <c r="BX162" s="1200"/>
      <c r="BY162" s="1200"/>
      <c r="BZ162" s="1201"/>
      <c r="CA162" s="72"/>
      <c r="CB162" s="2"/>
      <c r="CC162" s="1205" t="s">
        <v>114</v>
      </c>
      <c r="CD162" s="1206"/>
      <c r="CE162" s="1206"/>
      <c r="CF162" s="1206"/>
      <c r="CG162" s="1206"/>
      <c r="CH162" s="1206"/>
      <c r="CI162" s="1206"/>
      <c r="CJ162" s="1206"/>
      <c r="CK162" s="1206"/>
      <c r="CL162" s="1206"/>
      <c r="CM162" s="1206"/>
      <c r="CN162" s="1207"/>
      <c r="CO162" s="1211" t="str">
        <f>IF(ISERROR(MID(J162,LEN(J162)-8,1)),"",MID(J162,LEN(J162)-8,1))</f>
        <v/>
      </c>
      <c r="CP162" s="1212"/>
      <c r="CQ162" s="1212"/>
      <c r="CR162" s="1212"/>
      <c r="CS162" s="1212" t="str">
        <f>IF(ISERROR(MID(J162,LEN(J162)-7,1)),"",MID(J162,LEN(J162)-7,1))</f>
        <v/>
      </c>
      <c r="CT162" s="1212"/>
      <c r="CU162" s="1212"/>
      <c r="CV162" s="1212"/>
      <c r="CW162" s="1212" t="str">
        <f>IF(ISERROR(MID(J162,LEN(J162)-6,1)),"",MID(J162,LEN(J162)-6,1))</f>
        <v/>
      </c>
      <c r="CX162" s="1212"/>
      <c r="CY162" s="1212"/>
      <c r="CZ162" s="1255"/>
      <c r="DA162" s="1256" t="str">
        <f>IF(ISERROR(MID(J162,LEN(J162)-5,1)),"",MID(J162,LEN(J162)-5,1))</f>
        <v>1</v>
      </c>
      <c r="DB162" s="1212"/>
      <c r="DC162" s="1212"/>
      <c r="DD162" s="1212"/>
      <c r="DE162" s="1212" t="str">
        <f>IF(ISERROR(MID(J162,LEN(J162)-4,1)),"",MID(J162,LEN(J162)-4,1))</f>
        <v>4</v>
      </c>
      <c r="DF162" s="1212"/>
      <c r="DG162" s="1212"/>
      <c r="DH162" s="1212"/>
      <c r="DI162" s="1212" t="str">
        <f>IF(ISERROR(MID(J162,LEN(J162)-3,1)),"",MID(J162,LEN(J162)-3,1))</f>
        <v>0</v>
      </c>
      <c r="DJ162" s="1212"/>
      <c r="DK162" s="1212"/>
      <c r="DL162" s="1255"/>
      <c r="DM162" s="1256" t="str">
        <f>IF(ISERROR(MID(J162,LEN(J162)-2,1)),"",MID(J162,LEN(J162)-2,1))</f>
        <v>0</v>
      </c>
      <c r="DN162" s="1212"/>
      <c r="DO162" s="1212"/>
      <c r="DP162" s="1212"/>
      <c r="DQ162" s="1212" t="str">
        <f>IF(ISERROR(MID(J162,LEN(J162)-1,1)),"",MID(J162,LEN(J162)-1,1))</f>
        <v>0</v>
      </c>
      <c r="DR162" s="1212"/>
      <c r="DS162" s="1212"/>
      <c r="DT162" s="1212"/>
      <c r="DU162" s="328" t="str">
        <f>IF(ISERROR(MID(J162,LEN(J162)-0,1)),"",MID(J162,LEN(J162)-0,1))</f>
        <v>0</v>
      </c>
      <c r="DV162" s="328"/>
      <c r="DW162" s="328"/>
      <c r="DX162" s="337"/>
      <c r="DY162" s="1251" t="s">
        <v>83</v>
      </c>
      <c r="DZ162" s="1252"/>
      <c r="EA162" s="1252"/>
      <c r="EB162" s="1252"/>
      <c r="EC162" s="1252"/>
      <c r="ED162" s="1252"/>
      <c r="EE162" s="1252"/>
      <c r="EF162" s="1252"/>
      <c r="EG162" s="1252"/>
      <c r="EH162" s="1252"/>
      <c r="EI162" s="1252"/>
      <c r="EJ162" s="1253"/>
      <c r="EK162" s="1254" t="str">
        <f>IF(ISERROR(MID(AJ162,LEN(AJ162)-8,1)),"",MID(AJ162,LEN(AJ162)-8,1))</f>
        <v/>
      </c>
      <c r="EL162" s="1243"/>
      <c r="EM162" s="1243"/>
      <c r="EN162" s="1243"/>
      <c r="EO162" s="1243" t="str">
        <f>IF(ISERROR(MID(AJ162,LEN(AJ162)-7,1)),"",MID(AJ162,LEN(AJ162)-7,1))</f>
        <v/>
      </c>
      <c r="EP162" s="1243"/>
      <c r="EQ162" s="1243"/>
      <c r="ER162" s="1243"/>
      <c r="ES162" s="1243" t="str">
        <f>IF(ISERROR(MID(AJ162,LEN(AJ162)-6,1)),"",MID(AJ162,LEN(AJ162)-6,1))</f>
        <v>1</v>
      </c>
      <c r="ET162" s="1243"/>
      <c r="EU162" s="1243"/>
      <c r="EV162" s="1244"/>
      <c r="EW162" s="1243" t="str">
        <f>IF(ISERROR(MID(AJ162,LEN(AJ162)-5,1)),"",MID(AJ162,LEN(AJ162)-5,1))</f>
        <v>5</v>
      </c>
      <c r="EX162" s="1243"/>
      <c r="EY162" s="1243"/>
      <c r="EZ162" s="1243"/>
      <c r="FA162" s="1243" t="str">
        <f>IF(ISERROR(MID(AJ162,LEN(AJ162)-4,1)),"",MID(AJ162,LEN(AJ162)-4,1))</f>
        <v>0</v>
      </c>
      <c r="FB162" s="1243"/>
      <c r="FC162" s="1243"/>
      <c r="FD162" s="1243"/>
      <c r="FE162" s="1243" t="str">
        <f>IF(ISERROR(MID(AJ162,LEN(AJ162)-3,1)),"",MID(AJ162,LEN(AJ162)-3,1))</f>
        <v>3</v>
      </c>
      <c r="FF162" s="1243"/>
      <c r="FG162" s="1243"/>
      <c r="FH162" s="1244"/>
      <c r="FI162" s="1243" t="str">
        <f>IF(ISERROR(MID(AJ162,LEN(AJ162)-2,1)),"",MID(AJ162,LEN(AJ162)-2,1))</f>
        <v>2</v>
      </c>
      <c r="FJ162" s="1243"/>
      <c r="FK162" s="1243"/>
      <c r="FL162" s="1243"/>
      <c r="FM162" s="1243" t="str">
        <f>IF(ISERROR(MID(AJ162,LEN(AJ162)-1,1)),"",MID(AJ162,LEN(AJ162)-1,1))</f>
        <v>1</v>
      </c>
      <c r="FN162" s="1243"/>
      <c r="FO162" s="1243"/>
      <c r="FP162" s="1243"/>
      <c r="FQ162" s="1243" t="str">
        <f>IF(ISERROR(MID(AJ162,LEN(AJ162)-0,1)),"",MID(AJ162,LEN(AJ162)-0,1))</f>
        <v>0</v>
      </c>
      <c r="FR162" s="1243"/>
      <c r="FS162" s="1243"/>
      <c r="FT162" s="1246"/>
    </row>
    <row r="163" spans="2:178" ht="15" customHeight="1" x14ac:dyDescent="0.2">
      <c r="B163" s="1004"/>
      <c r="C163" s="1005"/>
      <c r="D163" s="1005"/>
      <c r="E163" s="1005"/>
      <c r="F163" s="1005"/>
      <c r="G163" s="1005"/>
      <c r="H163" s="1005"/>
      <c r="I163" s="1006"/>
      <c r="J163" s="960"/>
      <c r="K163" s="960"/>
      <c r="L163" s="960"/>
      <c r="M163" s="960"/>
      <c r="N163" s="960"/>
      <c r="O163" s="1011"/>
      <c r="P163" s="1014" t="s">
        <v>84</v>
      </c>
      <c r="Q163" s="1015"/>
      <c r="R163" s="1015"/>
      <c r="S163" s="1015"/>
      <c r="T163" s="1015"/>
      <c r="U163" s="1015"/>
      <c r="V163" s="1015"/>
      <c r="W163" s="1015"/>
      <c r="X163" s="1015"/>
      <c r="Y163" s="1015"/>
      <c r="Z163" s="1015"/>
      <c r="AA163" s="1015"/>
      <c r="AB163" s="1015"/>
      <c r="AC163" s="1015"/>
      <c r="AD163" s="1015"/>
      <c r="AE163" s="1015"/>
      <c r="AF163" s="1015"/>
      <c r="AG163" s="1015"/>
      <c r="AH163" s="1015"/>
      <c r="AI163" s="1016"/>
      <c r="AJ163" s="959"/>
      <c r="AK163" s="960"/>
      <c r="AL163" s="960"/>
      <c r="AM163" s="960"/>
      <c r="AN163" s="960"/>
      <c r="AO163" s="960"/>
      <c r="AP163" s="960"/>
      <c r="AQ163" s="960"/>
      <c r="AR163" s="960"/>
      <c r="AS163" s="960"/>
      <c r="AT163" s="960"/>
      <c r="AU163" s="960"/>
      <c r="AV163" s="960"/>
      <c r="AW163" s="960"/>
      <c r="AX163" s="960"/>
      <c r="AY163" s="960"/>
      <c r="AZ163" s="960"/>
      <c r="BA163" s="960"/>
      <c r="BB163" s="960"/>
      <c r="BC163" s="960"/>
      <c r="BD163" s="960"/>
      <c r="BE163" s="960"/>
      <c r="BF163" s="960"/>
      <c r="BG163" s="960"/>
      <c r="BH163" s="960"/>
      <c r="BI163" s="1202"/>
      <c r="BJ163" s="1203"/>
      <c r="BK163" s="1203"/>
      <c r="BL163" s="1203"/>
      <c r="BM163" s="1203"/>
      <c r="BN163" s="1203"/>
      <c r="BO163" s="1203"/>
      <c r="BP163" s="1203"/>
      <c r="BQ163" s="1203"/>
      <c r="BR163" s="1203"/>
      <c r="BS163" s="1203"/>
      <c r="BT163" s="1203"/>
      <c r="BU163" s="1203"/>
      <c r="BV163" s="1203"/>
      <c r="BW163" s="1203"/>
      <c r="BX163" s="1203"/>
      <c r="BY163" s="1203"/>
      <c r="BZ163" s="1204"/>
      <c r="CA163" s="72"/>
      <c r="CB163" s="2"/>
      <c r="CC163" s="1208"/>
      <c r="CD163" s="1209"/>
      <c r="CE163" s="1209"/>
      <c r="CF163" s="1209"/>
      <c r="CG163" s="1209"/>
      <c r="CH163" s="1209"/>
      <c r="CI163" s="1209"/>
      <c r="CJ163" s="1209"/>
      <c r="CK163" s="1209"/>
      <c r="CL163" s="1209"/>
      <c r="CM163" s="1209"/>
      <c r="CN163" s="1210"/>
      <c r="CO163" s="330"/>
      <c r="CP163" s="466"/>
      <c r="CQ163" s="466"/>
      <c r="CR163" s="466"/>
      <c r="CS163" s="466"/>
      <c r="CT163" s="466"/>
      <c r="CU163" s="466"/>
      <c r="CV163" s="466"/>
      <c r="CW163" s="466"/>
      <c r="CX163" s="466"/>
      <c r="CY163" s="466"/>
      <c r="CZ163" s="1245"/>
      <c r="DA163" s="1257"/>
      <c r="DB163" s="466"/>
      <c r="DC163" s="466"/>
      <c r="DD163" s="466"/>
      <c r="DE163" s="466"/>
      <c r="DF163" s="466"/>
      <c r="DG163" s="466"/>
      <c r="DH163" s="466"/>
      <c r="DI163" s="466"/>
      <c r="DJ163" s="466"/>
      <c r="DK163" s="466"/>
      <c r="DL163" s="1245"/>
      <c r="DM163" s="1257"/>
      <c r="DN163" s="466"/>
      <c r="DO163" s="466"/>
      <c r="DP163" s="466"/>
      <c r="DQ163" s="466"/>
      <c r="DR163" s="466"/>
      <c r="DS163" s="466"/>
      <c r="DT163" s="466"/>
      <c r="DU163" s="466"/>
      <c r="DV163" s="466"/>
      <c r="DW163" s="466"/>
      <c r="DX163" s="471"/>
      <c r="DY163" s="1248" t="s">
        <v>109</v>
      </c>
      <c r="DZ163" s="1249"/>
      <c r="EA163" s="1249"/>
      <c r="EB163" s="1249"/>
      <c r="EC163" s="1249"/>
      <c r="ED163" s="1249"/>
      <c r="EE163" s="1249"/>
      <c r="EF163" s="1249"/>
      <c r="EG163" s="1249"/>
      <c r="EH163" s="1249"/>
      <c r="EI163" s="1249"/>
      <c r="EJ163" s="1250"/>
      <c r="EK163" s="330"/>
      <c r="EL163" s="466"/>
      <c r="EM163" s="466"/>
      <c r="EN163" s="466"/>
      <c r="EO163" s="466"/>
      <c r="EP163" s="466"/>
      <c r="EQ163" s="466"/>
      <c r="ER163" s="466"/>
      <c r="ES163" s="466"/>
      <c r="ET163" s="466"/>
      <c r="EU163" s="466"/>
      <c r="EV163" s="1245"/>
      <c r="EW163" s="466"/>
      <c r="EX163" s="466"/>
      <c r="EY163" s="466"/>
      <c r="EZ163" s="466"/>
      <c r="FA163" s="466"/>
      <c r="FB163" s="466"/>
      <c r="FC163" s="466"/>
      <c r="FD163" s="466"/>
      <c r="FE163" s="466"/>
      <c r="FF163" s="466"/>
      <c r="FG163" s="466"/>
      <c r="FH163" s="1245"/>
      <c r="FI163" s="466"/>
      <c r="FJ163" s="466"/>
      <c r="FK163" s="466"/>
      <c r="FL163" s="466"/>
      <c r="FM163" s="466"/>
      <c r="FN163" s="466"/>
      <c r="FO163" s="466"/>
      <c r="FP163" s="466"/>
      <c r="FQ163" s="466"/>
      <c r="FR163" s="466"/>
      <c r="FS163" s="466"/>
      <c r="FT163" s="1247"/>
    </row>
    <row r="164" spans="2:178" ht="7.5" customHeight="1" x14ac:dyDescent="0.2">
      <c r="B164" s="1017" t="s">
        <v>126</v>
      </c>
      <c r="C164" s="1018"/>
      <c r="D164" s="1018"/>
      <c r="E164" s="1018"/>
      <c r="F164" s="1018"/>
      <c r="G164" s="1018"/>
      <c r="H164" s="1018"/>
      <c r="I164" s="1019"/>
      <c r="J164" s="1024">
        <f>IF(J110="","",J110)</f>
        <v>40000</v>
      </c>
      <c r="K164" s="1024"/>
      <c r="L164" s="1024"/>
      <c r="M164" s="1024"/>
      <c r="N164" s="1024"/>
      <c r="O164" s="1025"/>
      <c r="P164" s="988" t="s">
        <v>83</v>
      </c>
      <c r="Q164" s="989"/>
      <c r="R164" s="989"/>
      <c r="S164" s="989"/>
      <c r="T164" s="989"/>
      <c r="U164" s="989"/>
      <c r="V164" s="989"/>
      <c r="W164" s="989"/>
      <c r="X164" s="989"/>
      <c r="Y164" s="989"/>
      <c r="Z164" s="989"/>
      <c r="AA164" s="989"/>
      <c r="AB164" s="989"/>
      <c r="AC164" s="989"/>
      <c r="AD164" s="989"/>
      <c r="AE164" s="989"/>
      <c r="AF164" s="989"/>
      <c r="AG164" s="989"/>
      <c r="AH164" s="989"/>
      <c r="AI164" s="990"/>
      <c r="AJ164" s="1029">
        <f>IF(AJ110="","",AJ110)</f>
        <v>500000</v>
      </c>
      <c r="AK164" s="1024"/>
      <c r="AL164" s="1024"/>
      <c r="AM164" s="1024"/>
      <c r="AN164" s="1024"/>
      <c r="AO164" s="1024"/>
      <c r="AP164" s="1024"/>
      <c r="AQ164" s="1024"/>
      <c r="AR164" s="1024"/>
      <c r="AS164" s="1024"/>
      <c r="AT164" s="1024"/>
      <c r="AU164" s="1024"/>
      <c r="AV164" s="1024"/>
      <c r="AW164" s="1024"/>
      <c r="AX164" s="1024"/>
      <c r="AY164" s="1024"/>
      <c r="AZ164" s="1024"/>
      <c r="BA164" s="1024"/>
      <c r="BB164" s="1024"/>
      <c r="BC164" s="1024"/>
      <c r="BD164" s="1024"/>
      <c r="BE164" s="1024"/>
      <c r="BF164" s="1024"/>
      <c r="BG164" s="1024"/>
      <c r="BH164" s="1024"/>
      <c r="BI164" s="482"/>
      <c r="BJ164" s="483"/>
      <c r="BK164" s="483"/>
      <c r="BL164" s="483"/>
      <c r="BM164" s="483"/>
      <c r="BN164" s="483"/>
      <c r="BO164" s="483"/>
      <c r="BP164" s="483"/>
      <c r="BQ164" s="483"/>
      <c r="BR164" s="483"/>
      <c r="BS164" s="483"/>
      <c r="BT164" s="483"/>
      <c r="BU164" s="483"/>
      <c r="BV164" s="483"/>
      <c r="BW164" s="483"/>
      <c r="BX164" s="483"/>
      <c r="BY164" s="483"/>
      <c r="BZ164" s="484"/>
      <c r="CA164" s="72"/>
      <c r="CB164" s="2"/>
      <c r="CC164" s="1237" t="s">
        <v>115</v>
      </c>
      <c r="CD164" s="1238"/>
      <c r="CE164" s="1238"/>
      <c r="CF164" s="1238"/>
      <c r="CG164" s="1238"/>
      <c r="CH164" s="1238"/>
      <c r="CI164" s="1238"/>
      <c r="CJ164" s="1238"/>
      <c r="CK164" s="1238"/>
      <c r="CL164" s="1238"/>
      <c r="CM164" s="1238"/>
      <c r="CN164" s="1239"/>
      <c r="CO164" s="324" t="str">
        <f>IF(ISERROR(MID(J164,LEN(J164)-8,1)),"",MID(J164,LEN(J164)-8,1))</f>
        <v/>
      </c>
      <c r="CP164" s="325"/>
      <c r="CQ164" s="325"/>
      <c r="CR164" s="325"/>
      <c r="CS164" s="325" t="str">
        <f>IF(ISERROR(MID(J164,LEN(J164)-7,1)),"",MID(J164,LEN(J164)-7,1))</f>
        <v/>
      </c>
      <c r="CT164" s="325"/>
      <c r="CU164" s="325"/>
      <c r="CV164" s="325"/>
      <c r="CW164" s="325" t="str">
        <f>IF(ISERROR(MID(J164,LEN(J164)-6,1)),"",MID(J164,LEN(J164)-6,1))</f>
        <v/>
      </c>
      <c r="CX164" s="325"/>
      <c r="CY164" s="325"/>
      <c r="CZ164" s="1229"/>
      <c r="DA164" s="1232" t="str">
        <f>IF(ISERROR(MID(J164,LEN(J164)-5,1)),"",MID(J164,LEN(J164)-5,1))</f>
        <v/>
      </c>
      <c r="DB164" s="325"/>
      <c r="DC164" s="325"/>
      <c r="DD164" s="325"/>
      <c r="DE164" s="325" t="str">
        <f>IF(ISERROR(MID(J164,LEN(J164)-4,1)),"",MID(J164,LEN(J164)-4,1))</f>
        <v>4</v>
      </c>
      <c r="DF164" s="325"/>
      <c r="DG164" s="325"/>
      <c r="DH164" s="325"/>
      <c r="DI164" s="325" t="str">
        <f>IF(ISERROR(MID(J164,LEN(J164)-3,1)),"",MID(J164,LEN(J164)-3,1))</f>
        <v>0</v>
      </c>
      <c r="DJ164" s="325"/>
      <c r="DK164" s="325"/>
      <c r="DL164" s="1229"/>
      <c r="DM164" s="1232" t="str">
        <f>IF(ISERROR(MID(J164,LEN(J164)-2,1)),"",MID(J164,LEN(J164)-2,1))</f>
        <v>0</v>
      </c>
      <c r="DN164" s="325"/>
      <c r="DO164" s="325"/>
      <c r="DP164" s="325"/>
      <c r="DQ164" s="325" t="str">
        <f>IF(ISERROR(MID(J164,LEN(J164)-1,1)),"",MID(J164,LEN(J164)-1,1))</f>
        <v>0</v>
      </c>
      <c r="DR164" s="325"/>
      <c r="DS164" s="325"/>
      <c r="DT164" s="325"/>
      <c r="DU164" s="325" t="str">
        <f>IF(ISERROR(MID(J164,LEN(J164)-0,1)),"",MID(J164,LEN(J164)-0,1))</f>
        <v>0</v>
      </c>
      <c r="DV164" s="325"/>
      <c r="DW164" s="325"/>
      <c r="DX164" s="336"/>
      <c r="DY164" s="1283" t="s">
        <v>83</v>
      </c>
      <c r="DZ164" s="1284"/>
      <c r="EA164" s="1284"/>
      <c r="EB164" s="1284"/>
      <c r="EC164" s="1284"/>
      <c r="ED164" s="1284"/>
      <c r="EE164" s="1284"/>
      <c r="EF164" s="1284"/>
      <c r="EG164" s="1284"/>
      <c r="EH164" s="1284"/>
      <c r="EI164" s="1284"/>
      <c r="EJ164" s="1285"/>
      <c r="EK164" s="324" t="str">
        <f>IF(ISERROR(MID(AJ164,LEN(AJ164)-8,1)),"",MID(AJ164,LEN(AJ164)-8,1))</f>
        <v/>
      </c>
      <c r="EL164" s="325"/>
      <c r="EM164" s="325"/>
      <c r="EN164" s="325"/>
      <c r="EO164" s="325" t="str">
        <f>IF(ISERROR(MID(AJ164,LEN(AJ164)-7,1)),"",MID(AJ164,LEN(AJ164)-7,1))</f>
        <v/>
      </c>
      <c r="EP164" s="325"/>
      <c r="EQ164" s="325"/>
      <c r="ER164" s="325"/>
      <c r="ES164" s="325" t="str">
        <f>IF(ISERROR(MID(AJ164,LEN(AJ164)-6,1)),"",MID(AJ164,LEN(AJ164)-6,1))</f>
        <v/>
      </c>
      <c r="ET164" s="325"/>
      <c r="EU164" s="325"/>
      <c r="EV164" s="1229"/>
      <c r="EW164" s="325" t="str">
        <f>IF(ISERROR(MID(AJ164,LEN(AJ164)-5,1)),"",MID(AJ164,LEN(AJ164)-5,1))</f>
        <v>5</v>
      </c>
      <c r="EX164" s="325"/>
      <c r="EY164" s="325"/>
      <c r="EZ164" s="325"/>
      <c r="FA164" s="325" t="str">
        <f>IF(ISERROR(MID(AJ164,LEN(AJ164)-4,1)),"",MID(AJ164,LEN(AJ164)-4,1))</f>
        <v>0</v>
      </c>
      <c r="FB164" s="325"/>
      <c r="FC164" s="325"/>
      <c r="FD164" s="325"/>
      <c r="FE164" s="325" t="str">
        <f>IF(ISERROR(MID(AJ164,LEN(AJ164)-3,1)),"",MID(AJ164,LEN(AJ164)-3,1))</f>
        <v>0</v>
      </c>
      <c r="FF164" s="325"/>
      <c r="FG164" s="325"/>
      <c r="FH164" s="1229"/>
      <c r="FI164" s="325" t="str">
        <f>IF(ISERROR(MID(AJ164,LEN(AJ164)-2,1)),"",MID(AJ164,LEN(AJ164)-2,1))</f>
        <v>0</v>
      </c>
      <c r="FJ164" s="325"/>
      <c r="FK164" s="325"/>
      <c r="FL164" s="325"/>
      <c r="FM164" s="325" t="str">
        <f>IF(ISERROR(MID(AJ164,LEN(AJ164)-1,1)),"",MID(AJ164,LEN(AJ164)-1,1))</f>
        <v>0</v>
      </c>
      <c r="FN164" s="325"/>
      <c r="FO164" s="325"/>
      <c r="FP164" s="325"/>
      <c r="FQ164" s="325" t="str">
        <f>IF(ISERROR(MID(AJ164,LEN(AJ164)-0,1)),"",MID(AJ164,LEN(AJ164)-0,1))</f>
        <v>0</v>
      </c>
      <c r="FR164" s="325"/>
      <c r="FS164" s="325"/>
      <c r="FT164" s="1265"/>
    </row>
    <row r="165" spans="2:178" ht="15" customHeight="1" x14ac:dyDescent="0.2">
      <c r="B165" s="1020"/>
      <c r="C165" s="1021"/>
      <c r="D165" s="1021"/>
      <c r="E165" s="1021"/>
      <c r="F165" s="1021"/>
      <c r="G165" s="1021"/>
      <c r="H165" s="1021"/>
      <c r="I165" s="1022"/>
      <c r="J165" s="1027"/>
      <c r="K165" s="1027"/>
      <c r="L165" s="1027"/>
      <c r="M165" s="1027"/>
      <c r="N165" s="1027"/>
      <c r="O165" s="1028"/>
      <c r="P165" s="1033" t="s">
        <v>96</v>
      </c>
      <c r="Q165" s="1034"/>
      <c r="R165" s="1034"/>
      <c r="S165" s="1034"/>
      <c r="T165" s="1034"/>
      <c r="U165" s="1034"/>
      <c r="V165" s="1034"/>
      <c r="W165" s="1034"/>
      <c r="X165" s="1034"/>
      <c r="Y165" s="1034"/>
      <c r="Z165" s="1034"/>
      <c r="AA165" s="1034"/>
      <c r="AB165" s="1034"/>
      <c r="AC165" s="1034"/>
      <c r="AD165" s="1034"/>
      <c r="AE165" s="1034"/>
      <c r="AF165" s="1034"/>
      <c r="AG165" s="1034"/>
      <c r="AH165" s="1034"/>
      <c r="AI165" s="1035"/>
      <c r="AJ165" s="1031"/>
      <c r="AK165" s="1027"/>
      <c r="AL165" s="1027"/>
      <c r="AM165" s="1027"/>
      <c r="AN165" s="1027"/>
      <c r="AO165" s="1027"/>
      <c r="AP165" s="1027"/>
      <c r="AQ165" s="1027"/>
      <c r="AR165" s="1027"/>
      <c r="AS165" s="1027"/>
      <c r="AT165" s="1027"/>
      <c r="AU165" s="1027"/>
      <c r="AV165" s="1027"/>
      <c r="AW165" s="1027"/>
      <c r="AX165" s="1027"/>
      <c r="AY165" s="1027"/>
      <c r="AZ165" s="1027"/>
      <c r="BA165" s="1027"/>
      <c r="BB165" s="1027"/>
      <c r="BC165" s="1027"/>
      <c r="BD165" s="1027"/>
      <c r="BE165" s="1027"/>
      <c r="BF165" s="1027"/>
      <c r="BG165" s="1027"/>
      <c r="BH165" s="1027"/>
      <c r="BI165" s="1234"/>
      <c r="BJ165" s="1235"/>
      <c r="BK165" s="1235"/>
      <c r="BL165" s="1235"/>
      <c r="BM165" s="1235"/>
      <c r="BN165" s="1235"/>
      <c r="BO165" s="1235"/>
      <c r="BP165" s="1235"/>
      <c r="BQ165" s="1235"/>
      <c r="BR165" s="1235"/>
      <c r="BS165" s="1235"/>
      <c r="BT165" s="1235"/>
      <c r="BU165" s="1235"/>
      <c r="BV165" s="1235"/>
      <c r="BW165" s="1235"/>
      <c r="BX165" s="1235"/>
      <c r="BY165" s="1235"/>
      <c r="BZ165" s="1236"/>
      <c r="CA165" s="72"/>
      <c r="CB165" s="2"/>
      <c r="CC165" s="1240"/>
      <c r="CD165" s="1241"/>
      <c r="CE165" s="1241"/>
      <c r="CF165" s="1241"/>
      <c r="CG165" s="1241"/>
      <c r="CH165" s="1241"/>
      <c r="CI165" s="1241"/>
      <c r="CJ165" s="1241"/>
      <c r="CK165" s="1241"/>
      <c r="CL165" s="1241"/>
      <c r="CM165" s="1241"/>
      <c r="CN165" s="1242"/>
      <c r="CO165" s="1286"/>
      <c r="CP165" s="1230"/>
      <c r="CQ165" s="1230"/>
      <c r="CR165" s="1230"/>
      <c r="CS165" s="1230"/>
      <c r="CT165" s="1230"/>
      <c r="CU165" s="1230"/>
      <c r="CV165" s="1230"/>
      <c r="CW165" s="1230"/>
      <c r="CX165" s="1230"/>
      <c r="CY165" s="1230"/>
      <c r="CZ165" s="1231"/>
      <c r="DA165" s="1233"/>
      <c r="DB165" s="1230"/>
      <c r="DC165" s="1230"/>
      <c r="DD165" s="1230"/>
      <c r="DE165" s="1230"/>
      <c r="DF165" s="1230"/>
      <c r="DG165" s="1230"/>
      <c r="DH165" s="1230"/>
      <c r="DI165" s="1230"/>
      <c r="DJ165" s="1230"/>
      <c r="DK165" s="1230"/>
      <c r="DL165" s="1231"/>
      <c r="DM165" s="1233"/>
      <c r="DN165" s="1230"/>
      <c r="DO165" s="1230"/>
      <c r="DP165" s="1230"/>
      <c r="DQ165" s="1230"/>
      <c r="DR165" s="1230"/>
      <c r="DS165" s="1230"/>
      <c r="DT165" s="1230"/>
      <c r="DU165" s="1230"/>
      <c r="DV165" s="1230"/>
      <c r="DW165" s="1230"/>
      <c r="DX165" s="1282"/>
      <c r="DY165" s="1267" t="s">
        <v>110</v>
      </c>
      <c r="DZ165" s="1268"/>
      <c r="EA165" s="1268"/>
      <c r="EB165" s="1268"/>
      <c r="EC165" s="1268"/>
      <c r="ED165" s="1268"/>
      <c r="EE165" s="1268"/>
      <c r="EF165" s="1268"/>
      <c r="EG165" s="1268"/>
      <c r="EH165" s="1268"/>
      <c r="EI165" s="1268"/>
      <c r="EJ165" s="1269"/>
      <c r="EK165" s="1286"/>
      <c r="EL165" s="1230"/>
      <c r="EM165" s="1230"/>
      <c r="EN165" s="1230"/>
      <c r="EO165" s="1230"/>
      <c r="EP165" s="1230"/>
      <c r="EQ165" s="1230"/>
      <c r="ER165" s="1230"/>
      <c r="ES165" s="1230"/>
      <c r="ET165" s="1230"/>
      <c r="EU165" s="1230"/>
      <c r="EV165" s="1231"/>
      <c r="EW165" s="1230"/>
      <c r="EX165" s="1230"/>
      <c r="EY165" s="1230"/>
      <c r="EZ165" s="1230"/>
      <c r="FA165" s="1230"/>
      <c r="FB165" s="1230"/>
      <c r="FC165" s="1230"/>
      <c r="FD165" s="1230"/>
      <c r="FE165" s="1230"/>
      <c r="FF165" s="1230"/>
      <c r="FG165" s="1230"/>
      <c r="FH165" s="1231"/>
      <c r="FI165" s="1230"/>
      <c r="FJ165" s="1230"/>
      <c r="FK165" s="1230"/>
      <c r="FL165" s="1230"/>
      <c r="FM165" s="1230"/>
      <c r="FN165" s="1230"/>
      <c r="FO165" s="1230"/>
      <c r="FP165" s="1230"/>
      <c r="FQ165" s="1230"/>
      <c r="FR165" s="1230"/>
      <c r="FS165" s="1230"/>
      <c r="FT165" s="1266"/>
      <c r="FV165" s="61"/>
    </row>
    <row r="166" spans="2:178" ht="7.5" customHeight="1" x14ac:dyDescent="0.2">
      <c r="B166" s="976" t="s">
        <v>91</v>
      </c>
      <c r="C166" s="977"/>
      <c r="D166" s="977"/>
      <c r="E166" s="977"/>
      <c r="F166" s="977"/>
      <c r="G166" s="977"/>
      <c r="H166" s="977"/>
      <c r="I166" s="978"/>
      <c r="J166" s="992">
        <f>IF(J112="","",J112)</f>
        <v>100000</v>
      </c>
      <c r="K166" s="992"/>
      <c r="L166" s="992"/>
      <c r="M166" s="992"/>
      <c r="N166" s="992"/>
      <c r="O166" s="1270"/>
      <c r="P166" s="988" t="s">
        <v>83</v>
      </c>
      <c r="Q166" s="989"/>
      <c r="R166" s="989"/>
      <c r="S166" s="989"/>
      <c r="T166" s="989"/>
      <c r="U166" s="989"/>
      <c r="V166" s="989"/>
      <c r="W166" s="989"/>
      <c r="X166" s="989"/>
      <c r="Y166" s="989"/>
      <c r="Z166" s="989"/>
      <c r="AA166" s="989"/>
      <c r="AB166" s="989"/>
      <c r="AC166" s="989"/>
      <c r="AD166" s="989"/>
      <c r="AE166" s="989"/>
      <c r="AF166" s="989"/>
      <c r="AG166" s="989"/>
      <c r="AH166" s="989"/>
      <c r="AI166" s="990"/>
      <c r="AJ166" s="1271">
        <f>IF(AJ112="","",AJ112)</f>
        <v>1000000</v>
      </c>
      <c r="AK166" s="983"/>
      <c r="AL166" s="983"/>
      <c r="AM166" s="983"/>
      <c r="AN166" s="983"/>
      <c r="AO166" s="983"/>
      <c r="AP166" s="983"/>
      <c r="AQ166" s="983"/>
      <c r="AR166" s="983"/>
      <c r="AS166" s="983"/>
      <c r="AT166" s="983"/>
      <c r="AU166" s="983"/>
      <c r="AV166" s="983"/>
      <c r="AW166" s="983"/>
      <c r="AX166" s="983"/>
      <c r="AY166" s="983"/>
      <c r="AZ166" s="983"/>
      <c r="BA166" s="983"/>
      <c r="BB166" s="983"/>
      <c r="BC166" s="983"/>
      <c r="BD166" s="983"/>
      <c r="BE166" s="983"/>
      <c r="BF166" s="983"/>
      <c r="BG166" s="983"/>
      <c r="BH166" s="983"/>
      <c r="BI166" s="1272"/>
      <c r="BJ166" s="1273"/>
      <c r="BK166" s="1273"/>
      <c r="BL166" s="1273"/>
      <c r="BM166" s="1273"/>
      <c r="BN166" s="1273"/>
      <c r="BO166" s="1273"/>
      <c r="BP166" s="1273"/>
      <c r="BQ166" s="1273"/>
      <c r="BR166" s="1273"/>
      <c r="BS166" s="1273"/>
      <c r="BT166" s="1273"/>
      <c r="BU166" s="1273"/>
      <c r="BV166" s="1273"/>
      <c r="BW166" s="1273"/>
      <c r="BX166" s="1273"/>
      <c r="BY166" s="1273"/>
      <c r="BZ166" s="1274"/>
      <c r="CA166" s="72"/>
      <c r="CB166" s="2"/>
      <c r="CC166" s="1205" t="s">
        <v>116</v>
      </c>
      <c r="CD166" s="1206"/>
      <c r="CE166" s="1206"/>
      <c r="CF166" s="1206"/>
      <c r="CG166" s="1206"/>
      <c r="CH166" s="1206"/>
      <c r="CI166" s="1206"/>
      <c r="CJ166" s="1206"/>
      <c r="CK166" s="1206"/>
      <c r="CL166" s="1206"/>
      <c r="CM166" s="1206"/>
      <c r="CN166" s="1207"/>
      <c r="CO166" s="327" t="str">
        <f>IF(ISERROR(MID(J166,LEN(J166)-8,1)),"",MID(J166,LEN(J166)-8,1))</f>
        <v/>
      </c>
      <c r="CP166" s="328"/>
      <c r="CQ166" s="328"/>
      <c r="CR166" s="328"/>
      <c r="CS166" s="328" t="str">
        <f>IF(ISERROR(MID(J166,LEN(J166)-7,1)),"",MID(J166,LEN(J166)-7,1))</f>
        <v/>
      </c>
      <c r="CT166" s="328"/>
      <c r="CU166" s="328"/>
      <c r="CV166" s="328"/>
      <c r="CW166" s="328" t="str">
        <f>IF(ISERROR(MID(J166,LEN(J166)-6,1)),"",MID(J166,LEN(J166)-6,1))</f>
        <v/>
      </c>
      <c r="CX166" s="328"/>
      <c r="CY166" s="328"/>
      <c r="CZ166" s="1261"/>
      <c r="DA166" s="1263" t="str">
        <f>IF(ISERROR(MID(J166,LEN(J166)-5,1)),"",MID(J166,LEN(J166)-5,1))</f>
        <v>1</v>
      </c>
      <c r="DB166" s="328"/>
      <c r="DC166" s="328"/>
      <c r="DD166" s="328"/>
      <c r="DE166" s="328" t="str">
        <f>IF(ISERROR(MID(J166,LEN(J166)-4,1)),"",MID(J166,LEN(J166)-4,1))</f>
        <v>0</v>
      </c>
      <c r="DF166" s="328"/>
      <c r="DG166" s="328"/>
      <c r="DH166" s="328"/>
      <c r="DI166" s="328" t="str">
        <f>IF(ISERROR(MID(J166,LEN(J166)-3,1)),"",MID(J166,LEN(J166)-3,1))</f>
        <v>0</v>
      </c>
      <c r="DJ166" s="328"/>
      <c r="DK166" s="328"/>
      <c r="DL166" s="1261"/>
      <c r="DM166" s="1263" t="str">
        <f>IF(ISERROR(MID(J166,LEN(J166)-2,1)),"",MID(J166,LEN(J166)-2,1))</f>
        <v>0</v>
      </c>
      <c r="DN166" s="328"/>
      <c r="DO166" s="328"/>
      <c r="DP166" s="328"/>
      <c r="DQ166" s="328" t="str">
        <f>IF(ISERROR(MID(J166,LEN(J166)-1,1)),"",MID(J166,LEN(J166)-1,1))</f>
        <v>0</v>
      </c>
      <c r="DR166" s="328"/>
      <c r="DS166" s="328"/>
      <c r="DT166" s="328"/>
      <c r="DU166" s="328" t="str">
        <f>IF(ISERROR(MID(J166,LEN(J166)-0,1)),"",MID(J166,LEN(J166)-0,1))</f>
        <v>0</v>
      </c>
      <c r="DV166" s="328"/>
      <c r="DW166" s="328"/>
      <c r="DX166" s="337"/>
      <c r="DY166" s="1293" t="s">
        <v>83</v>
      </c>
      <c r="DZ166" s="1294"/>
      <c r="EA166" s="1294"/>
      <c r="EB166" s="1294"/>
      <c r="EC166" s="1294"/>
      <c r="ED166" s="1294"/>
      <c r="EE166" s="1294"/>
      <c r="EF166" s="1294"/>
      <c r="EG166" s="1294"/>
      <c r="EH166" s="1294"/>
      <c r="EI166" s="1294"/>
      <c r="EJ166" s="1295"/>
      <c r="EK166" s="327" t="str">
        <f>IF(ISERROR(MID(AJ166,LEN(AJ166)-8,1)),"",MID(AJ166,LEN(AJ166)-8,1))</f>
        <v/>
      </c>
      <c r="EL166" s="328"/>
      <c r="EM166" s="328"/>
      <c r="EN166" s="328"/>
      <c r="EO166" s="328" t="str">
        <f>IF(ISERROR(MID(AJ166,LEN(AJ166)-7,1)),"",MID(AJ166,LEN(AJ166)-7,1))</f>
        <v/>
      </c>
      <c r="EP166" s="328"/>
      <c r="EQ166" s="328"/>
      <c r="ER166" s="328"/>
      <c r="ES166" s="328" t="str">
        <f>IF(ISERROR(MID(AJ166,LEN(AJ166)-6,1)),"",MID(AJ166,LEN(AJ166)-6,1))</f>
        <v>1</v>
      </c>
      <c r="ET166" s="328"/>
      <c r="EU166" s="328"/>
      <c r="EV166" s="1261"/>
      <c r="EW166" s="328" t="str">
        <f>IF(ISERROR(MID(AJ166,LEN(AJ166)-5,1)),"",MID(AJ166,LEN(AJ166)-5,1))</f>
        <v>0</v>
      </c>
      <c r="EX166" s="328"/>
      <c r="EY166" s="328"/>
      <c r="EZ166" s="328"/>
      <c r="FA166" s="328" t="str">
        <f>IF(ISERROR(MID(AJ166,LEN(AJ166)-4,1)),"",MID(AJ166,LEN(AJ166)-4,1))</f>
        <v>0</v>
      </c>
      <c r="FB166" s="328"/>
      <c r="FC166" s="328"/>
      <c r="FD166" s="328"/>
      <c r="FE166" s="328" t="str">
        <f>IF(ISERROR(MID(AJ166,LEN(AJ166)-3,1)),"",MID(AJ166,LEN(AJ166)-3,1))</f>
        <v>0</v>
      </c>
      <c r="FF166" s="328"/>
      <c r="FG166" s="328"/>
      <c r="FH166" s="1261"/>
      <c r="FI166" s="328" t="str">
        <f>IF(ISERROR(MID(AJ166,LEN(AJ166)-2,1)),"",MID(AJ166,LEN(AJ166)-2,1))</f>
        <v>0</v>
      </c>
      <c r="FJ166" s="328"/>
      <c r="FK166" s="328"/>
      <c r="FL166" s="328"/>
      <c r="FM166" s="328" t="str">
        <f>IF(ISERROR(MID(AJ166,LEN(AJ166)-1,1)),"",MID(AJ166,LEN(AJ166)-1,1))</f>
        <v>0</v>
      </c>
      <c r="FN166" s="328"/>
      <c r="FO166" s="328"/>
      <c r="FP166" s="328"/>
      <c r="FQ166" s="328" t="str">
        <f>IF(ISERROR(MID(AJ166,LEN(AJ166)-0,1)),"",MID(AJ166,LEN(AJ166)-0,1))</f>
        <v>0</v>
      </c>
      <c r="FR166" s="328"/>
      <c r="FS166" s="328"/>
      <c r="FT166" s="1290"/>
    </row>
    <row r="167" spans="2:178" ht="15" customHeight="1" thickBot="1" x14ac:dyDescent="0.25">
      <c r="B167" s="979"/>
      <c r="C167" s="980"/>
      <c r="D167" s="980"/>
      <c r="E167" s="980"/>
      <c r="F167" s="980"/>
      <c r="G167" s="980"/>
      <c r="H167" s="980"/>
      <c r="I167" s="981"/>
      <c r="J167" s="986"/>
      <c r="K167" s="986"/>
      <c r="L167" s="986"/>
      <c r="M167" s="986"/>
      <c r="N167" s="986"/>
      <c r="O167" s="987"/>
      <c r="P167" s="996" t="s">
        <v>97</v>
      </c>
      <c r="Q167" s="997"/>
      <c r="R167" s="997"/>
      <c r="S167" s="997"/>
      <c r="T167" s="997"/>
      <c r="U167" s="997"/>
      <c r="V167" s="997"/>
      <c r="W167" s="997"/>
      <c r="X167" s="997"/>
      <c r="Y167" s="997"/>
      <c r="Z167" s="997"/>
      <c r="AA167" s="997"/>
      <c r="AB167" s="997"/>
      <c r="AC167" s="997"/>
      <c r="AD167" s="997"/>
      <c r="AE167" s="997"/>
      <c r="AF167" s="997"/>
      <c r="AG167" s="997"/>
      <c r="AH167" s="997"/>
      <c r="AI167" s="998"/>
      <c r="AJ167" s="994"/>
      <c r="AK167" s="986"/>
      <c r="AL167" s="986"/>
      <c r="AM167" s="986"/>
      <c r="AN167" s="986"/>
      <c r="AO167" s="986"/>
      <c r="AP167" s="986"/>
      <c r="AQ167" s="986"/>
      <c r="AR167" s="986"/>
      <c r="AS167" s="986"/>
      <c r="AT167" s="986"/>
      <c r="AU167" s="986"/>
      <c r="AV167" s="986"/>
      <c r="AW167" s="986"/>
      <c r="AX167" s="986"/>
      <c r="AY167" s="986"/>
      <c r="AZ167" s="986"/>
      <c r="BA167" s="986"/>
      <c r="BB167" s="986"/>
      <c r="BC167" s="986"/>
      <c r="BD167" s="986"/>
      <c r="BE167" s="986"/>
      <c r="BF167" s="986"/>
      <c r="BG167" s="986"/>
      <c r="BH167" s="986"/>
      <c r="BI167" s="1275"/>
      <c r="BJ167" s="1276"/>
      <c r="BK167" s="1276"/>
      <c r="BL167" s="1276"/>
      <c r="BM167" s="1276"/>
      <c r="BN167" s="1276"/>
      <c r="BO167" s="1276"/>
      <c r="BP167" s="1276"/>
      <c r="BQ167" s="1276"/>
      <c r="BR167" s="1276"/>
      <c r="BS167" s="1276"/>
      <c r="BT167" s="1276"/>
      <c r="BU167" s="1276"/>
      <c r="BV167" s="1276"/>
      <c r="BW167" s="1276"/>
      <c r="BX167" s="1276"/>
      <c r="BY167" s="1276"/>
      <c r="BZ167" s="1277"/>
      <c r="CA167" s="72"/>
      <c r="CB167" s="2"/>
      <c r="CC167" s="1278"/>
      <c r="CD167" s="1279"/>
      <c r="CE167" s="1279"/>
      <c r="CF167" s="1279"/>
      <c r="CG167" s="1279"/>
      <c r="CH167" s="1279"/>
      <c r="CI167" s="1279"/>
      <c r="CJ167" s="1279"/>
      <c r="CK167" s="1279"/>
      <c r="CL167" s="1279"/>
      <c r="CM167" s="1279"/>
      <c r="CN167" s="1280"/>
      <c r="CO167" s="1281"/>
      <c r="CP167" s="1260"/>
      <c r="CQ167" s="1260"/>
      <c r="CR167" s="1260"/>
      <c r="CS167" s="1260"/>
      <c r="CT167" s="1260"/>
      <c r="CU167" s="1260"/>
      <c r="CV167" s="1260"/>
      <c r="CW167" s="1260"/>
      <c r="CX167" s="1260"/>
      <c r="CY167" s="1260"/>
      <c r="CZ167" s="1262"/>
      <c r="DA167" s="1264"/>
      <c r="DB167" s="1260"/>
      <c r="DC167" s="1260"/>
      <c r="DD167" s="1260"/>
      <c r="DE167" s="1260"/>
      <c r="DF167" s="1260"/>
      <c r="DG167" s="1260"/>
      <c r="DH167" s="1260"/>
      <c r="DI167" s="1260"/>
      <c r="DJ167" s="1260"/>
      <c r="DK167" s="1260"/>
      <c r="DL167" s="1262"/>
      <c r="DM167" s="1264"/>
      <c r="DN167" s="1260"/>
      <c r="DO167" s="1260"/>
      <c r="DP167" s="1260"/>
      <c r="DQ167" s="1260"/>
      <c r="DR167" s="1260"/>
      <c r="DS167" s="1260"/>
      <c r="DT167" s="1260"/>
      <c r="DU167" s="1260"/>
      <c r="DV167" s="1260"/>
      <c r="DW167" s="1260"/>
      <c r="DX167" s="1292"/>
      <c r="DY167" s="1287" t="s">
        <v>111</v>
      </c>
      <c r="DZ167" s="1288"/>
      <c r="EA167" s="1288"/>
      <c r="EB167" s="1288"/>
      <c r="EC167" s="1288"/>
      <c r="ED167" s="1288"/>
      <c r="EE167" s="1288"/>
      <c r="EF167" s="1288"/>
      <c r="EG167" s="1288"/>
      <c r="EH167" s="1288"/>
      <c r="EI167" s="1288"/>
      <c r="EJ167" s="1289"/>
      <c r="EK167" s="1281"/>
      <c r="EL167" s="1260"/>
      <c r="EM167" s="1260"/>
      <c r="EN167" s="1260"/>
      <c r="EO167" s="1260"/>
      <c r="EP167" s="1260"/>
      <c r="EQ167" s="1260"/>
      <c r="ER167" s="1260"/>
      <c r="ES167" s="1260"/>
      <c r="ET167" s="1260"/>
      <c r="EU167" s="1260"/>
      <c r="EV167" s="1262"/>
      <c r="EW167" s="1260"/>
      <c r="EX167" s="1260"/>
      <c r="EY167" s="1260"/>
      <c r="EZ167" s="1260"/>
      <c r="FA167" s="1260"/>
      <c r="FB167" s="1260"/>
      <c r="FC167" s="1260"/>
      <c r="FD167" s="1260"/>
      <c r="FE167" s="1260"/>
      <c r="FF167" s="1260"/>
      <c r="FG167" s="1260"/>
      <c r="FH167" s="1262"/>
      <c r="FI167" s="1260"/>
      <c r="FJ167" s="1260"/>
      <c r="FK167" s="1260"/>
      <c r="FL167" s="1260"/>
      <c r="FM167" s="1260"/>
      <c r="FN167" s="1260"/>
      <c r="FO167" s="1260"/>
      <c r="FP167" s="1260"/>
      <c r="FQ167" s="1260"/>
      <c r="FR167" s="1260"/>
      <c r="FS167" s="1260"/>
      <c r="FT167" s="1291"/>
    </row>
    <row r="168" spans="2:178" ht="11.25" customHeight="1" x14ac:dyDescent="0.15">
      <c r="B168" s="732" t="s">
        <v>23</v>
      </c>
      <c r="C168" s="732"/>
      <c r="D168" s="999" t="s">
        <v>262</v>
      </c>
      <c r="E168" s="999"/>
      <c r="F168" s="999"/>
      <c r="G168" s="999"/>
      <c r="H168" s="999"/>
      <c r="I168" s="999"/>
      <c r="J168" s="999"/>
      <c r="K168" s="999"/>
      <c r="L168" s="999"/>
      <c r="M168" s="999"/>
      <c r="N168" s="999"/>
      <c r="O168" s="999"/>
      <c r="P168" s="999"/>
      <c r="Q168" s="999"/>
      <c r="R168" s="999"/>
      <c r="S168" s="109" t="s">
        <v>180</v>
      </c>
      <c r="T168" s="2"/>
      <c r="U168" s="2"/>
      <c r="AJ168" s="1000" t="s">
        <v>92</v>
      </c>
      <c r="AK168" s="1000"/>
      <c r="AL168" s="1000"/>
      <c r="AM168" s="1000"/>
      <c r="AN168" s="1000"/>
      <c r="AO168" s="1000"/>
      <c r="AP168" s="1000"/>
      <c r="AQ168" s="1000"/>
      <c r="AR168" s="1000"/>
      <c r="AS168" s="1000"/>
      <c r="AT168" s="1000"/>
      <c r="AU168" s="1000"/>
      <c r="AV168" s="1000"/>
      <c r="AW168" s="1000"/>
      <c r="AX168" s="1000"/>
      <c r="AY168" s="1000"/>
      <c r="AZ168" s="1000"/>
      <c r="BA168" s="1000"/>
      <c r="BB168" s="1000"/>
      <c r="BC168" s="1000"/>
      <c r="BD168" s="1000"/>
      <c r="BE168" s="1000"/>
      <c r="BF168" s="1000"/>
      <c r="BG168" s="1000"/>
      <c r="BH168" s="1000"/>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51"/>
      <c r="DE168" s="51"/>
      <c r="DF168" s="51"/>
      <c r="DG168" s="51"/>
      <c r="DH168" s="51"/>
      <c r="DI168" s="51"/>
      <c r="DJ168" s="51"/>
      <c r="DK168" s="51"/>
      <c r="DL168" s="51"/>
      <c r="DM168" s="51"/>
      <c r="DN168" s="51"/>
      <c r="DO168" s="51"/>
      <c r="DP168" s="51"/>
      <c r="DQ168" s="51"/>
      <c r="DR168" s="51"/>
      <c r="DS168" s="51"/>
      <c r="DT168" s="51"/>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row>
    <row r="169" spans="2:178" ht="11.25" customHeight="1" x14ac:dyDescent="0.15">
      <c r="B169" s="732"/>
      <c r="C169" s="732"/>
      <c r="D169" s="999"/>
      <c r="E169" s="999"/>
      <c r="F169" s="999"/>
      <c r="G169" s="999"/>
      <c r="H169" s="999"/>
      <c r="I169" s="999"/>
      <c r="J169" s="999"/>
      <c r="K169" s="999"/>
      <c r="L169" s="999"/>
      <c r="M169" s="999"/>
      <c r="N169" s="999"/>
      <c r="O169" s="999"/>
      <c r="P169" s="999"/>
      <c r="Q169" s="999"/>
      <c r="R169" s="999"/>
      <c r="S169" s="2"/>
      <c r="T169" s="2"/>
      <c r="U169" s="2"/>
      <c r="AH169" s="2"/>
      <c r="AI169" s="2"/>
      <c r="AJ169" s="2"/>
      <c r="BF169" s="2"/>
      <c r="BG169" s="2"/>
      <c r="BH169" s="2"/>
      <c r="BI169" s="2"/>
      <c r="BJ169" s="2"/>
      <c r="BK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row>
    <row r="170" spans="2:178" ht="11.25" customHeight="1" x14ac:dyDescent="0.15">
      <c r="B170" s="722" t="s">
        <v>3</v>
      </c>
      <c r="C170" s="722"/>
      <c r="D170" s="722"/>
      <c r="E170" s="724" t="s">
        <v>43</v>
      </c>
      <c r="F170" s="724"/>
      <c r="G170" s="724"/>
      <c r="H170" s="724"/>
      <c r="I170" s="724"/>
      <c r="J170" s="724"/>
      <c r="K170" s="724"/>
      <c r="L170" s="726" t="s">
        <v>4</v>
      </c>
      <c r="M170" s="726"/>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CQ170" s="12"/>
      <c r="CR170" s="12"/>
      <c r="CS170" s="12"/>
      <c r="CT170" s="12"/>
      <c r="CU170" s="12"/>
      <c r="CV170" s="1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row>
    <row r="171" spans="2:178" ht="11.25" customHeight="1" x14ac:dyDescent="0.15">
      <c r="B171" s="722"/>
      <c r="C171" s="722"/>
      <c r="D171" s="722"/>
      <c r="E171" s="724"/>
      <c r="F171" s="724"/>
      <c r="G171" s="724"/>
      <c r="H171" s="724"/>
      <c r="I171" s="724"/>
      <c r="J171" s="724"/>
      <c r="K171" s="724"/>
      <c r="L171" s="726"/>
      <c r="M171" s="726"/>
      <c r="AD171" s="2"/>
      <c r="AE171" s="2"/>
      <c r="AF171" s="2"/>
      <c r="AG171" s="2"/>
      <c r="AH171" s="728" t="s">
        <v>0</v>
      </c>
      <c r="AI171" s="728"/>
      <c r="AJ171" s="728"/>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28"/>
      <c r="BQ171" s="728"/>
      <c r="BR171" s="728"/>
      <c r="CC171" s="184"/>
      <c r="CD171" s="184"/>
      <c r="CE171" s="184"/>
      <c r="CF171" s="184"/>
      <c r="CG171" s="184"/>
      <c r="CH171" s="184"/>
      <c r="CI171" s="184"/>
      <c r="CJ171" s="184"/>
      <c r="CK171" s="184"/>
      <c r="CL171" s="184"/>
      <c r="CM171" s="184"/>
      <c r="CN171" s="184"/>
      <c r="CO171" s="184"/>
      <c r="CP171" s="184"/>
      <c r="CQ171" s="183"/>
      <c r="CR171" s="183"/>
      <c r="CS171" s="183"/>
      <c r="CT171" s="183"/>
      <c r="CU171" s="183"/>
      <c r="CV171" s="183"/>
      <c r="CW171" s="183"/>
      <c r="CX171" s="183"/>
      <c r="CY171" s="183"/>
      <c r="CZ171" s="183"/>
      <c r="DA171" s="184"/>
      <c r="DB171" s="184"/>
      <c r="DC171" s="185"/>
      <c r="DD171" s="1041" t="s">
        <v>46</v>
      </c>
      <c r="DE171" s="1041"/>
      <c r="DF171" s="1041"/>
      <c r="DG171" s="1041"/>
      <c r="DH171" s="1041"/>
      <c r="DI171" s="1041"/>
      <c r="DJ171" s="1041"/>
      <c r="DK171" s="1041"/>
      <c r="DL171" s="1041"/>
      <c r="DM171" s="1041"/>
      <c r="DN171" s="1041"/>
      <c r="DO171" s="1041"/>
      <c r="DP171" s="1041"/>
      <c r="DQ171" s="1041"/>
      <c r="DR171" s="1041"/>
      <c r="DS171" s="1041"/>
      <c r="DT171" s="1041"/>
      <c r="DU171" s="1041"/>
      <c r="DV171" s="1041"/>
      <c r="DW171" s="1041"/>
      <c r="DX171" s="1041"/>
      <c r="DY171" s="1041"/>
      <c r="DZ171" s="1041"/>
      <c r="EA171" s="1041"/>
      <c r="EB171" s="1041"/>
      <c r="EC171" s="1041"/>
      <c r="ED171" s="1041"/>
      <c r="EE171" s="1041"/>
      <c r="EF171" s="1041"/>
      <c r="EG171" s="1041"/>
      <c r="EH171" s="1041"/>
      <c r="EI171" s="1041"/>
      <c r="EJ171" s="1041"/>
      <c r="EK171" s="1041"/>
      <c r="EL171" s="1041"/>
      <c r="EM171" s="1041"/>
      <c r="EN171" s="1041"/>
      <c r="EO171" s="1041"/>
      <c r="EP171" s="1041"/>
      <c r="EQ171" s="1041"/>
      <c r="ER171" s="1041"/>
      <c r="ES171" s="1041"/>
      <c r="ET171" s="185"/>
      <c r="EU171" s="185"/>
      <c r="EV171" s="1043" t="s">
        <v>74</v>
      </c>
      <c r="EW171" s="1043"/>
      <c r="EX171" s="1043"/>
      <c r="EY171" s="1043"/>
      <c r="EZ171" s="1043"/>
      <c r="FA171" s="1043"/>
      <c r="FB171" s="1043"/>
      <c r="FC171" s="1043"/>
      <c r="FD171" s="1043"/>
      <c r="FE171" s="1043"/>
      <c r="FF171" s="1043"/>
      <c r="FG171" s="1043"/>
      <c r="FH171" s="1043"/>
      <c r="FI171" s="1043"/>
      <c r="FJ171" s="1043"/>
      <c r="FK171" s="1043"/>
      <c r="FL171" s="1043"/>
      <c r="FM171" s="1043"/>
      <c r="FN171" s="1043"/>
      <c r="FO171" s="1043"/>
      <c r="FP171" s="1043"/>
      <c r="FQ171" s="1043"/>
      <c r="FR171" s="1043"/>
      <c r="FS171" s="1043"/>
      <c r="FT171" s="1043"/>
    </row>
    <row r="172" spans="2:178" ht="9.75" customHeight="1" thickBot="1" x14ac:dyDescent="0.2">
      <c r="B172" s="722"/>
      <c r="C172" s="722"/>
      <c r="D172" s="722"/>
      <c r="E172" s="724"/>
      <c r="F172" s="724"/>
      <c r="G172" s="724"/>
      <c r="H172" s="724"/>
      <c r="I172" s="724"/>
      <c r="J172" s="724"/>
      <c r="K172" s="724"/>
      <c r="L172" s="726"/>
      <c r="M172" s="726"/>
      <c r="AD172" s="2"/>
      <c r="AE172" s="2"/>
      <c r="AF172" s="2"/>
      <c r="AG172" s="2"/>
      <c r="AH172" s="729"/>
      <c r="AI172" s="729"/>
      <c r="AJ172" s="729"/>
      <c r="AK172" s="729"/>
      <c r="AL172" s="729"/>
      <c r="AM172" s="729"/>
      <c r="AN172" s="729"/>
      <c r="AO172" s="729"/>
      <c r="AP172" s="729"/>
      <c r="AQ172" s="729"/>
      <c r="AR172" s="729"/>
      <c r="AS172" s="729"/>
      <c r="AT172" s="729"/>
      <c r="AU172" s="729"/>
      <c r="AV172" s="729"/>
      <c r="AW172" s="729"/>
      <c r="AX172" s="729"/>
      <c r="AY172" s="729"/>
      <c r="AZ172" s="729"/>
      <c r="BA172" s="729"/>
      <c r="BB172" s="729"/>
      <c r="BC172" s="729"/>
      <c r="BD172" s="729"/>
      <c r="BE172" s="729"/>
      <c r="BF172" s="729"/>
      <c r="BG172" s="729"/>
      <c r="BH172" s="729"/>
      <c r="BI172" s="729"/>
      <c r="BJ172" s="729"/>
      <c r="BK172" s="729"/>
      <c r="BL172" s="729"/>
      <c r="BM172" s="729"/>
      <c r="BN172" s="729"/>
      <c r="BO172" s="729"/>
      <c r="BP172" s="729"/>
      <c r="BQ172" s="729"/>
      <c r="BR172" s="729"/>
      <c r="BS172" s="58"/>
      <c r="BT172" s="58"/>
      <c r="BU172" s="58"/>
      <c r="BV172" s="2"/>
      <c r="BW172" s="2"/>
      <c r="BX172" s="2"/>
      <c r="BY172" s="2"/>
      <c r="BZ172" s="2"/>
      <c r="CA172" s="2"/>
      <c r="CB172" s="2"/>
      <c r="CC172" s="183"/>
      <c r="CD172" s="183"/>
      <c r="CE172" s="183"/>
      <c r="CF172" s="183"/>
      <c r="CG172" s="183"/>
      <c r="CH172" s="183"/>
      <c r="CI172" s="183"/>
      <c r="CJ172" s="183"/>
      <c r="CK172" s="183"/>
      <c r="CL172" s="183"/>
      <c r="CM172" s="183"/>
      <c r="CN172" s="183"/>
      <c r="CO172" s="183"/>
      <c r="CP172" s="183"/>
      <c r="CQ172" s="183"/>
      <c r="CR172" s="183"/>
      <c r="CS172" s="183"/>
      <c r="CT172" s="183"/>
      <c r="CU172" s="183"/>
      <c r="CV172" s="183"/>
      <c r="CW172" s="183"/>
      <c r="CX172" s="183"/>
      <c r="CY172" s="183"/>
      <c r="CZ172" s="183"/>
      <c r="DA172" s="185"/>
      <c r="DB172" s="185"/>
      <c r="DC172" s="185"/>
      <c r="DD172" s="1042"/>
      <c r="DE172" s="1042"/>
      <c r="DF172" s="1042"/>
      <c r="DG172" s="1042"/>
      <c r="DH172" s="1042"/>
      <c r="DI172" s="1042"/>
      <c r="DJ172" s="1042"/>
      <c r="DK172" s="1042"/>
      <c r="DL172" s="1042"/>
      <c r="DM172" s="1042"/>
      <c r="DN172" s="1042"/>
      <c r="DO172" s="1042"/>
      <c r="DP172" s="1042"/>
      <c r="DQ172" s="1042"/>
      <c r="DR172" s="1042"/>
      <c r="DS172" s="1042"/>
      <c r="DT172" s="1042"/>
      <c r="DU172" s="1042"/>
      <c r="DV172" s="1042"/>
      <c r="DW172" s="1042"/>
      <c r="DX172" s="1042"/>
      <c r="DY172" s="1042"/>
      <c r="DZ172" s="1042"/>
      <c r="EA172" s="1042"/>
      <c r="EB172" s="1042"/>
      <c r="EC172" s="1042"/>
      <c r="ED172" s="1042"/>
      <c r="EE172" s="1042"/>
      <c r="EF172" s="1042"/>
      <c r="EG172" s="1042"/>
      <c r="EH172" s="1042"/>
      <c r="EI172" s="1042"/>
      <c r="EJ172" s="1042"/>
      <c r="EK172" s="1042"/>
      <c r="EL172" s="1042"/>
      <c r="EM172" s="1042"/>
      <c r="EN172" s="1042"/>
      <c r="EO172" s="1042"/>
      <c r="EP172" s="1042"/>
      <c r="EQ172" s="1042"/>
      <c r="ER172" s="1042"/>
      <c r="ES172" s="1042"/>
      <c r="ET172" s="185"/>
      <c r="EU172" s="185"/>
      <c r="EV172" s="1043"/>
      <c r="EW172" s="1043"/>
      <c r="EX172" s="1043"/>
      <c r="EY172" s="1043"/>
      <c r="EZ172" s="1043"/>
      <c r="FA172" s="1043"/>
      <c r="FB172" s="1043"/>
      <c r="FC172" s="1043"/>
      <c r="FD172" s="1043"/>
      <c r="FE172" s="1043"/>
      <c r="FF172" s="1043"/>
      <c r="FG172" s="1043"/>
      <c r="FH172" s="1043"/>
      <c r="FI172" s="1043"/>
      <c r="FJ172" s="1043"/>
      <c r="FK172" s="1043"/>
      <c r="FL172" s="1043"/>
      <c r="FM172" s="1043"/>
      <c r="FN172" s="1043"/>
      <c r="FO172" s="1043"/>
      <c r="FP172" s="1043"/>
      <c r="FQ172" s="1043"/>
      <c r="FR172" s="1043"/>
      <c r="FS172" s="1043"/>
      <c r="FT172" s="1043"/>
    </row>
    <row r="173" spans="2:178" ht="4.5" customHeight="1" thickTop="1" x14ac:dyDescent="0.15">
      <c r="B173" s="722"/>
      <c r="C173" s="722"/>
      <c r="D173" s="722"/>
      <c r="E173" s="724"/>
      <c r="F173" s="724"/>
      <c r="G173" s="724"/>
      <c r="H173" s="724"/>
      <c r="I173" s="724"/>
      <c r="J173" s="724"/>
      <c r="K173" s="724"/>
      <c r="L173" s="726"/>
      <c r="M173" s="726"/>
      <c r="AD173" s="2"/>
      <c r="AE173" s="2"/>
      <c r="AF173" s="2"/>
      <c r="AG173" s="2"/>
      <c r="AH173" s="731" t="s">
        <v>1</v>
      </c>
      <c r="AI173" s="731"/>
      <c r="AJ173" s="731"/>
      <c r="AK173" s="731"/>
      <c r="AL173" s="731"/>
      <c r="AM173" s="731"/>
      <c r="AN173" s="731"/>
      <c r="AO173" s="731"/>
      <c r="AP173" s="731"/>
      <c r="AQ173" s="731"/>
      <c r="AR173" s="731"/>
      <c r="AS173" s="731"/>
      <c r="AT173" s="731"/>
      <c r="AU173" s="731"/>
      <c r="AV173" s="731"/>
      <c r="AW173" s="731"/>
      <c r="AX173" s="731"/>
      <c r="AY173" s="731"/>
      <c r="AZ173" s="731"/>
      <c r="BA173" s="731"/>
      <c r="BB173" s="731"/>
      <c r="BC173" s="731"/>
      <c r="BD173" s="731"/>
      <c r="BE173" s="731"/>
      <c r="BF173" s="731"/>
      <c r="BG173" s="731"/>
      <c r="BH173" s="731"/>
      <c r="BI173" s="731"/>
      <c r="BJ173" s="731"/>
      <c r="BK173" s="731"/>
      <c r="BL173" s="731"/>
      <c r="BM173" s="731"/>
      <c r="BN173" s="731"/>
      <c r="BO173" s="731"/>
      <c r="BP173" s="731"/>
      <c r="BQ173" s="731"/>
      <c r="BR173" s="731"/>
      <c r="BS173" s="59"/>
      <c r="BT173" s="59"/>
      <c r="BU173" s="59"/>
      <c r="BV173" s="2"/>
      <c r="BW173" s="2"/>
      <c r="BX173" s="2"/>
      <c r="BY173" s="2"/>
      <c r="BZ173" s="2"/>
      <c r="CA173" s="2"/>
      <c r="CB173" s="2"/>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row>
    <row r="174" spans="2:178" ht="4.5" customHeight="1" x14ac:dyDescent="0.15">
      <c r="B174" s="722"/>
      <c r="C174" s="722"/>
      <c r="D174" s="722"/>
      <c r="E174" s="724"/>
      <c r="F174" s="724"/>
      <c r="G174" s="724"/>
      <c r="H174" s="724"/>
      <c r="I174" s="724"/>
      <c r="J174" s="724"/>
      <c r="K174" s="724"/>
      <c r="L174" s="726"/>
      <c r="M174" s="726"/>
      <c r="AD174" s="2"/>
      <c r="AE174" s="2"/>
      <c r="AF174" s="2"/>
      <c r="AG174" s="2"/>
      <c r="AH174" s="732"/>
      <c r="AI174" s="732"/>
      <c r="AJ174" s="732"/>
      <c r="AK174" s="732"/>
      <c r="AL174" s="732"/>
      <c r="AM174" s="732"/>
      <c r="AN174" s="732"/>
      <c r="AO174" s="732"/>
      <c r="AP174" s="732"/>
      <c r="AQ174" s="732"/>
      <c r="AR174" s="732"/>
      <c r="AS174" s="732"/>
      <c r="AT174" s="732"/>
      <c r="AU174" s="732"/>
      <c r="AV174" s="732"/>
      <c r="AW174" s="732"/>
      <c r="AX174" s="732"/>
      <c r="AY174" s="732"/>
      <c r="AZ174" s="732"/>
      <c r="BA174" s="732"/>
      <c r="BB174" s="732"/>
      <c r="BC174" s="732"/>
      <c r="BD174" s="732"/>
      <c r="BE174" s="732"/>
      <c r="BF174" s="732"/>
      <c r="BG174" s="732"/>
      <c r="BH174" s="732"/>
      <c r="BI174" s="732"/>
      <c r="BJ174" s="732"/>
      <c r="BK174" s="732"/>
      <c r="BL174" s="732"/>
      <c r="BM174" s="732"/>
      <c r="BN174" s="732"/>
      <c r="BO174" s="732"/>
      <c r="BP174" s="732"/>
      <c r="BQ174" s="732"/>
      <c r="BR174" s="732"/>
      <c r="BS174" s="59"/>
      <c r="BT174" s="59"/>
      <c r="BU174" s="59"/>
      <c r="BV174" s="2"/>
      <c r="BW174" s="2"/>
      <c r="BX174" s="2"/>
      <c r="BY174" s="2"/>
      <c r="BZ174" s="2"/>
      <c r="CA174" s="2"/>
      <c r="CB174" s="2"/>
      <c r="CC174" s="1036" t="s">
        <v>32</v>
      </c>
      <c r="CD174" s="1036"/>
      <c r="CE174" s="1036"/>
      <c r="CF174" s="1036"/>
      <c r="CG174" s="1036"/>
      <c r="CH174" s="1036"/>
      <c r="CI174" s="1036"/>
      <c r="CJ174" s="1036"/>
      <c r="CK174" s="1036"/>
      <c r="CL174" s="1036"/>
      <c r="CM174" s="1036" t="s">
        <v>40</v>
      </c>
      <c r="CN174" s="1036"/>
      <c r="CO174" s="1036"/>
      <c r="CP174" s="1036"/>
      <c r="CQ174" s="1036"/>
      <c r="CR174" s="1036"/>
      <c r="CS174" s="1036"/>
      <c r="CT174" s="1036"/>
      <c r="CU174" s="1036"/>
      <c r="CV174" s="1036"/>
      <c r="CW174" s="1036"/>
      <c r="CX174" s="1036"/>
      <c r="CY174" s="1036"/>
      <c r="CZ174" s="1036"/>
      <c r="DA174" s="1036"/>
      <c r="DB174" s="1036"/>
      <c r="DC174" s="1036"/>
      <c r="DD174" s="1036"/>
      <c r="DE174" s="1036"/>
      <c r="DF174" s="1036"/>
      <c r="DG174" s="1036"/>
      <c r="DH174" s="1036"/>
      <c r="DI174" s="1036"/>
      <c r="DJ174" s="1036"/>
      <c r="DK174" s="1036"/>
      <c r="DL174" s="1036"/>
      <c r="DM174" s="1036"/>
      <c r="DN174" s="1036"/>
      <c r="DO174" s="1036" t="s">
        <v>41</v>
      </c>
      <c r="DP174" s="1036"/>
      <c r="DQ174" s="1036"/>
      <c r="DR174" s="1036"/>
      <c r="DS174" s="1036"/>
      <c r="DT174" s="1036"/>
      <c r="DU174" s="1036"/>
      <c r="DV174" s="1036"/>
      <c r="DW174" s="1036"/>
      <c r="DX174" s="1036"/>
      <c r="DY174" s="1036" t="s">
        <v>33</v>
      </c>
      <c r="DZ174" s="1036"/>
      <c r="EA174" s="1036"/>
      <c r="EB174" s="1036"/>
      <c r="EC174" s="1036"/>
      <c r="ED174" s="1036"/>
      <c r="EE174" s="1036"/>
      <c r="EF174" s="1036"/>
      <c r="EG174" s="1036"/>
      <c r="EH174" s="1036"/>
      <c r="EI174" s="1036"/>
      <c r="EJ174" s="1036"/>
      <c r="EK174" s="1036"/>
      <c r="EL174" s="1036"/>
      <c r="EM174" s="1036"/>
      <c r="EN174" s="1036"/>
      <c r="EO174" s="1036"/>
      <c r="EP174" s="1036"/>
      <c r="EQ174" s="1036"/>
      <c r="ER174" s="1036"/>
      <c r="ES174" s="1036"/>
      <c r="ET174" s="1036"/>
      <c r="EU174" s="1036"/>
      <c r="EV174" s="1036"/>
      <c r="EW174" s="1036"/>
      <c r="EX174" s="1036"/>
      <c r="EY174" s="1036"/>
      <c r="EZ174" s="1036"/>
      <c r="FA174" s="1036"/>
      <c r="FB174" s="1036"/>
      <c r="FC174" s="1036"/>
      <c r="FD174" s="1036"/>
      <c r="FE174" s="1036"/>
      <c r="FF174" s="1036"/>
      <c r="FG174" s="1036"/>
      <c r="FH174" s="1036"/>
      <c r="FI174" s="1036"/>
      <c r="FJ174" s="1036"/>
      <c r="FK174" s="1036" t="s">
        <v>42</v>
      </c>
      <c r="FL174" s="1036"/>
      <c r="FM174" s="1036"/>
      <c r="FN174" s="1036"/>
      <c r="FO174" s="1036"/>
      <c r="FP174" s="1036"/>
      <c r="FQ174" s="1036"/>
      <c r="FR174" s="1036"/>
      <c r="FS174" s="1036"/>
      <c r="FT174" s="1036"/>
    </row>
    <row r="175" spans="2:178" ht="4.5" customHeight="1" x14ac:dyDescent="0.15">
      <c r="B175" s="723"/>
      <c r="C175" s="723"/>
      <c r="D175" s="723"/>
      <c r="E175" s="725"/>
      <c r="F175" s="725"/>
      <c r="G175" s="725"/>
      <c r="H175" s="725"/>
      <c r="I175" s="725"/>
      <c r="J175" s="725"/>
      <c r="K175" s="725"/>
      <c r="L175" s="727"/>
      <c r="M175" s="727"/>
      <c r="AD175" s="2"/>
      <c r="AE175" s="2"/>
      <c r="AF175" s="2"/>
      <c r="AG175" s="2"/>
      <c r="AH175" s="732"/>
      <c r="AI175" s="732"/>
      <c r="AJ175" s="732"/>
      <c r="AK175" s="732"/>
      <c r="AL175" s="732"/>
      <c r="AM175" s="732"/>
      <c r="AN175" s="732"/>
      <c r="AO175" s="732"/>
      <c r="AP175" s="732"/>
      <c r="AQ175" s="732"/>
      <c r="AR175" s="732"/>
      <c r="AS175" s="732"/>
      <c r="AT175" s="732"/>
      <c r="AU175" s="732"/>
      <c r="AV175" s="732"/>
      <c r="AW175" s="732"/>
      <c r="AX175" s="732"/>
      <c r="AY175" s="732"/>
      <c r="AZ175" s="732"/>
      <c r="BA175" s="732"/>
      <c r="BB175" s="732"/>
      <c r="BC175" s="732"/>
      <c r="BD175" s="732"/>
      <c r="BE175" s="732"/>
      <c r="BF175" s="732"/>
      <c r="BG175" s="732"/>
      <c r="BH175" s="732"/>
      <c r="BI175" s="732"/>
      <c r="BJ175" s="732"/>
      <c r="BK175" s="732"/>
      <c r="BL175" s="732"/>
      <c r="BM175" s="732"/>
      <c r="BN175" s="732"/>
      <c r="BO175" s="732"/>
      <c r="BP175" s="732"/>
      <c r="BQ175" s="732"/>
      <c r="BR175" s="732"/>
      <c r="BS175" s="59"/>
      <c r="BT175" s="59"/>
      <c r="BU175" s="59"/>
      <c r="BV175" s="2"/>
      <c r="BW175" s="2"/>
      <c r="BX175" s="2"/>
      <c r="BY175" s="2"/>
      <c r="BZ175" s="2"/>
      <c r="CA175" s="2"/>
      <c r="CB175" s="2"/>
      <c r="CC175" s="1036"/>
      <c r="CD175" s="1036"/>
      <c r="CE175" s="1036"/>
      <c r="CF175" s="1036"/>
      <c r="CG175" s="1036"/>
      <c r="CH175" s="1036"/>
      <c r="CI175" s="1036"/>
      <c r="CJ175" s="1036"/>
      <c r="CK175" s="1036"/>
      <c r="CL175" s="1036"/>
      <c r="CM175" s="1036"/>
      <c r="CN175" s="1036"/>
      <c r="CO175" s="1036"/>
      <c r="CP175" s="1036"/>
      <c r="CQ175" s="1036"/>
      <c r="CR175" s="1036"/>
      <c r="CS175" s="1036"/>
      <c r="CT175" s="1036"/>
      <c r="CU175" s="1036"/>
      <c r="CV175" s="1036"/>
      <c r="CW175" s="1036"/>
      <c r="CX175" s="1036"/>
      <c r="CY175" s="1036"/>
      <c r="CZ175" s="1036"/>
      <c r="DA175" s="1036"/>
      <c r="DB175" s="1036"/>
      <c r="DC175" s="1036"/>
      <c r="DD175" s="1036"/>
      <c r="DE175" s="1036"/>
      <c r="DF175" s="1036"/>
      <c r="DG175" s="1036"/>
      <c r="DH175" s="1036"/>
      <c r="DI175" s="1036"/>
      <c r="DJ175" s="1036"/>
      <c r="DK175" s="1036"/>
      <c r="DL175" s="1036"/>
      <c r="DM175" s="1036"/>
      <c r="DN175" s="1036"/>
      <c r="DO175" s="1036"/>
      <c r="DP175" s="1036"/>
      <c r="DQ175" s="1036"/>
      <c r="DR175" s="1036"/>
      <c r="DS175" s="1036"/>
      <c r="DT175" s="1036"/>
      <c r="DU175" s="1036"/>
      <c r="DV175" s="1036"/>
      <c r="DW175" s="1036"/>
      <c r="DX175" s="1036"/>
      <c r="DY175" s="1036"/>
      <c r="DZ175" s="1036"/>
      <c r="EA175" s="1036"/>
      <c r="EB175" s="1036"/>
      <c r="EC175" s="1036"/>
      <c r="ED175" s="1036"/>
      <c r="EE175" s="1036"/>
      <c r="EF175" s="1036"/>
      <c r="EG175" s="1036"/>
      <c r="EH175" s="1036"/>
      <c r="EI175" s="1036"/>
      <c r="EJ175" s="1036"/>
      <c r="EK175" s="1036"/>
      <c r="EL175" s="1036"/>
      <c r="EM175" s="1036"/>
      <c r="EN175" s="1036"/>
      <c r="EO175" s="1036"/>
      <c r="EP175" s="1036"/>
      <c r="EQ175" s="1036"/>
      <c r="ER175" s="1036"/>
      <c r="ES175" s="1036"/>
      <c r="ET175" s="1036"/>
      <c r="EU175" s="1036"/>
      <c r="EV175" s="1036"/>
      <c r="EW175" s="1036"/>
      <c r="EX175" s="1036"/>
      <c r="EY175" s="1036"/>
      <c r="EZ175" s="1036"/>
      <c r="FA175" s="1036"/>
      <c r="FB175" s="1036"/>
      <c r="FC175" s="1036"/>
      <c r="FD175" s="1036"/>
      <c r="FE175" s="1036"/>
      <c r="FF175" s="1036"/>
      <c r="FG175" s="1036"/>
      <c r="FH175" s="1036"/>
      <c r="FI175" s="1036"/>
      <c r="FJ175" s="1036"/>
      <c r="FK175" s="1036"/>
      <c r="FL175" s="1036"/>
      <c r="FM175" s="1036"/>
      <c r="FN175" s="1036"/>
      <c r="FO175" s="1036"/>
      <c r="FP175" s="1036"/>
      <c r="FQ175" s="1036"/>
      <c r="FR175" s="1036"/>
      <c r="FS175" s="1036"/>
      <c r="FT175" s="1036"/>
    </row>
    <row r="176" spans="2:178" ht="4.5" customHeight="1" thickBot="1" x14ac:dyDescent="0.2">
      <c r="N176" s="2"/>
      <c r="R176" s="2"/>
      <c r="S176" s="2"/>
      <c r="T176" s="2"/>
      <c r="U176" s="2"/>
      <c r="V176" s="2"/>
      <c r="W176" s="2"/>
      <c r="X176" s="2"/>
      <c r="Y176" s="2"/>
      <c r="Z176" s="2"/>
      <c r="AA176" s="2"/>
      <c r="AB176" s="2"/>
      <c r="AC176" s="2"/>
      <c r="AD176" s="2"/>
      <c r="AE176" s="2"/>
      <c r="AF176" s="2"/>
      <c r="AG176" s="2"/>
      <c r="AH176" s="732"/>
      <c r="AI176" s="732"/>
      <c r="AJ176" s="732"/>
      <c r="AK176" s="732"/>
      <c r="AL176" s="732"/>
      <c r="AM176" s="732"/>
      <c r="AN176" s="732"/>
      <c r="AO176" s="732"/>
      <c r="AP176" s="732"/>
      <c r="AQ176" s="732"/>
      <c r="AR176" s="732"/>
      <c r="AS176" s="732"/>
      <c r="AT176" s="732"/>
      <c r="AU176" s="732"/>
      <c r="AV176" s="732"/>
      <c r="AW176" s="732"/>
      <c r="AX176" s="732"/>
      <c r="AY176" s="732"/>
      <c r="AZ176" s="732"/>
      <c r="BA176" s="732"/>
      <c r="BB176" s="732"/>
      <c r="BC176" s="732"/>
      <c r="BD176" s="732"/>
      <c r="BE176" s="732"/>
      <c r="BF176" s="732"/>
      <c r="BG176" s="732"/>
      <c r="BH176" s="732"/>
      <c r="BI176" s="732"/>
      <c r="BJ176" s="732"/>
      <c r="BK176" s="732"/>
      <c r="BL176" s="732"/>
      <c r="BM176" s="732"/>
      <c r="BN176" s="732"/>
      <c r="BO176" s="732"/>
      <c r="BP176" s="732"/>
      <c r="BQ176" s="732"/>
      <c r="BR176" s="732"/>
      <c r="BS176" s="59"/>
      <c r="BT176" s="59"/>
      <c r="BU176" s="59"/>
      <c r="BV176" s="2"/>
      <c r="BW176" s="2"/>
      <c r="BX176" s="2"/>
      <c r="BY176" s="2"/>
      <c r="BZ176" s="2"/>
      <c r="CA176" s="2"/>
      <c r="CB176" s="2"/>
      <c r="CC176" s="1037"/>
      <c r="CD176" s="1037"/>
      <c r="CE176" s="1037"/>
      <c r="CF176" s="1037"/>
      <c r="CG176" s="1037"/>
      <c r="CH176" s="1037"/>
      <c r="CI176" s="1037"/>
      <c r="CJ176" s="1037"/>
      <c r="CK176" s="1037"/>
      <c r="CL176" s="1037"/>
      <c r="CM176" s="1039"/>
      <c r="CN176" s="1039"/>
      <c r="CO176" s="1039"/>
      <c r="CP176" s="1039"/>
      <c r="CQ176" s="1039"/>
      <c r="CR176" s="1039"/>
      <c r="CS176" s="1039"/>
      <c r="CT176" s="1039"/>
      <c r="CU176" s="1039"/>
      <c r="CV176" s="1039"/>
      <c r="CW176" s="1039"/>
      <c r="CX176" s="1039"/>
      <c r="CY176" s="1039"/>
      <c r="CZ176" s="1039"/>
      <c r="DA176" s="1039"/>
      <c r="DB176" s="1039"/>
      <c r="DC176" s="1039"/>
      <c r="DD176" s="1039"/>
      <c r="DE176" s="1039"/>
      <c r="DF176" s="1039"/>
      <c r="DG176" s="1039"/>
      <c r="DH176" s="1039"/>
      <c r="DI176" s="1039"/>
      <c r="DJ176" s="1039"/>
      <c r="DK176" s="1039"/>
      <c r="DL176" s="1039"/>
      <c r="DM176" s="1039"/>
      <c r="DN176" s="1039"/>
      <c r="DO176" s="1037"/>
      <c r="DP176" s="1037"/>
      <c r="DQ176" s="1037"/>
      <c r="DR176" s="1037"/>
      <c r="DS176" s="1037"/>
      <c r="DT176" s="1037"/>
      <c r="DU176" s="1037"/>
      <c r="DV176" s="1037"/>
      <c r="DW176" s="1037"/>
      <c r="DX176" s="1037"/>
      <c r="DY176" s="1037"/>
      <c r="DZ176" s="1037"/>
      <c r="EA176" s="1037"/>
      <c r="EB176" s="1037"/>
      <c r="EC176" s="1037"/>
      <c r="ED176" s="1037"/>
      <c r="EE176" s="1037"/>
      <c r="EF176" s="1037"/>
      <c r="EG176" s="1037"/>
      <c r="EH176" s="1037"/>
      <c r="EI176" s="1037"/>
      <c r="EJ176" s="1037"/>
      <c r="EK176" s="1037"/>
      <c r="EL176" s="1037"/>
      <c r="EM176" s="1037"/>
      <c r="EN176" s="1037"/>
      <c r="EO176" s="1037"/>
      <c r="EP176" s="1037"/>
      <c r="EQ176" s="1037"/>
      <c r="ER176" s="1037"/>
      <c r="ES176" s="1037"/>
      <c r="ET176" s="1037"/>
      <c r="EU176" s="1037"/>
      <c r="EV176" s="1037"/>
      <c r="EW176" s="1037"/>
      <c r="EX176" s="1037"/>
      <c r="EY176" s="1037"/>
      <c r="EZ176" s="1037"/>
      <c r="FA176" s="1037"/>
      <c r="FB176" s="1037"/>
      <c r="FC176" s="1037"/>
      <c r="FD176" s="1037"/>
      <c r="FE176" s="1037"/>
      <c r="FF176" s="1037"/>
      <c r="FG176" s="1037"/>
      <c r="FH176" s="1037"/>
      <c r="FI176" s="1037"/>
      <c r="FJ176" s="1037"/>
      <c r="FK176" s="1037"/>
      <c r="FL176" s="1037"/>
      <c r="FM176" s="1037"/>
      <c r="FN176" s="1037"/>
      <c r="FO176" s="1037"/>
      <c r="FP176" s="1037"/>
      <c r="FQ176" s="1037"/>
      <c r="FR176" s="1037"/>
      <c r="FS176" s="1037"/>
      <c r="FT176" s="1037"/>
    </row>
    <row r="177" spans="2:176" ht="9.75" customHeight="1" thickBot="1" x14ac:dyDescent="0.2">
      <c r="B177" s="1053" t="s">
        <v>6</v>
      </c>
      <c r="C177" s="1054"/>
      <c r="D177" s="1054"/>
      <c r="E177" s="1054"/>
      <c r="F177" s="1055" t="str">
        <f>IF(F123="","",F123)</f>
        <v>○○○○○○○○工事</v>
      </c>
      <c r="G177" s="1055"/>
      <c r="H177" s="1055"/>
      <c r="I177" s="1055"/>
      <c r="J177" s="1055"/>
      <c r="K177" s="1055"/>
      <c r="L177" s="1055"/>
      <c r="M177" s="1055"/>
      <c r="N177" s="1055"/>
      <c r="O177" s="1055"/>
      <c r="P177" s="1055"/>
      <c r="Q177" s="1055"/>
      <c r="R177" s="1055"/>
      <c r="S177" s="1056"/>
      <c r="T177" s="2"/>
      <c r="U177" s="2"/>
      <c r="V177" s="2"/>
      <c r="W177" s="2"/>
      <c r="X177" s="2"/>
      <c r="Y177" s="2"/>
      <c r="Z177" s="2"/>
      <c r="AA177" s="2"/>
      <c r="AB177" s="2"/>
      <c r="AC177" s="2"/>
      <c r="AD177" s="2"/>
      <c r="AE177" s="2"/>
      <c r="AF177" s="2"/>
      <c r="AG177" s="2"/>
      <c r="AH177" s="732"/>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2"/>
      <c r="BG177" s="732"/>
      <c r="BH177" s="732"/>
      <c r="BI177" s="732"/>
      <c r="BJ177" s="732"/>
      <c r="BK177" s="732"/>
      <c r="BL177" s="732"/>
      <c r="BM177" s="732"/>
      <c r="BN177" s="732"/>
      <c r="BO177" s="732"/>
      <c r="BP177" s="732"/>
      <c r="BQ177" s="732"/>
      <c r="BR177" s="732"/>
      <c r="BS177" s="59"/>
      <c r="BT177" s="59"/>
      <c r="BU177" s="59"/>
      <c r="BV177" s="2"/>
      <c r="BW177" s="2"/>
      <c r="BX177" s="2"/>
      <c r="BY177" s="2"/>
      <c r="BZ177" s="2"/>
      <c r="CA177" s="2"/>
      <c r="CB177" s="2"/>
      <c r="CC177" s="1037"/>
      <c r="CD177" s="1037"/>
      <c r="CE177" s="1037"/>
      <c r="CF177" s="1037"/>
      <c r="CG177" s="1037"/>
      <c r="CH177" s="1037"/>
      <c r="CI177" s="1037"/>
      <c r="CJ177" s="1037"/>
      <c r="CK177" s="1037"/>
      <c r="CL177" s="1037"/>
      <c r="CM177" s="1039"/>
      <c r="CN177" s="1039"/>
      <c r="CO177" s="1039"/>
      <c r="CP177" s="1039"/>
      <c r="CQ177" s="1039"/>
      <c r="CR177" s="1039"/>
      <c r="CS177" s="1039"/>
      <c r="CT177" s="1039"/>
      <c r="CU177" s="1039"/>
      <c r="CV177" s="1039"/>
      <c r="CW177" s="1039"/>
      <c r="CX177" s="1039"/>
      <c r="CY177" s="1039"/>
      <c r="CZ177" s="1039"/>
      <c r="DA177" s="1039"/>
      <c r="DB177" s="1039"/>
      <c r="DC177" s="1039"/>
      <c r="DD177" s="1039"/>
      <c r="DE177" s="1039"/>
      <c r="DF177" s="1039"/>
      <c r="DG177" s="1039"/>
      <c r="DH177" s="1039"/>
      <c r="DI177" s="1039"/>
      <c r="DJ177" s="1039"/>
      <c r="DK177" s="1039"/>
      <c r="DL177" s="1039"/>
      <c r="DM177" s="1039"/>
      <c r="DN177" s="1039"/>
      <c r="DO177" s="1037"/>
      <c r="DP177" s="1037"/>
      <c r="DQ177" s="1037"/>
      <c r="DR177" s="1037"/>
      <c r="DS177" s="1037"/>
      <c r="DT177" s="1037"/>
      <c r="DU177" s="1037"/>
      <c r="DV177" s="1037"/>
      <c r="DW177" s="1037"/>
      <c r="DX177" s="1037"/>
      <c r="DY177" s="1037"/>
      <c r="DZ177" s="1037"/>
      <c r="EA177" s="1037"/>
      <c r="EB177" s="1037"/>
      <c r="EC177" s="1037"/>
      <c r="ED177" s="1037"/>
      <c r="EE177" s="1037"/>
      <c r="EF177" s="1037"/>
      <c r="EG177" s="1037"/>
      <c r="EH177" s="1037"/>
      <c r="EI177" s="1037"/>
      <c r="EJ177" s="1037"/>
      <c r="EK177" s="1037"/>
      <c r="EL177" s="1037"/>
      <c r="EM177" s="1037"/>
      <c r="EN177" s="1037"/>
      <c r="EO177" s="1037"/>
      <c r="EP177" s="1037"/>
      <c r="EQ177" s="1037"/>
      <c r="ER177" s="1037"/>
      <c r="ES177" s="1037"/>
      <c r="ET177" s="1037"/>
      <c r="EU177" s="1037"/>
      <c r="EV177" s="1037"/>
      <c r="EW177" s="1037"/>
      <c r="EX177" s="1037"/>
      <c r="EY177" s="1037"/>
      <c r="EZ177" s="1037"/>
      <c r="FA177" s="1037"/>
      <c r="FB177" s="1037"/>
      <c r="FC177" s="1037"/>
      <c r="FD177" s="1037"/>
      <c r="FE177" s="1037"/>
      <c r="FF177" s="1037"/>
      <c r="FG177" s="1037"/>
      <c r="FH177" s="1037"/>
      <c r="FI177" s="1037"/>
      <c r="FJ177" s="1037"/>
      <c r="FK177" s="1037"/>
      <c r="FL177" s="1037"/>
      <c r="FM177" s="1037"/>
      <c r="FN177" s="1037"/>
      <c r="FO177" s="1037"/>
      <c r="FP177" s="1037"/>
      <c r="FQ177" s="1037"/>
      <c r="FR177" s="1037"/>
      <c r="FS177" s="1037"/>
      <c r="FT177" s="1037"/>
    </row>
    <row r="178" spans="2:176" ht="9.75" customHeight="1" x14ac:dyDescent="0.15">
      <c r="B178" s="1049"/>
      <c r="C178" s="1050"/>
      <c r="D178" s="1050"/>
      <c r="E178" s="1050"/>
      <c r="F178" s="1057"/>
      <c r="G178" s="1057"/>
      <c r="H178" s="1057"/>
      <c r="I178" s="1057"/>
      <c r="J178" s="1057"/>
      <c r="K178" s="1057"/>
      <c r="L178" s="1057"/>
      <c r="M178" s="1057"/>
      <c r="N178" s="1057"/>
      <c r="O178" s="1057"/>
      <c r="P178" s="1057"/>
      <c r="Q178" s="1057"/>
      <c r="R178" s="1057"/>
      <c r="S178" s="1058"/>
      <c r="T178" s="2"/>
      <c r="V178" s="748" t="s">
        <v>25</v>
      </c>
      <c r="W178" s="749"/>
      <c r="X178" s="749"/>
      <c r="Y178" s="749"/>
      <c r="Z178" s="749"/>
      <c r="AA178" s="749"/>
      <c r="AB178" s="749"/>
      <c r="AC178" s="749"/>
      <c r="AD178" s="749"/>
      <c r="AE178" s="749"/>
      <c r="AF178" s="749"/>
      <c r="AG178" s="749"/>
      <c r="AH178" s="749"/>
      <c r="AI178" s="749"/>
      <c r="AJ178" s="749"/>
      <c r="AK178" s="749"/>
      <c r="AL178" s="749"/>
      <c r="AM178" s="749"/>
      <c r="AN178" s="749"/>
      <c r="AO178" s="749"/>
      <c r="AP178" s="750"/>
      <c r="AQ178" s="710">
        <f>IF(AQ124="","",AQ124)</f>
        <v>2023</v>
      </c>
      <c r="AR178" s="710"/>
      <c r="AS178" s="710"/>
      <c r="AT178" s="710"/>
      <c r="AU178" s="710"/>
      <c r="AV178" s="710"/>
      <c r="AW178" s="710"/>
      <c r="AX178" s="710"/>
      <c r="AY178" s="710" t="s">
        <v>26</v>
      </c>
      <c r="AZ178" s="710"/>
      <c r="BA178" s="710"/>
      <c r="BB178" s="710"/>
      <c r="BC178" s="710">
        <f>IF(BC124="","",BC124)</f>
        <v>10</v>
      </c>
      <c r="BD178" s="710"/>
      <c r="BE178" s="710"/>
      <c r="BF178" s="710"/>
      <c r="BG178" s="710"/>
      <c r="BH178" s="710"/>
      <c r="BI178" s="710"/>
      <c r="BJ178" s="710"/>
      <c r="BK178" s="710" t="s">
        <v>27</v>
      </c>
      <c r="BL178" s="710"/>
      <c r="BM178" s="710"/>
      <c r="BN178" s="710"/>
      <c r="BO178" s="710">
        <f>IF(BO124="","",BO124)</f>
        <v>20</v>
      </c>
      <c r="BP178" s="710"/>
      <c r="BQ178" s="710"/>
      <c r="BR178" s="710"/>
      <c r="BS178" s="710"/>
      <c r="BT178" s="710"/>
      <c r="BU178" s="710"/>
      <c r="BV178" s="710"/>
      <c r="BW178" s="710" t="s">
        <v>28</v>
      </c>
      <c r="BX178" s="710"/>
      <c r="BY178" s="710"/>
      <c r="BZ178" s="713"/>
      <c r="CA178" s="56"/>
      <c r="CB178" s="2"/>
      <c r="CC178" s="1037"/>
      <c r="CD178" s="1037"/>
      <c r="CE178" s="1037"/>
      <c r="CF178" s="1037"/>
      <c r="CG178" s="1037"/>
      <c r="CH178" s="1037"/>
      <c r="CI178" s="1037"/>
      <c r="CJ178" s="1037"/>
      <c r="CK178" s="1037"/>
      <c r="CL178" s="1037"/>
      <c r="CM178" s="1039"/>
      <c r="CN178" s="1039"/>
      <c r="CO178" s="1039"/>
      <c r="CP178" s="1039"/>
      <c r="CQ178" s="1039"/>
      <c r="CR178" s="1039"/>
      <c r="CS178" s="1039"/>
      <c r="CT178" s="1039"/>
      <c r="CU178" s="1039"/>
      <c r="CV178" s="1039"/>
      <c r="CW178" s="1039"/>
      <c r="CX178" s="1039"/>
      <c r="CY178" s="1039"/>
      <c r="CZ178" s="1039"/>
      <c r="DA178" s="1039"/>
      <c r="DB178" s="1039"/>
      <c r="DC178" s="1039"/>
      <c r="DD178" s="1039"/>
      <c r="DE178" s="1039"/>
      <c r="DF178" s="1039"/>
      <c r="DG178" s="1039"/>
      <c r="DH178" s="1039"/>
      <c r="DI178" s="1039"/>
      <c r="DJ178" s="1039"/>
      <c r="DK178" s="1039"/>
      <c r="DL178" s="1039"/>
      <c r="DM178" s="1039"/>
      <c r="DN178" s="1039"/>
      <c r="DO178" s="1037"/>
      <c r="DP178" s="1037"/>
      <c r="DQ178" s="1037"/>
      <c r="DR178" s="1037"/>
      <c r="DS178" s="1037"/>
      <c r="DT178" s="1037"/>
      <c r="DU178" s="1037"/>
      <c r="DV178" s="1037"/>
      <c r="DW178" s="1037"/>
      <c r="DX178" s="1037"/>
      <c r="DY178" s="1037"/>
      <c r="DZ178" s="1037"/>
      <c r="EA178" s="1037"/>
      <c r="EB178" s="1037"/>
      <c r="EC178" s="1037"/>
      <c r="ED178" s="1037"/>
      <c r="EE178" s="1037"/>
      <c r="EF178" s="1037"/>
      <c r="EG178" s="1037"/>
      <c r="EH178" s="1037"/>
      <c r="EI178" s="1037"/>
      <c r="EJ178" s="1037"/>
      <c r="EK178" s="1037"/>
      <c r="EL178" s="1037"/>
      <c r="EM178" s="1037"/>
      <c r="EN178" s="1037"/>
      <c r="EO178" s="1037"/>
      <c r="EP178" s="1037"/>
      <c r="EQ178" s="1037"/>
      <c r="ER178" s="1037"/>
      <c r="ES178" s="1037"/>
      <c r="ET178" s="1037"/>
      <c r="EU178" s="1037"/>
      <c r="EV178" s="1037"/>
      <c r="EW178" s="1037"/>
      <c r="EX178" s="1037"/>
      <c r="EY178" s="1037"/>
      <c r="EZ178" s="1037"/>
      <c r="FA178" s="1037"/>
      <c r="FB178" s="1037"/>
      <c r="FC178" s="1037"/>
      <c r="FD178" s="1037"/>
      <c r="FE178" s="1037"/>
      <c r="FF178" s="1037"/>
      <c r="FG178" s="1037"/>
      <c r="FH178" s="1037"/>
      <c r="FI178" s="1037"/>
      <c r="FJ178" s="1037"/>
      <c r="FK178" s="1037"/>
      <c r="FL178" s="1037"/>
      <c r="FM178" s="1037"/>
      <c r="FN178" s="1037"/>
      <c r="FO178" s="1037"/>
      <c r="FP178" s="1037"/>
      <c r="FQ178" s="1037"/>
      <c r="FR178" s="1037"/>
      <c r="FS178" s="1037"/>
      <c r="FT178" s="1037"/>
    </row>
    <row r="179" spans="2:176" ht="9.75" customHeight="1" x14ac:dyDescent="0.15">
      <c r="B179" s="1049"/>
      <c r="C179" s="1050"/>
      <c r="D179" s="1050"/>
      <c r="E179" s="1050"/>
      <c r="F179" s="1057"/>
      <c r="G179" s="1057"/>
      <c r="H179" s="1057"/>
      <c r="I179" s="1057"/>
      <c r="J179" s="1057"/>
      <c r="K179" s="1057"/>
      <c r="L179" s="1057"/>
      <c r="M179" s="1057"/>
      <c r="N179" s="1057"/>
      <c r="O179" s="1057"/>
      <c r="P179" s="1057"/>
      <c r="Q179" s="1057"/>
      <c r="R179" s="1057"/>
      <c r="S179" s="1058"/>
      <c r="T179" s="71"/>
      <c r="U179" s="2"/>
      <c r="V179" s="751"/>
      <c r="W179" s="752"/>
      <c r="X179" s="752"/>
      <c r="Y179" s="752"/>
      <c r="Z179" s="752"/>
      <c r="AA179" s="752"/>
      <c r="AB179" s="752"/>
      <c r="AC179" s="752"/>
      <c r="AD179" s="752"/>
      <c r="AE179" s="752"/>
      <c r="AF179" s="752"/>
      <c r="AG179" s="752"/>
      <c r="AH179" s="752"/>
      <c r="AI179" s="752"/>
      <c r="AJ179" s="752"/>
      <c r="AK179" s="752"/>
      <c r="AL179" s="752"/>
      <c r="AM179" s="752"/>
      <c r="AN179" s="752"/>
      <c r="AO179" s="752"/>
      <c r="AP179" s="753"/>
      <c r="AQ179" s="711"/>
      <c r="AR179" s="711"/>
      <c r="AS179" s="711"/>
      <c r="AT179" s="711"/>
      <c r="AU179" s="711"/>
      <c r="AV179" s="711"/>
      <c r="AW179" s="711"/>
      <c r="AX179" s="711"/>
      <c r="AY179" s="711"/>
      <c r="AZ179" s="711"/>
      <c r="BA179" s="711"/>
      <c r="BB179" s="711"/>
      <c r="BC179" s="711"/>
      <c r="BD179" s="711"/>
      <c r="BE179" s="711"/>
      <c r="BF179" s="711"/>
      <c r="BG179" s="711"/>
      <c r="BH179" s="711"/>
      <c r="BI179" s="711"/>
      <c r="BJ179" s="711"/>
      <c r="BK179" s="711"/>
      <c r="BL179" s="711"/>
      <c r="BM179" s="711"/>
      <c r="BN179" s="711"/>
      <c r="BO179" s="711"/>
      <c r="BP179" s="711"/>
      <c r="BQ179" s="711"/>
      <c r="BR179" s="711"/>
      <c r="BS179" s="711"/>
      <c r="BT179" s="711"/>
      <c r="BU179" s="711"/>
      <c r="BV179" s="711"/>
      <c r="BW179" s="711"/>
      <c r="BX179" s="711"/>
      <c r="BY179" s="711"/>
      <c r="BZ179" s="714"/>
      <c r="CA179" s="56"/>
      <c r="CB179" s="2"/>
      <c r="CC179" s="1037"/>
      <c r="CD179" s="1037"/>
      <c r="CE179" s="1037"/>
      <c r="CF179" s="1037"/>
      <c r="CG179" s="1037"/>
      <c r="CH179" s="1037"/>
      <c r="CI179" s="1037"/>
      <c r="CJ179" s="1037"/>
      <c r="CK179" s="1037"/>
      <c r="CL179" s="1037"/>
      <c r="CM179" s="1039"/>
      <c r="CN179" s="1039"/>
      <c r="CO179" s="1039"/>
      <c r="CP179" s="1039"/>
      <c r="CQ179" s="1039"/>
      <c r="CR179" s="1039"/>
      <c r="CS179" s="1039"/>
      <c r="CT179" s="1039"/>
      <c r="CU179" s="1039"/>
      <c r="CV179" s="1039"/>
      <c r="CW179" s="1039"/>
      <c r="CX179" s="1039"/>
      <c r="CY179" s="1039"/>
      <c r="CZ179" s="1039"/>
      <c r="DA179" s="1039"/>
      <c r="DB179" s="1039"/>
      <c r="DC179" s="1039"/>
      <c r="DD179" s="1039"/>
      <c r="DE179" s="1039"/>
      <c r="DF179" s="1039"/>
      <c r="DG179" s="1039"/>
      <c r="DH179" s="1039"/>
      <c r="DI179" s="1039"/>
      <c r="DJ179" s="1039"/>
      <c r="DK179" s="1039"/>
      <c r="DL179" s="1039"/>
      <c r="DM179" s="1039"/>
      <c r="DN179" s="1039"/>
      <c r="DO179" s="1037"/>
      <c r="DP179" s="1037"/>
      <c r="DQ179" s="1037"/>
      <c r="DR179" s="1037"/>
      <c r="DS179" s="1037"/>
      <c r="DT179" s="1037"/>
      <c r="DU179" s="1037"/>
      <c r="DV179" s="1037"/>
      <c r="DW179" s="1037"/>
      <c r="DX179" s="1037"/>
      <c r="DY179" s="1037"/>
      <c r="DZ179" s="1037"/>
      <c r="EA179" s="1037"/>
      <c r="EB179" s="1037"/>
      <c r="EC179" s="1037"/>
      <c r="ED179" s="1037"/>
      <c r="EE179" s="1037"/>
      <c r="EF179" s="1037"/>
      <c r="EG179" s="1037"/>
      <c r="EH179" s="1037"/>
      <c r="EI179" s="1037"/>
      <c r="EJ179" s="1037"/>
      <c r="EK179" s="1037"/>
      <c r="EL179" s="1037"/>
      <c r="EM179" s="1037"/>
      <c r="EN179" s="1037"/>
      <c r="EO179" s="1037"/>
      <c r="EP179" s="1037"/>
      <c r="EQ179" s="1037"/>
      <c r="ER179" s="1037"/>
      <c r="ES179" s="1037"/>
      <c r="ET179" s="1037"/>
      <c r="EU179" s="1037"/>
      <c r="EV179" s="1037"/>
      <c r="EW179" s="1037"/>
      <c r="EX179" s="1037"/>
      <c r="EY179" s="1037"/>
      <c r="EZ179" s="1037"/>
      <c r="FA179" s="1037"/>
      <c r="FB179" s="1037"/>
      <c r="FC179" s="1037"/>
      <c r="FD179" s="1037"/>
      <c r="FE179" s="1037"/>
      <c r="FF179" s="1037"/>
      <c r="FG179" s="1037"/>
      <c r="FH179" s="1037"/>
      <c r="FI179" s="1037"/>
      <c r="FJ179" s="1037"/>
      <c r="FK179" s="1037"/>
      <c r="FL179" s="1037"/>
      <c r="FM179" s="1037"/>
      <c r="FN179" s="1037"/>
      <c r="FO179" s="1037"/>
      <c r="FP179" s="1037"/>
      <c r="FQ179" s="1037"/>
      <c r="FR179" s="1037"/>
      <c r="FS179" s="1037"/>
      <c r="FT179" s="1037"/>
    </row>
    <row r="180" spans="2:176" ht="9.75" customHeight="1" thickBot="1" x14ac:dyDescent="0.2">
      <c r="B180" s="1049"/>
      <c r="C180" s="1050"/>
      <c r="D180" s="1050"/>
      <c r="E180" s="1050"/>
      <c r="F180" s="1057"/>
      <c r="G180" s="1057"/>
      <c r="H180" s="1057"/>
      <c r="I180" s="1057"/>
      <c r="J180" s="1057"/>
      <c r="K180" s="1057"/>
      <c r="L180" s="1057"/>
      <c r="M180" s="1057"/>
      <c r="N180" s="1057"/>
      <c r="O180" s="1057"/>
      <c r="P180" s="1057"/>
      <c r="Q180" s="1057"/>
      <c r="R180" s="1057"/>
      <c r="S180" s="1058"/>
      <c r="T180" s="71"/>
      <c r="U180" s="2"/>
      <c r="V180" s="754"/>
      <c r="W180" s="755"/>
      <c r="X180" s="755"/>
      <c r="Y180" s="755"/>
      <c r="Z180" s="755"/>
      <c r="AA180" s="755"/>
      <c r="AB180" s="755"/>
      <c r="AC180" s="755"/>
      <c r="AD180" s="755"/>
      <c r="AE180" s="755"/>
      <c r="AF180" s="755"/>
      <c r="AG180" s="755"/>
      <c r="AH180" s="755"/>
      <c r="AI180" s="755"/>
      <c r="AJ180" s="755"/>
      <c r="AK180" s="755"/>
      <c r="AL180" s="755"/>
      <c r="AM180" s="755"/>
      <c r="AN180" s="755"/>
      <c r="AO180" s="755"/>
      <c r="AP180" s="756"/>
      <c r="AQ180" s="712"/>
      <c r="AR180" s="712"/>
      <c r="AS180" s="712"/>
      <c r="AT180" s="712"/>
      <c r="AU180" s="712"/>
      <c r="AV180" s="712"/>
      <c r="AW180" s="712"/>
      <c r="AX180" s="712"/>
      <c r="AY180" s="712"/>
      <c r="AZ180" s="712"/>
      <c r="BA180" s="712"/>
      <c r="BB180" s="712"/>
      <c r="BC180" s="712"/>
      <c r="BD180" s="712"/>
      <c r="BE180" s="712"/>
      <c r="BF180" s="712"/>
      <c r="BG180" s="712"/>
      <c r="BH180" s="712"/>
      <c r="BI180" s="712"/>
      <c r="BJ180" s="712"/>
      <c r="BK180" s="712"/>
      <c r="BL180" s="712"/>
      <c r="BM180" s="712"/>
      <c r="BN180" s="712"/>
      <c r="BO180" s="712"/>
      <c r="BP180" s="712"/>
      <c r="BQ180" s="712"/>
      <c r="BR180" s="712"/>
      <c r="BS180" s="712"/>
      <c r="BT180" s="712"/>
      <c r="BU180" s="712"/>
      <c r="BV180" s="712"/>
      <c r="BW180" s="712"/>
      <c r="BX180" s="712"/>
      <c r="BY180" s="712"/>
      <c r="BZ180" s="715"/>
      <c r="CA180" s="56"/>
      <c r="CB180" s="2"/>
      <c r="CC180" s="1038"/>
      <c r="CD180" s="1038"/>
      <c r="CE180" s="1038"/>
      <c r="CF180" s="1038"/>
      <c r="CG180" s="1038"/>
      <c r="CH180" s="1038"/>
      <c r="CI180" s="1038"/>
      <c r="CJ180" s="1038"/>
      <c r="CK180" s="1038"/>
      <c r="CL180" s="1038"/>
      <c r="CM180" s="1040"/>
      <c r="CN180" s="1040"/>
      <c r="CO180" s="1040"/>
      <c r="CP180" s="1040"/>
      <c r="CQ180" s="1040"/>
      <c r="CR180" s="1040"/>
      <c r="CS180" s="1040"/>
      <c r="CT180" s="1040"/>
      <c r="CU180" s="1040"/>
      <c r="CV180" s="1040"/>
      <c r="CW180" s="1040"/>
      <c r="CX180" s="1040"/>
      <c r="CY180" s="1040"/>
      <c r="CZ180" s="1040"/>
      <c r="DA180" s="1040"/>
      <c r="DB180" s="1040"/>
      <c r="DC180" s="1040"/>
      <c r="DD180" s="1040"/>
      <c r="DE180" s="1040"/>
      <c r="DF180" s="1040"/>
      <c r="DG180" s="1040"/>
      <c r="DH180" s="1040"/>
      <c r="DI180" s="1040"/>
      <c r="DJ180" s="1040"/>
      <c r="DK180" s="1040"/>
      <c r="DL180" s="1040"/>
      <c r="DM180" s="1040"/>
      <c r="DN180" s="1040"/>
      <c r="DO180" s="1038"/>
      <c r="DP180" s="1038"/>
      <c r="DQ180" s="1038"/>
      <c r="DR180" s="1038"/>
      <c r="DS180" s="1038"/>
      <c r="DT180" s="1038"/>
      <c r="DU180" s="1038"/>
      <c r="DV180" s="1038"/>
      <c r="DW180" s="1038"/>
      <c r="DX180" s="1038"/>
      <c r="DY180" s="1038"/>
      <c r="DZ180" s="1038"/>
      <c r="EA180" s="1038"/>
      <c r="EB180" s="1038"/>
      <c r="EC180" s="1038"/>
      <c r="ED180" s="1038"/>
      <c r="EE180" s="1038"/>
      <c r="EF180" s="1038"/>
      <c r="EG180" s="1038"/>
      <c r="EH180" s="1038"/>
      <c r="EI180" s="1038"/>
      <c r="EJ180" s="1038"/>
      <c r="EK180" s="1038"/>
      <c r="EL180" s="1038"/>
      <c r="EM180" s="1038"/>
      <c r="EN180" s="1038"/>
      <c r="EO180" s="1038"/>
      <c r="EP180" s="1038"/>
      <c r="EQ180" s="1038"/>
      <c r="ER180" s="1038"/>
      <c r="ES180" s="1038"/>
      <c r="ET180" s="1038"/>
      <c r="EU180" s="1038"/>
      <c r="EV180" s="1038"/>
      <c r="EW180" s="1038"/>
      <c r="EX180" s="1038"/>
      <c r="EY180" s="1038"/>
      <c r="EZ180" s="1038"/>
      <c r="FA180" s="1038"/>
      <c r="FB180" s="1038"/>
      <c r="FC180" s="1038"/>
      <c r="FD180" s="1038"/>
      <c r="FE180" s="1038"/>
      <c r="FF180" s="1038"/>
      <c r="FG180" s="1038"/>
      <c r="FH180" s="1038"/>
      <c r="FI180" s="1038"/>
      <c r="FJ180" s="1038"/>
      <c r="FK180" s="1038"/>
      <c r="FL180" s="1038"/>
      <c r="FM180" s="1038"/>
      <c r="FN180" s="1038"/>
      <c r="FO180" s="1038"/>
      <c r="FP180" s="1038"/>
      <c r="FQ180" s="1038"/>
      <c r="FR180" s="1038"/>
      <c r="FS180" s="1038"/>
      <c r="FT180" s="1038"/>
    </row>
    <row r="181" spans="2:176" ht="9.75" customHeight="1" x14ac:dyDescent="0.15">
      <c r="B181" s="1049" t="s">
        <v>5</v>
      </c>
      <c r="C181" s="1050"/>
      <c r="D181" s="1050"/>
      <c r="E181" s="1050"/>
      <c r="F181" s="363" t="str">
        <f t="shared" ref="F181:M181" si="19">IF(F127="","",F127)</f>
        <v>4</v>
      </c>
      <c r="G181" s="1051" t="str">
        <f t="shared" si="19"/>
        <v>0</v>
      </c>
      <c r="H181" s="1051" t="str">
        <f t="shared" si="19"/>
        <v>5</v>
      </c>
      <c r="I181" s="1051" t="str">
        <f t="shared" si="19"/>
        <v>1</v>
      </c>
      <c r="J181" s="1051" t="str">
        <f t="shared" si="19"/>
        <v>0</v>
      </c>
      <c r="K181" s="1051" t="str">
        <f t="shared" si="19"/>
        <v>0</v>
      </c>
      <c r="L181" s="1051" t="str">
        <f t="shared" si="19"/>
        <v>1</v>
      </c>
      <c r="M181" s="1051" t="str">
        <f t="shared" si="19"/>
        <v>0</v>
      </c>
      <c r="N181" s="1296"/>
      <c r="O181" s="1296"/>
      <c r="P181" s="1296"/>
      <c r="Q181" s="1296"/>
      <c r="R181" s="1296"/>
      <c r="S181" s="1297"/>
      <c r="T181" s="24"/>
      <c r="V181" s="808" t="s">
        <v>113</v>
      </c>
      <c r="W181" s="808"/>
      <c r="X181" s="808"/>
      <c r="Y181" s="808"/>
      <c r="Z181" s="808"/>
      <c r="AA181" s="808"/>
      <c r="AB181" s="808"/>
      <c r="AC181" s="808"/>
      <c r="AD181" s="808"/>
      <c r="AE181" s="808"/>
      <c r="AF181" s="808"/>
      <c r="AG181" s="808"/>
      <c r="AH181" s="808"/>
      <c r="AI181" s="808"/>
      <c r="AJ181" s="808"/>
      <c r="AK181" s="808"/>
      <c r="AL181" s="808"/>
      <c r="AM181" s="808"/>
      <c r="AN181" s="808"/>
      <c r="AO181" s="808"/>
      <c r="AP181" s="808"/>
      <c r="AQ181" s="808"/>
      <c r="AR181" s="808"/>
      <c r="AS181" s="808"/>
      <c r="AT181" s="808"/>
      <c r="AU181" s="808"/>
      <c r="AV181" s="808"/>
      <c r="AW181" s="808"/>
      <c r="AX181" s="808"/>
      <c r="AY181" s="808"/>
      <c r="AZ181" s="808"/>
      <c r="BA181" s="808"/>
      <c r="BB181" s="808"/>
      <c r="BC181" s="808"/>
      <c r="BD181" s="808"/>
      <c r="BE181" s="808"/>
      <c r="BF181" s="808"/>
      <c r="BG181" s="808"/>
      <c r="BH181" s="808"/>
      <c r="BI181" s="808"/>
      <c r="BJ181" s="808"/>
      <c r="BK181" s="808"/>
      <c r="BL181" s="808"/>
      <c r="BM181" s="808"/>
      <c r="BN181" s="808"/>
      <c r="BO181" s="808"/>
      <c r="BP181" s="808"/>
      <c r="BQ181" s="808"/>
      <c r="BR181" s="808"/>
      <c r="BS181" s="808"/>
      <c r="BT181" s="808"/>
      <c r="BU181" s="808"/>
      <c r="BV181" s="808"/>
      <c r="BW181" s="808"/>
      <c r="BX181" s="808"/>
      <c r="BY181" s="808"/>
      <c r="BZ181" s="808"/>
      <c r="CA181" s="69"/>
      <c r="CB181" s="2"/>
      <c r="CC181" s="1298" t="s">
        <v>223</v>
      </c>
      <c r="CD181" s="1299"/>
      <c r="CE181" s="1299"/>
      <c r="CF181" s="1299"/>
      <c r="CG181" s="1299"/>
      <c r="CH181" s="1299"/>
      <c r="CI181" s="1299"/>
      <c r="CJ181" s="1299"/>
      <c r="CK181" s="1299"/>
      <c r="CL181" s="1299"/>
      <c r="CM181" s="1299"/>
      <c r="CN181" s="1299"/>
      <c r="CO181" s="1299"/>
      <c r="CP181" s="1299"/>
      <c r="CQ181" s="1299"/>
      <c r="CR181" s="1299"/>
      <c r="CS181" s="1299"/>
      <c r="CT181" s="1299"/>
      <c r="CU181" s="1299"/>
      <c r="CV181" s="1299"/>
      <c r="CW181" s="1299"/>
      <c r="CX181" s="1299"/>
      <c r="CY181" s="1299"/>
      <c r="CZ181" s="1299"/>
      <c r="DA181" s="1299"/>
      <c r="DB181" s="1299"/>
      <c r="DC181" s="1299"/>
      <c r="DD181" s="1299"/>
      <c r="DE181" s="1299"/>
      <c r="DF181" s="1299"/>
      <c r="DG181" s="1299"/>
      <c r="DH181" s="1299"/>
      <c r="DI181" s="1299"/>
      <c r="DJ181" s="1299"/>
      <c r="DK181" s="1299"/>
      <c r="DL181" s="1299"/>
      <c r="DM181" s="1299"/>
      <c r="DN181" s="1299"/>
      <c r="DO181" s="1299"/>
      <c r="DP181" s="1299"/>
      <c r="DQ181" s="1299"/>
      <c r="DR181" s="1299"/>
      <c r="DS181" s="1299"/>
      <c r="DT181" s="1299"/>
      <c r="DU181" s="1299"/>
      <c r="DV181" s="1299"/>
      <c r="DW181" s="1299"/>
      <c r="DX181" s="1299"/>
      <c r="DY181" s="1299"/>
      <c r="DZ181" s="1299"/>
      <c r="EA181" s="1299"/>
      <c r="EB181" s="1299"/>
      <c r="EC181" s="1299"/>
      <c r="ED181" s="1299"/>
      <c r="EE181" s="1299"/>
      <c r="EF181" s="1299"/>
      <c r="EG181" s="1299"/>
      <c r="EH181" s="1299"/>
      <c r="EI181" s="1299"/>
      <c r="EJ181" s="1299"/>
      <c r="EK181" s="1299"/>
      <c r="EL181" s="1299"/>
      <c r="EM181" s="1299"/>
      <c r="EN181" s="1299"/>
      <c r="EO181" s="1299"/>
      <c r="EP181" s="1299"/>
      <c r="EQ181" s="1299"/>
      <c r="ER181" s="1299"/>
      <c r="ES181" s="1299"/>
      <c r="ET181" s="1299"/>
      <c r="EU181" s="1299"/>
      <c r="EV181" s="1299"/>
      <c r="EW181" s="1299"/>
      <c r="EX181" s="1299"/>
      <c r="EY181" s="1299"/>
      <c r="EZ181" s="1299"/>
      <c r="FA181" s="1299"/>
      <c r="FB181" s="1299"/>
      <c r="FC181" s="1299"/>
      <c r="FD181" s="1299"/>
      <c r="FE181" s="1299"/>
      <c r="FF181" s="1299"/>
      <c r="FG181" s="1299"/>
      <c r="FH181" s="1299"/>
      <c r="FI181" s="1299"/>
      <c r="FJ181" s="1299"/>
      <c r="FK181" s="1299"/>
      <c r="FL181" s="1299"/>
      <c r="FM181" s="1299"/>
      <c r="FN181" s="1299"/>
      <c r="FO181" s="1299"/>
      <c r="FP181" s="1299"/>
      <c r="FQ181" s="1299"/>
      <c r="FR181" s="1299"/>
      <c r="FS181" s="1299"/>
      <c r="FT181" s="1300"/>
    </row>
    <row r="182" spans="2:176" ht="9.75" customHeight="1" thickBot="1" x14ac:dyDescent="0.2">
      <c r="B182" s="1049"/>
      <c r="C182" s="1050"/>
      <c r="D182" s="1050"/>
      <c r="E182" s="1050"/>
      <c r="F182" s="366"/>
      <c r="G182" s="1052"/>
      <c r="H182" s="1052"/>
      <c r="I182" s="1052"/>
      <c r="J182" s="1052"/>
      <c r="K182" s="1052"/>
      <c r="L182" s="1052"/>
      <c r="M182" s="1052"/>
      <c r="N182" s="1296"/>
      <c r="O182" s="1296"/>
      <c r="P182" s="1296"/>
      <c r="Q182" s="1296"/>
      <c r="R182" s="1296"/>
      <c r="S182" s="1297"/>
      <c r="T182" s="24"/>
      <c r="U182" s="6"/>
      <c r="V182" s="809"/>
      <c r="W182" s="809"/>
      <c r="X182" s="809"/>
      <c r="Y182" s="809"/>
      <c r="Z182" s="809"/>
      <c r="AA182" s="809"/>
      <c r="AB182" s="809"/>
      <c r="AC182" s="809"/>
      <c r="AD182" s="809"/>
      <c r="AE182" s="809"/>
      <c r="AF182" s="809"/>
      <c r="AG182" s="809"/>
      <c r="AH182" s="809"/>
      <c r="AI182" s="809"/>
      <c r="AJ182" s="809"/>
      <c r="AK182" s="809"/>
      <c r="AL182" s="809"/>
      <c r="AM182" s="809"/>
      <c r="AN182" s="809"/>
      <c r="AO182" s="809"/>
      <c r="AP182" s="809"/>
      <c r="AQ182" s="809"/>
      <c r="AR182" s="809"/>
      <c r="AS182" s="809"/>
      <c r="AT182" s="809"/>
      <c r="AU182" s="809"/>
      <c r="AV182" s="809"/>
      <c r="AW182" s="809"/>
      <c r="AX182" s="809"/>
      <c r="AY182" s="809"/>
      <c r="AZ182" s="809"/>
      <c r="BA182" s="809"/>
      <c r="BB182" s="809"/>
      <c r="BC182" s="809"/>
      <c r="BD182" s="809"/>
      <c r="BE182" s="809"/>
      <c r="BF182" s="809"/>
      <c r="BG182" s="809"/>
      <c r="BH182" s="809"/>
      <c r="BI182" s="809"/>
      <c r="BJ182" s="809"/>
      <c r="BK182" s="809"/>
      <c r="BL182" s="809"/>
      <c r="BM182" s="809"/>
      <c r="BN182" s="809"/>
      <c r="BO182" s="809"/>
      <c r="BP182" s="809"/>
      <c r="BQ182" s="809"/>
      <c r="BR182" s="809"/>
      <c r="BS182" s="809"/>
      <c r="BT182" s="809"/>
      <c r="BU182" s="809"/>
      <c r="BV182" s="809"/>
      <c r="BW182" s="809"/>
      <c r="BX182" s="809"/>
      <c r="BY182" s="809"/>
      <c r="BZ182" s="809"/>
      <c r="CA182" s="69"/>
      <c r="CB182" s="2"/>
      <c r="CC182" s="205"/>
      <c r="CD182" s="183"/>
      <c r="CE182" s="184"/>
      <c r="CF182" s="184"/>
      <c r="CG182" s="184"/>
      <c r="CH182" s="184"/>
      <c r="CI182" s="184"/>
      <c r="CJ182" s="184"/>
      <c r="CK182" s="184"/>
      <c r="CL182" s="184"/>
      <c r="CM182" s="184"/>
      <c r="CN182" s="184"/>
      <c r="CO182" s="184"/>
      <c r="CP182" s="184"/>
      <c r="CQ182" s="184"/>
      <c r="CR182" s="184"/>
      <c r="CS182" s="184"/>
      <c r="CT182" s="184"/>
      <c r="CU182" s="184"/>
      <c r="CV182" s="184"/>
      <c r="CW182" s="184"/>
      <c r="CX182" s="184"/>
      <c r="CY182" s="184"/>
      <c r="CZ182" s="184"/>
      <c r="DA182" s="184"/>
      <c r="DB182" s="184"/>
      <c r="DC182" s="184"/>
      <c r="DD182" s="184"/>
      <c r="DE182" s="184"/>
      <c r="DF182" s="184"/>
      <c r="DG182" s="184"/>
      <c r="DH182" s="184"/>
      <c r="DI182" s="184"/>
      <c r="DJ182" s="184"/>
      <c r="DK182" s="184"/>
      <c r="DL182" s="184"/>
      <c r="DM182" s="184"/>
      <c r="DN182" s="184"/>
      <c r="DO182" s="184"/>
      <c r="DP182" s="184"/>
      <c r="DQ182" s="184"/>
      <c r="DR182" s="184"/>
      <c r="DS182" s="184"/>
      <c r="DT182" s="184"/>
      <c r="DU182" s="184"/>
      <c r="DV182" s="184"/>
      <c r="DW182" s="184"/>
      <c r="DX182" s="184"/>
      <c r="DY182" s="184"/>
      <c r="DZ182" s="184"/>
      <c r="EA182" s="184"/>
      <c r="EB182" s="184"/>
      <c r="EC182" s="184"/>
      <c r="ED182" s="184"/>
      <c r="EE182" s="184"/>
      <c r="EF182" s="184"/>
      <c r="EG182" s="184"/>
      <c r="EH182" s="184"/>
      <c r="EI182" s="184"/>
      <c r="EJ182" s="184"/>
      <c r="EK182" s="184"/>
      <c r="EL182" s="184"/>
      <c r="EM182" s="184"/>
      <c r="EN182" s="184"/>
      <c r="EO182" s="184"/>
      <c r="EP182" s="184"/>
      <c r="EQ182" s="187"/>
      <c r="ER182" s="187"/>
      <c r="ES182" s="187"/>
      <c r="ET182" s="187"/>
      <c r="EU182" s="187"/>
      <c r="EV182" s="187"/>
      <c r="EW182" s="187"/>
      <c r="EX182" s="184"/>
      <c r="EY182" s="184"/>
      <c r="EZ182" s="184"/>
      <c r="FA182" s="184"/>
      <c r="FB182" s="184"/>
      <c r="FC182" s="184"/>
      <c r="FD182" s="184"/>
      <c r="FE182" s="184"/>
      <c r="FF182" s="184"/>
      <c r="FG182" s="184"/>
      <c r="FH182" s="184"/>
      <c r="FI182" s="184"/>
      <c r="FJ182" s="184"/>
      <c r="FK182" s="184"/>
      <c r="FL182" s="184"/>
      <c r="FM182" s="184"/>
      <c r="FN182" s="184"/>
      <c r="FO182" s="184"/>
      <c r="FP182" s="184"/>
      <c r="FQ182" s="184"/>
      <c r="FR182" s="184"/>
      <c r="FS182" s="183"/>
      <c r="FT182" s="206"/>
    </row>
    <row r="183" spans="2:176" ht="9.75" customHeight="1" x14ac:dyDescent="0.15">
      <c r="B183" s="810" t="s">
        <v>45</v>
      </c>
      <c r="C183" s="811"/>
      <c r="D183" s="811"/>
      <c r="E183" s="811"/>
      <c r="F183" s="812" t="str">
        <f>IF(F129="","",F129)</f>
        <v>〒</v>
      </c>
      <c r="G183" s="794" t="str">
        <f>IF(G129="","",G129)</f>
        <v>951-8018</v>
      </c>
      <c r="H183" s="794"/>
      <c r="I183" s="794"/>
      <c r="J183" s="794"/>
      <c r="K183" s="794"/>
      <c r="L183" s="794"/>
      <c r="M183" s="794"/>
      <c r="N183" s="794"/>
      <c r="O183" s="794"/>
      <c r="P183" s="794"/>
      <c r="Q183" s="794"/>
      <c r="R183" s="794"/>
      <c r="S183" s="795"/>
      <c r="T183" s="14"/>
      <c r="V183" s="816" t="s">
        <v>15</v>
      </c>
      <c r="W183" s="817"/>
      <c r="X183" s="817"/>
      <c r="Y183" s="817"/>
      <c r="Z183" s="817"/>
      <c r="AA183" s="817"/>
      <c r="AB183" s="817"/>
      <c r="AC183" s="817"/>
      <c r="AD183" s="817"/>
      <c r="AE183" s="817"/>
      <c r="AF183" s="817"/>
      <c r="AG183" s="817"/>
      <c r="AH183" s="817"/>
      <c r="AI183" s="817"/>
      <c r="AJ183" s="818"/>
      <c r="AK183" s="820" t="str">
        <f>IF(AK129="","",AK129)</f>
        <v>2</v>
      </c>
      <c r="AL183" s="777"/>
      <c r="AM183" s="777"/>
      <c r="AN183" s="778"/>
      <c r="AO183" s="776" t="str">
        <f>IF(AO129="","",AO129)</f>
        <v>3</v>
      </c>
      <c r="AP183" s="777"/>
      <c r="AQ183" s="777"/>
      <c r="AR183" s="778"/>
      <c r="AS183" s="776" t="str">
        <f>IF(AS129="","",AS129)</f>
        <v>0</v>
      </c>
      <c r="AT183" s="777"/>
      <c r="AU183" s="777"/>
      <c r="AV183" s="778"/>
      <c r="AW183" s="776" t="str">
        <f>IF(AW129="","",AW129)</f>
        <v>0</v>
      </c>
      <c r="AX183" s="777"/>
      <c r="AY183" s="777"/>
      <c r="AZ183" s="778"/>
      <c r="BA183" s="776" t="str">
        <f>IF(BA129="","",BA129)</f>
        <v>1</v>
      </c>
      <c r="BB183" s="777"/>
      <c r="BC183" s="777"/>
      <c r="BD183" s="778"/>
      <c r="BE183" s="776" t="str">
        <f>IF(BE129="","",BE129)</f>
        <v>0</v>
      </c>
      <c r="BF183" s="777"/>
      <c r="BG183" s="777"/>
      <c r="BH183" s="778"/>
      <c r="BI183" s="777" t="str">
        <f>IF(BI129="","",BI129)</f>
        <v>1</v>
      </c>
      <c r="BJ183" s="777"/>
      <c r="BK183" s="777"/>
      <c r="BL183" s="784"/>
      <c r="BM183" s="1301" t="str">
        <f>IF(BM129="","",BM129)</f>
        <v/>
      </c>
      <c r="BN183" s="1302"/>
      <c r="BO183" s="1302"/>
      <c r="BP183" s="1302"/>
      <c r="BQ183" s="1302"/>
      <c r="BR183" s="1302"/>
      <c r="BS183" s="1302"/>
      <c r="BT183" s="1302"/>
      <c r="BU183" s="1302"/>
      <c r="BV183" s="1302"/>
      <c r="BW183" s="1302"/>
      <c r="BX183" s="1302"/>
      <c r="BY183" s="1302"/>
      <c r="BZ183" s="1303"/>
      <c r="CA183" s="14"/>
      <c r="CB183" s="2"/>
      <c r="CC183" s="205"/>
      <c r="CD183" s="189"/>
      <c r="CE183" s="309" t="s">
        <v>224</v>
      </c>
      <c r="CF183" s="310"/>
      <c r="CG183" s="310"/>
      <c r="CH183" s="310"/>
      <c r="CI183" s="310"/>
      <c r="CJ183" s="310"/>
      <c r="CK183" s="310"/>
      <c r="CL183" s="310"/>
      <c r="CM183" s="310"/>
      <c r="CN183" s="310"/>
      <c r="CO183" s="310"/>
      <c r="CP183" s="310"/>
      <c r="CQ183" s="310"/>
      <c r="CR183" s="310"/>
      <c r="CS183" s="310"/>
      <c r="CT183" s="310"/>
      <c r="CU183" s="310"/>
      <c r="CV183" s="310"/>
      <c r="CW183" s="381">
        <f>IF(CW129="","",CW129)</f>
        <v>0</v>
      </c>
      <c r="CX183" s="382"/>
      <c r="CY183" s="382"/>
      <c r="CZ183" s="383"/>
      <c r="DA183" s="385">
        <f>IF(DA129="","",DA129)</f>
        <v>2</v>
      </c>
      <c r="DB183" s="382"/>
      <c r="DC183" s="382"/>
      <c r="DD183" s="383"/>
      <c r="DE183" s="387">
        <f>IF(DE129="","",DE129)</f>
        <v>0</v>
      </c>
      <c r="DF183" s="382"/>
      <c r="DG183" s="382"/>
      <c r="DH183" s="388"/>
      <c r="DI183" s="184"/>
      <c r="DJ183" s="184"/>
      <c r="DK183" s="390" t="s">
        <v>35</v>
      </c>
      <c r="DL183" s="391"/>
      <c r="DM183" s="391"/>
      <c r="DN183" s="391"/>
      <c r="DO183" s="391"/>
      <c r="DP183" s="391"/>
      <c r="DQ183" s="391"/>
      <c r="DR183" s="391"/>
      <c r="DS183" s="391"/>
      <c r="DT183" s="391"/>
      <c r="DU183" s="391"/>
      <c r="DV183" s="391"/>
      <c r="DW183" s="391"/>
      <c r="DX183" s="391"/>
      <c r="DY183" s="391"/>
      <c r="DZ183" s="391"/>
      <c r="EA183" s="391"/>
      <c r="EB183" s="391"/>
      <c r="EC183" s="394">
        <f>IF(EC129="","",EC129)</f>
        <v>2</v>
      </c>
      <c r="ED183" s="273"/>
      <c r="EE183" s="273"/>
      <c r="EF183" s="395"/>
      <c r="EG183" s="272">
        <f>IF(EG129="","",EG129)</f>
        <v>3</v>
      </c>
      <c r="EH183" s="273"/>
      <c r="EI183" s="273"/>
      <c r="EJ183" s="395"/>
      <c r="EK183" s="272">
        <f>IF(EK129="","",EK129)</f>
        <v>1</v>
      </c>
      <c r="EL183" s="273"/>
      <c r="EM183" s="273"/>
      <c r="EN183" s="396"/>
      <c r="EO183" s="280" t="str">
        <f>IF(EO129="","",EO129)</f>
        <v>0</v>
      </c>
      <c r="EP183" s="273"/>
      <c r="EQ183" s="273"/>
      <c r="ER183" s="395"/>
      <c r="ES183" s="272">
        <f>IF(ES129="","",ES129)</f>
        <v>2</v>
      </c>
      <c r="ET183" s="273"/>
      <c r="EU183" s="273"/>
      <c r="EV183" s="396"/>
      <c r="EW183" s="280">
        <f>IF(EW129="","",EW129)</f>
        <v>0</v>
      </c>
      <c r="EX183" s="273"/>
      <c r="EY183" s="273"/>
      <c r="EZ183" s="273"/>
      <c r="FA183" s="184"/>
      <c r="FB183" s="184"/>
      <c r="FC183" s="419" t="str">
        <f>IF(FC129="","",FC129)</f>
        <v/>
      </c>
      <c r="FD183" s="420"/>
      <c r="FE183" s="420"/>
      <c r="FF183" s="420"/>
      <c r="FG183" s="420"/>
      <c r="FH183" s="420"/>
      <c r="FI183" s="420"/>
      <c r="FJ183" s="420"/>
      <c r="FK183" s="420"/>
      <c r="FL183" s="420"/>
      <c r="FM183" s="420"/>
      <c r="FN183" s="420"/>
      <c r="FO183" s="420"/>
      <c r="FP183" s="420"/>
      <c r="FQ183" s="420"/>
      <c r="FR183" s="421"/>
      <c r="FS183" s="183"/>
      <c r="FT183" s="206"/>
    </row>
    <row r="184" spans="2:176" ht="9.75" customHeight="1" x14ac:dyDescent="0.15">
      <c r="B184" s="736"/>
      <c r="C184" s="737"/>
      <c r="D184" s="737"/>
      <c r="E184" s="737"/>
      <c r="F184" s="813"/>
      <c r="G184" s="794"/>
      <c r="H184" s="794"/>
      <c r="I184" s="794"/>
      <c r="J184" s="794"/>
      <c r="K184" s="794"/>
      <c r="L184" s="794"/>
      <c r="M184" s="794"/>
      <c r="N184" s="794"/>
      <c r="O184" s="794"/>
      <c r="P184" s="794"/>
      <c r="Q184" s="794"/>
      <c r="R184" s="794"/>
      <c r="S184" s="795"/>
      <c r="T184" s="14"/>
      <c r="U184" s="70"/>
      <c r="V184" s="800"/>
      <c r="W184" s="801"/>
      <c r="X184" s="801"/>
      <c r="Y184" s="801"/>
      <c r="Z184" s="801"/>
      <c r="AA184" s="801"/>
      <c r="AB184" s="801"/>
      <c r="AC184" s="801"/>
      <c r="AD184" s="801"/>
      <c r="AE184" s="801"/>
      <c r="AF184" s="801"/>
      <c r="AG184" s="801"/>
      <c r="AH184" s="801"/>
      <c r="AI184" s="801"/>
      <c r="AJ184" s="819"/>
      <c r="AK184" s="821"/>
      <c r="AL184" s="780"/>
      <c r="AM184" s="780"/>
      <c r="AN184" s="781"/>
      <c r="AO184" s="779"/>
      <c r="AP184" s="780"/>
      <c r="AQ184" s="780"/>
      <c r="AR184" s="781"/>
      <c r="AS184" s="779"/>
      <c r="AT184" s="780"/>
      <c r="AU184" s="780"/>
      <c r="AV184" s="781"/>
      <c r="AW184" s="779"/>
      <c r="AX184" s="780"/>
      <c r="AY184" s="780"/>
      <c r="AZ184" s="1074"/>
      <c r="BA184" s="782"/>
      <c r="BB184" s="783"/>
      <c r="BC184" s="783"/>
      <c r="BD184" s="1074"/>
      <c r="BE184" s="779"/>
      <c r="BF184" s="780"/>
      <c r="BG184" s="780"/>
      <c r="BH184" s="781"/>
      <c r="BI184" s="783"/>
      <c r="BJ184" s="783"/>
      <c r="BK184" s="783"/>
      <c r="BL184" s="1075"/>
      <c r="BM184" s="1304"/>
      <c r="BN184" s="1305"/>
      <c r="BO184" s="1305"/>
      <c r="BP184" s="1305"/>
      <c r="BQ184" s="1305"/>
      <c r="BR184" s="1305"/>
      <c r="BS184" s="1305"/>
      <c r="BT184" s="1305"/>
      <c r="BU184" s="1305"/>
      <c r="BV184" s="1305"/>
      <c r="BW184" s="1305"/>
      <c r="BX184" s="1305"/>
      <c r="BY184" s="1305"/>
      <c r="BZ184" s="1306"/>
      <c r="CA184" s="14"/>
      <c r="CB184" s="2"/>
      <c r="CC184" s="205"/>
      <c r="CD184" s="189"/>
      <c r="CE184" s="311"/>
      <c r="CF184" s="312"/>
      <c r="CG184" s="312"/>
      <c r="CH184" s="312"/>
      <c r="CI184" s="312"/>
      <c r="CJ184" s="312"/>
      <c r="CK184" s="312"/>
      <c r="CL184" s="312"/>
      <c r="CM184" s="312"/>
      <c r="CN184" s="312"/>
      <c r="CO184" s="312"/>
      <c r="CP184" s="312"/>
      <c r="CQ184" s="312"/>
      <c r="CR184" s="312"/>
      <c r="CS184" s="312"/>
      <c r="CT184" s="312"/>
      <c r="CU184" s="312"/>
      <c r="CV184" s="312"/>
      <c r="CW184" s="384"/>
      <c r="CX184" s="283"/>
      <c r="CY184" s="283"/>
      <c r="CZ184" s="284"/>
      <c r="DA184" s="386"/>
      <c r="DB184" s="283"/>
      <c r="DC184" s="283"/>
      <c r="DD184" s="284"/>
      <c r="DE184" s="282"/>
      <c r="DF184" s="283"/>
      <c r="DG184" s="283"/>
      <c r="DH184" s="389"/>
      <c r="DI184" s="184"/>
      <c r="DJ184" s="184"/>
      <c r="DK184" s="392"/>
      <c r="DL184" s="393"/>
      <c r="DM184" s="393"/>
      <c r="DN184" s="393"/>
      <c r="DO184" s="393"/>
      <c r="DP184" s="393"/>
      <c r="DQ184" s="393"/>
      <c r="DR184" s="393"/>
      <c r="DS184" s="393"/>
      <c r="DT184" s="393"/>
      <c r="DU184" s="393"/>
      <c r="DV184" s="393"/>
      <c r="DW184" s="393"/>
      <c r="DX184" s="393"/>
      <c r="DY184" s="393"/>
      <c r="DZ184" s="393"/>
      <c r="EA184" s="393"/>
      <c r="EB184" s="393"/>
      <c r="EC184" s="394"/>
      <c r="ED184" s="273"/>
      <c r="EE184" s="273"/>
      <c r="EF184" s="395"/>
      <c r="EG184" s="272"/>
      <c r="EH184" s="273"/>
      <c r="EI184" s="273"/>
      <c r="EJ184" s="395"/>
      <c r="EK184" s="272"/>
      <c r="EL184" s="273"/>
      <c r="EM184" s="273"/>
      <c r="EN184" s="396"/>
      <c r="EO184" s="280"/>
      <c r="EP184" s="273"/>
      <c r="EQ184" s="273"/>
      <c r="ER184" s="395"/>
      <c r="ES184" s="272"/>
      <c r="ET184" s="273"/>
      <c r="EU184" s="273"/>
      <c r="EV184" s="396"/>
      <c r="EW184" s="280"/>
      <c r="EX184" s="273"/>
      <c r="EY184" s="273"/>
      <c r="EZ184" s="273"/>
      <c r="FA184" s="184"/>
      <c r="FB184" s="184"/>
      <c r="FC184" s="422"/>
      <c r="FD184" s="423"/>
      <c r="FE184" s="423"/>
      <c r="FF184" s="423"/>
      <c r="FG184" s="423"/>
      <c r="FH184" s="423"/>
      <c r="FI184" s="423"/>
      <c r="FJ184" s="423"/>
      <c r="FK184" s="423"/>
      <c r="FL184" s="423"/>
      <c r="FM184" s="423"/>
      <c r="FN184" s="423"/>
      <c r="FO184" s="423"/>
      <c r="FP184" s="423"/>
      <c r="FQ184" s="423"/>
      <c r="FR184" s="424"/>
      <c r="FS184" s="183"/>
      <c r="FT184" s="206"/>
    </row>
    <row r="185" spans="2:176" ht="9.75" customHeight="1" x14ac:dyDescent="0.2">
      <c r="B185" s="736"/>
      <c r="C185" s="737"/>
      <c r="D185" s="737"/>
      <c r="E185" s="737"/>
      <c r="F185" s="794" t="str">
        <f>IF(F131="","",F131)</f>
        <v>新潟市中央区稲荷町3535番地1</v>
      </c>
      <c r="G185" s="794"/>
      <c r="H185" s="794"/>
      <c r="I185" s="794"/>
      <c r="J185" s="794"/>
      <c r="K185" s="794"/>
      <c r="L185" s="794"/>
      <c r="M185" s="794"/>
      <c r="N185" s="794"/>
      <c r="O185" s="794"/>
      <c r="P185" s="794"/>
      <c r="Q185" s="794"/>
      <c r="R185" s="794"/>
      <c r="S185" s="795"/>
      <c r="T185" s="22"/>
      <c r="V185" s="796" t="s">
        <v>16</v>
      </c>
      <c r="W185" s="797"/>
      <c r="X185" s="797"/>
      <c r="Y185" s="797"/>
      <c r="Z185" s="797"/>
      <c r="AA185" s="797"/>
      <c r="AB185" s="797"/>
      <c r="AC185" s="797"/>
      <c r="AD185" s="797"/>
      <c r="AE185" s="797"/>
      <c r="AF185" s="797"/>
      <c r="AG185" s="797"/>
      <c r="AH185" s="797"/>
      <c r="AI185" s="797"/>
      <c r="AJ185" s="797"/>
      <c r="AK185" s="797"/>
      <c r="AL185" s="797"/>
      <c r="AM185" s="797"/>
      <c r="AN185" s="797"/>
      <c r="AO185" s="797"/>
      <c r="AP185" s="797"/>
      <c r="AQ185" s="797"/>
      <c r="AR185" s="797"/>
      <c r="AS185" s="797"/>
      <c r="AT185" s="797"/>
      <c r="AU185" s="797"/>
      <c r="AV185" s="797"/>
      <c r="AW185" s="797"/>
      <c r="AX185" s="797"/>
      <c r="AY185" s="797"/>
      <c r="AZ185" s="1065" t="str">
        <f>IF(AZ131="","",AZ131)</f>
        <v/>
      </c>
      <c r="BA185" s="1059"/>
      <c r="BB185" s="1059"/>
      <c r="BC185" s="1059" t="str">
        <f>IF(BC131="","",BC131)</f>
        <v/>
      </c>
      <c r="BD185" s="1059"/>
      <c r="BE185" s="1059"/>
      <c r="BF185" s="1059" t="str">
        <f>IF(BF131="","",BF131)</f>
        <v>3</v>
      </c>
      <c r="BG185" s="1059"/>
      <c r="BH185" s="1068"/>
      <c r="BI185" s="1059" t="str">
        <f>IF(BI131="","",BI131)</f>
        <v>0</v>
      </c>
      <c r="BJ185" s="1059"/>
      <c r="BK185" s="1059"/>
      <c r="BL185" s="1059" t="str">
        <f>IF(BL131="","",BL131)</f>
        <v>0</v>
      </c>
      <c r="BM185" s="1059"/>
      <c r="BN185" s="1059"/>
      <c r="BO185" s="1059" t="str">
        <f>IF(BO131="","",BO131)</f>
        <v>0</v>
      </c>
      <c r="BP185" s="1059"/>
      <c r="BQ185" s="1068"/>
      <c r="BR185" s="1059" t="str">
        <f>IF(BR131="","",BR131)</f>
        <v>0</v>
      </c>
      <c r="BS185" s="1059"/>
      <c r="BT185" s="1059"/>
      <c r="BU185" s="1059" t="str">
        <f>IF(BU131="","",BU131)</f>
        <v>0</v>
      </c>
      <c r="BV185" s="1059"/>
      <c r="BW185" s="1059"/>
      <c r="BX185" s="1059" t="str">
        <f>IF(BX131="","",BX131)</f>
        <v>0</v>
      </c>
      <c r="BY185" s="1059"/>
      <c r="BZ185" s="1062"/>
      <c r="CA185" s="64"/>
      <c r="CB185" s="2"/>
      <c r="CC185" s="205"/>
      <c r="CD185" s="189"/>
      <c r="CE185" s="184"/>
      <c r="CF185" s="184"/>
      <c r="CG185" s="184"/>
      <c r="CH185" s="184"/>
      <c r="CI185" s="184"/>
      <c r="CJ185" s="184"/>
      <c r="CK185" s="184"/>
      <c r="CL185" s="184"/>
      <c r="CM185" s="184"/>
      <c r="CN185" s="184"/>
      <c r="CO185" s="184"/>
      <c r="CP185" s="184"/>
      <c r="CQ185" s="189"/>
      <c r="CR185" s="189"/>
      <c r="CS185" s="189"/>
      <c r="CT185" s="184"/>
      <c r="CU185" s="184"/>
      <c r="CV185" s="184"/>
      <c r="CW185" s="184"/>
      <c r="CX185" s="184"/>
      <c r="CY185" s="184"/>
      <c r="CZ185" s="184"/>
      <c r="DA185" s="184"/>
      <c r="DB185" s="184"/>
      <c r="DC185" s="184"/>
      <c r="DD185" s="184"/>
      <c r="DE185" s="184"/>
      <c r="DF185" s="184"/>
      <c r="DG185" s="184"/>
      <c r="DH185" s="184"/>
      <c r="DI185" s="184"/>
      <c r="DJ185" s="184"/>
      <c r="DK185" s="184"/>
      <c r="DL185" s="184"/>
      <c r="DM185" s="184"/>
      <c r="DN185" s="184"/>
      <c r="DO185" s="184"/>
      <c r="DP185" s="184"/>
      <c r="DQ185" s="184"/>
      <c r="DR185" s="184"/>
      <c r="DS185" s="184"/>
      <c r="DT185" s="184"/>
      <c r="DU185" s="184"/>
      <c r="DV185" s="184"/>
      <c r="DW185" s="184"/>
      <c r="DX185" s="184"/>
      <c r="DY185" s="184"/>
      <c r="DZ185" s="184"/>
      <c r="EA185" s="184"/>
      <c r="EB185" s="184"/>
      <c r="EC185" s="190"/>
      <c r="ED185" s="190"/>
      <c r="EE185" s="184"/>
      <c r="EF185" s="184"/>
      <c r="EG185" s="184"/>
      <c r="EH185" s="184"/>
      <c r="EI185" s="184"/>
      <c r="EJ185" s="184"/>
      <c r="EK185" s="184"/>
      <c r="EL185" s="184"/>
      <c r="EM185" s="184"/>
      <c r="EN185" s="184"/>
      <c r="EO185" s="184"/>
      <c r="EP185" s="184"/>
      <c r="EQ185" s="184"/>
      <c r="ER185" s="184"/>
      <c r="ES185" s="184"/>
      <c r="ET185" s="184"/>
      <c r="EU185" s="184"/>
      <c r="EV185" s="184"/>
      <c r="EW185" s="184"/>
      <c r="EX185" s="184"/>
      <c r="EY185" s="184"/>
      <c r="EZ185" s="184"/>
      <c r="FA185" s="184"/>
      <c r="FB185" s="184"/>
      <c r="FC185" s="425"/>
      <c r="FD185" s="426"/>
      <c r="FE185" s="426"/>
      <c r="FF185" s="426"/>
      <c r="FG185" s="426"/>
      <c r="FH185" s="426"/>
      <c r="FI185" s="426"/>
      <c r="FJ185" s="426"/>
      <c r="FK185" s="426"/>
      <c r="FL185" s="426"/>
      <c r="FM185" s="426"/>
      <c r="FN185" s="426"/>
      <c r="FO185" s="426"/>
      <c r="FP185" s="426"/>
      <c r="FQ185" s="426"/>
      <c r="FR185" s="427"/>
      <c r="FS185" s="183"/>
      <c r="FT185" s="206"/>
    </row>
    <row r="186" spans="2:176" ht="9.75" customHeight="1" x14ac:dyDescent="0.2">
      <c r="B186" s="736"/>
      <c r="C186" s="737"/>
      <c r="D186" s="737"/>
      <c r="E186" s="737"/>
      <c r="F186" s="794"/>
      <c r="G186" s="794"/>
      <c r="H186" s="794"/>
      <c r="I186" s="794"/>
      <c r="J186" s="794"/>
      <c r="K186" s="794"/>
      <c r="L186" s="794"/>
      <c r="M186" s="794"/>
      <c r="N186" s="794"/>
      <c r="O186" s="794"/>
      <c r="P186" s="794"/>
      <c r="Q186" s="794"/>
      <c r="R186" s="794"/>
      <c r="S186" s="795"/>
      <c r="T186" s="22"/>
      <c r="U186" s="70"/>
      <c r="V186" s="798"/>
      <c r="W186" s="799"/>
      <c r="X186" s="799"/>
      <c r="Y186" s="799"/>
      <c r="Z186" s="799"/>
      <c r="AA186" s="799"/>
      <c r="AB186" s="799"/>
      <c r="AC186" s="799"/>
      <c r="AD186" s="799"/>
      <c r="AE186" s="799"/>
      <c r="AF186" s="799"/>
      <c r="AG186" s="799"/>
      <c r="AH186" s="799"/>
      <c r="AI186" s="799"/>
      <c r="AJ186" s="799"/>
      <c r="AK186" s="799"/>
      <c r="AL186" s="799"/>
      <c r="AM186" s="799"/>
      <c r="AN186" s="799"/>
      <c r="AO186" s="799"/>
      <c r="AP186" s="799"/>
      <c r="AQ186" s="799"/>
      <c r="AR186" s="799"/>
      <c r="AS186" s="799"/>
      <c r="AT186" s="799"/>
      <c r="AU186" s="799"/>
      <c r="AV186" s="799"/>
      <c r="AW186" s="799"/>
      <c r="AX186" s="799"/>
      <c r="AY186" s="799"/>
      <c r="AZ186" s="1066"/>
      <c r="BA186" s="1060"/>
      <c r="BB186" s="1060"/>
      <c r="BC186" s="1060"/>
      <c r="BD186" s="1060"/>
      <c r="BE186" s="1060"/>
      <c r="BF186" s="1060"/>
      <c r="BG186" s="1060"/>
      <c r="BH186" s="1069"/>
      <c r="BI186" s="1060"/>
      <c r="BJ186" s="1060"/>
      <c r="BK186" s="1060"/>
      <c r="BL186" s="1060"/>
      <c r="BM186" s="1060"/>
      <c r="BN186" s="1060"/>
      <c r="BO186" s="1060"/>
      <c r="BP186" s="1060"/>
      <c r="BQ186" s="1069"/>
      <c r="BR186" s="1060"/>
      <c r="BS186" s="1060"/>
      <c r="BT186" s="1060"/>
      <c r="BU186" s="1060"/>
      <c r="BV186" s="1060"/>
      <c r="BW186" s="1060"/>
      <c r="BX186" s="1060"/>
      <c r="BY186" s="1060"/>
      <c r="BZ186" s="1063"/>
      <c r="CA186" s="64"/>
      <c r="CB186" s="2"/>
      <c r="CC186" s="205"/>
      <c r="CD186" s="189"/>
      <c r="CE186" s="309" t="s">
        <v>5</v>
      </c>
      <c r="CF186" s="310"/>
      <c r="CG186" s="310"/>
      <c r="CH186" s="310"/>
      <c r="CI186" s="310"/>
      <c r="CJ186" s="310"/>
      <c r="CK186" s="310"/>
      <c r="CL186" s="310"/>
      <c r="CM186" s="310"/>
      <c r="CN186" s="310"/>
      <c r="CO186" s="310"/>
      <c r="CP186" s="310"/>
      <c r="CQ186" s="310"/>
      <c r="CR186" s="310"/>
      <c r="CS186" s="310"/>
      <c r="CT186" s="310"/>
      <c r="CU186" s="310"/>
      <c r="CV186" s="310"/>
      <c r="CW186" s="313" t="str">
        <f>IF(CW132="","",CW132)</f>
        <v>4</v>
      </c>
      <c r="CX186" s="314"/>
      <c r="CY186" s="314"/>
      <c r="CZ186" s="314"/>
      <c r="DA186" s="314" t="str">
        <f>IF(DA132="","",DA132)</f>
        <v>0</v>
      </c>
      <c r="DB186" s="314"/>
      <c r="DC186" s="314"/>
      <c r="DD186" s="314"/>
      <c r="DE186" s="314" t="str">
        <f>IF(DE132="","",DE132)</f>
        <v>5</v>
      </c>
      <c r="DF186" s="314"/>
      <c r="DG186" s="314"/>
      <c r="DH186" s="314"/>
      <c r="DI186" s="314" t="str">
        <f>IF(DI132="","",DI132)</f>
        <v>1</v>
      </c>
      <c r="DJ186" s="314"/>
      <c r="DK186" s="314"/>
      <c r="DL186" s="314"/>
      <c r="DM186" s="314" t="str">
        <f>IF(DM132="","",DM132)</f>
        <v>0</v>
      </c>
      <c r="DN186" s="314"/>
      <c r="DO186" s="314"/>
      <c r="DP186" s="314"/>
      <c r="DQ186" s="314" t="str">
        <f>IF(DQ132="","",DQ132)</f>
        <v>0</v>
      </c>
      <c r="DR186" s="314"/>
      <c r="DS186" s="314"/>
      <c r="DT186" s="314"/>
      <c r="DU186" s="314" t="str">
        <f>IF(DU132="","",DU132)</f>
        <v>1</v>
      </c>
      <c r="DV186" s="314"/>
      <c r="DW186" s="314"/>
      <c r="DX186" s="314"/>
      <c r="DY186" s="314" t="str">
        <f>IF(DY132="","",DY132)</f>
        <v>0</v>
      </c>
      <c r="DZ186" s="314"/>
      <c r="EA186" s="314"/>
      <c r="EB186" s="317"/>
      <c r="EC186" s="183"/>
      <c r="ED186" s="183"/>
      <c r="EE186" s="309" t="s">
        <v>175</v>
      </c>
      <c r="EF186" s="310"/>
      <c r="EG186" s="310"/>
      <c r="EH186" s="310"/>
      <c r="EI186" s="310"/>
      <c r="EJ186" s="310"/>
      <c r="EK186" s="310"/>
      <c r="EL186" s="310"/>
      <c r="EM186" s="310"/>
      <c r="EN186" s="310"/>
      <c r="EO186" s="310"/>
      <c r="EP186" s="319"/>
      <c r="EQ186" s="324" t="str">
        <f>IF(EQ132="","",EQ132)</f>
        <v>2</v>
      </c>
      <c r="ER186" s="325"/>
      <c r="ES186" s="325"/>
      <c r="ET186" s="326"/>
      <c r="EU186" s="331" t="str">
        <f>IF(EU132="","",EU132)</f>
        <v>3</v>
      </c>
      <c r="EV186" s="325"/>
      <c r="EW186" s="325"/>
      <c r="EX186" s="326"/>
      <c r="EY186" s="331" t="str">
        <f>IF(EY132="","",EY132)</f>
        <v>0</v>
      </c>
      <c r="EZ186" s="325"/>
      <c r="FA186" s="325"/>
      <c r="FB186" s="326"/>
      <c r="FC186" s="331" t="str">
        <f>IF(FC132="","",FC132)</f>
        <v>0</v>
      </c>
      <c r="FD186" s="325"/>
      <c r="FE186" s="325"/>
      <c r="FF186" s="326"/>
      <c r="FG186" s="325" t="str">
        <f>IF(FG132="","",FG132)</f>
        <v>1</v>
      </c>
      <c r="FH186" s="325"/>
      <c r="FI186" s="325"/>
      <c r="FJ186" s="325"/>
      <c r="FK186" s="331" t="str">
        <f>IF(FK132="","",FK132)</f>
        <v>0</v>
      </c>
      <c r="FL186" s="325"/>
      <c r="FM186" s="325"/>
      <c r="FN186" s="326"/>
      <c r="FO186" s="331" t="str">
        <f>IF(FO132="","",FO132)</f>
        <v>1</v>
      </c>
      <c r="FP186" s="325"/>
      <c r="FQ186" s="325"/>
      <c r="FR186" s="336"/>
      <c r="FS186" s="183"/>
      <c r="FT186" s="206"/>
    </row>
    <row r="187" spans="2:176" ht="9.75" customHeight="1" x14ac:dyDescent="0.2">
      <c r="B187" s="736"/>
      <c r="C187" s="737"/>
      <c r="D187" s="737"/>
      <c r="E187" s="737"/>
      <c r="F187" s="794" t="str">
        <f>IF(F133="","",F133)</f>
        <v>株式会社　近藤組</v>
      </c>
      <c r="G187" s="794"/>
      <c r="H187" s="794"/>
      <c r="I187" s="794"/>
      <c r="J187" s="794"/>
      <c r="K187" s="794"/>
      <c r="L187" s="794"/>
      <c r="M187" s="794"/>
      <c r="N187" s="794"/>
      <c r="O187" s="794"/>
      <c r="P187" s="794"/>
      <c r="Q187" s="794"/>
      <c r="R187" s="846"/>
      <c r="S187" s="847"/>
      <c r="T187" s="22"/>
      <c r="U187" s="70"/>
      <c r="V187" s="800"/>
      <c r="W187" s="801"/>
      <c r="X187" s="801"/>
      <c r="Y187" s="801"/>
      <c r="Z187" s="801"/>
      <c r="AA187" s="801"/>
      <c r="AB187" s="801"/>
      <c r="AC187" s="801"/>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1"/>
      <c r="AY187" s="801"/>
      <c r="AZ187" s="1067"/>
      <c r="BA187" s="1061"/>
      <c r="BB187" s="1061"/>
      <c r="BC187" s="1061"/>
      <c r="BD187" s="1061"/>
      <c r="BE187" s="1061"/>
      <c r="BF187" s="1061"/>
      <c r="BG187" s="1061"/>
      <c r="BH187" s="1070"/>
      <c r="BI187" s="1061"/>
      <c r="BJ187" s="1061"/>
      <c r="BK187" s="1061"/>
      <c r="BL187" s="1061"/>
      <c r="BM187" s="1061"/>
      <c r="BN187" s="1061"/>
      <c r="BO187" s="1061"/>
      <c r="BP187" s="1061"/>
      <c r="BQ187" s="1070"/>
      <c r="BR187" s="1061"/>
      <c r="BS187" s="1061"/>
      <c r="BT187" s="1061"/>
      <c r="BU187" s="1061"/>
      <c r="BV187" s="1061"/>
      <c r="BW187" s="1061"/>
      <c r="BX187" s="1061"/>
      <c r="BY187" s="1061"/>
      <c r="BZ187" s="1064"/>
      <c r="CA187" s="64"/>
      <c r="CB187" s="2"/>
      <c r="CC187" s="205"/>
      <c r="CD187" s="183"/>
      <c r="CE187" s="311"/>
      <c r="CF187" s="312"/>
      <c r="CG187" s="312"/>
      <c r="CH187" s="312"/>
      <c r="CI187" s="312"/>
      <c r="CJ187" s="312"/>
      <c r="CK187" s="312"/>
      <c r="CL187" s="312"/>
      <c r="CM187" s="312"/>
      <c r="CN187" s="312"/>
      <c r="CO187" s="312"/>
      <c r="CP187" s="312"/>
      <c r="CQ187" s="312"/>
      <c r="CR187" s="312"/>
      <c r="CS187" s="312"/>
      <c r="CT187" s="312"/>
      <c r="CU187" s="312"/>
      <c r="CV187" s="312"/>
      <c r="CW187" s="315"/>
      <c r="CX187" s="316"/>
      <c r="CY187" s="316"/>
      <c r="CZ187" s="316"/>
      <c r="DA187" s="316"/>
      <c r="DB187" s="316"/>
      <c r="DC187" s="316"/>
      <c r="DD187" s="316"/>
      <c r="DE187" s="316"/>
      <c r="DF187" s="316"/>
      <c r="DG187" s="316"/>
      <c r="DH187" s="316"/>
      <c r="DI187" s="316"/>
      <c r="DJ187" s="316"/>
      <c r="DK187" s="316"/>
      <c r="DL187" s="316"/>
      <c r="DM187" s="316"/>
      <c r="DN187" s="316"/>
      <c r="DO187" s="316"/>
      <c r="DP187" s="316"/>
      <c r="DQ187" s="316"/>
      <c r="DR187" s="316"/>
      <c r="DS187" s="316"/>
      <c r="DT187" s="316"/>
      <c r="DU187" s="316"/>
      <c r="DV187" s="316"/>
      <c r="DW187" s="316"/>
      <c r="DX187" s="316"/>
      <c r="DY187" s="316"/>
      <c r="DZ187" s="316"/>
      <c r="EA187" s="316"/>
      <c r="EB187" s="318"/>
      <c r="EC187" s="184"/>
      <c r="ED187" s="184"/>
      <c r="EE187" s="320"/>
      <c r="EF187" s="321"/>
      <c r="EG187" s="321"/>
      <c r="EH187" s="321"/>
      <c r="EI187" s="321"/>
      <c r="EJ187" s="321"/>
      <c r="EK187" s="321"/>
      <c r="EL187" s="321"/>
      <c r="EM187" s="321"/>
      <c r="EN187" s="321"/>
      <c r="EO187" s="321"/>
      <c r="EP187" s="322"/>
      <c r="EQ187" s="327"/>
      <c r="ER187" s="328"/>
      <c r="ES187" s="328"/>
      <c r="ET187" s="329"/>
      <c r="EU187" s="332"/>
      <c r="EV187" s="328"/>
      <c r="EW187" s="328"/>
      <c r="EX187" s="329"/>
      <c r="EY187" s="332"/>
      <c r="EZ187" s="328"/>
      <c r="FA187" s="328"/>
      <c r="FB187" s="329"/>
      <c r="FC187" s="332"/>
      <c r="FD187" s="328"/>
      <c r="FE187" s="328"/>
      <c r="FF187" s="329"/>
      <c r="FG187" s="328"/>
      <c r="FH187" s="328"/>
      <c r="FI187" s="328"/>
      <c r="FJ187" s="328"/>
      <c r="FK187" s="332"/>
      <c r="FL187" s="328"/>
      <c r="FM187" s="328"/>
      <c r="FN187" s="329"/>
      <c r="FO187" s="332"/>
      <c r="FP187" s="328"/>
      <c r="FQ187" s="328"/>
      <c r="FR187" s="337"/>
      <c r="FS187" s="183"/>
      <c r="FT187" s="206"/>
    </row>
    <row r="188" spans="2:176" ht="9.75" customHeight="1" x14ac:dyDescent="0.2">
      <c r="B188" s="736"/>
      <c r="C188" s="737"/>
      <c r="D188" s="737"/>
      <c r="E188" s="737"/>
      <c r="F188" s="794"/>
      <c r="G188" s="794"/>
      <c r="H188" s="794"/>
      <c r="I188" s="794"/>
      <c r="J188" s="794"/>
      <c r="K188" s="794"/>
      <c r="L188" s="794"/>
      <c r="M188" s="794"/>
      <c r="N188" s="794"/>
      <c r="O188" s="794"/>
      <c r="P188" s="794"/>
      <c r="Q188" s="794"/>
      <c r="R188" s="846"/>
      <c r="S188" s="847"/>
      <c r="T188" s="22"/>
      <c r="V188" s="796" t="s">
        <v>17</v>
      </c>
      <c r="W188" s="797"/>
      <c r="X188" s="797"/>
      <c r="Y188" s="797"/>
      <c r="Z188" s="797"/>
      <c r="AA188" s="797"/>
      <c r="AB188" s="797"/>
      <c r="AC188" s="797"/>
      <c r="AD188" s="797"/>
      <c r="AE188" s="797"/>
      <c r="AF188" s="797"/>
      <c r="AG188" s="797"/>
      <c r="AH188" s="797"/>
      <c r="AI188" s="797"/>
      <c r="AJ188" s="797"/>
      <c r="AK188" s="797"/>
      <c r="AL188" s="797"/>
      <c r="AM188" s="797"/>
      <c r="AN188" s="797"/>
      <c r="AO188" s="797"/>
      <c r="AP188" s="797"/>
      <c r="AQ188" s="797"/>
      <c r="AR188" s="797"/>
      <c r="AS188" s="797"/>
      <c r="AT188" s="797"/>
      <c r="AU188" s="797"/>
      <c r="AV188" s="797"/>
      <c r="AW188" s="797"/>
      <c r="AX188" s="797"/>
      <c r="AY188" s="797"/>
      <c r="AZ188" s="1065" t="str">
        <f>IF(AZ134="","",AZ134)</f>
        <v/>
      </c>
      <c r="BA188" s="1059"/>
      <c r="BB188" s="1059"/>
      <c r="BC188" s="1059" t="str">
        <f>IF(BC134="","",BC134)</f>
        <v/>
      </c>
      <c r="BD188" s="1059"/>
      <c r="BE188" s="1059"/>
      <c r="BF188" s="1059" t="str">
        <f>IF(BF134="","",BF134)</f>
        <v>2</v>
      </c>
      <c r="BG188" s="1059"/>
      <c r="BH188" s="1068"/>
      <c r="BI188" s="1059" t="str">
        <f>IF(BI134="","",BI134)</f>
        <v>0</v>
      </c>
      <c r="BJ188" s="1059"/>
      <c r="BK188" s="1059"/>
      <c r="BL188" s="1059" t="str">
        <f>IF(BL134="","",BL134)</f>
        <v>0</v>
      </c>
      <c r="BM188" s="1059"/>
      <c r="BN188" s="1059"/>
      <c r="BO188" s="1059" t="str">
        <f>IF(BO134="","",BO134)</f>
        <v>0</v>
      </c>
      <c r="BP188" s="1059"/>
      <c r="BQ188" s="1068"/>
      <c r="BR188" s="1059" t="str">
        <f>IF(BR134="","",BR134)</f>
        <v>0</v>
      </c>
      <c r="BS188" s="1059"/>
      <c r="BT188" s="1059"/>
      <c r="BU188" s="1059" t="str">
        <f>IF(BU134="","",BU134)</f>
        <v>0</v>
      </c>
      <c r="BV188" s="1059"/>
      <c r="BW188" s="1059"/>
      <c r="BX188" s="1059" t="str">
        <f>IF(BX134="","",BX134)</f>
        <v>0</v>
      </c>
      <c r="BY188" s="1059"/>
      <c r="BZ188" s="1062"/>
      <c r="CA188" s="64"/>
      <c r="CB188" s="2"/>
      <c r="CC188" s="205"/>
      <c r="CD188" s="183"/>
      <c r="CE188" s="184"/>
      <c r="CF188" s="184"/>
      <c r="CG188" s="184"/>
      <c r="CH188" s="184"/>
      <c r="CI188" s="184"/>
      <c r="CJ188" s="184"/>
      <c r="CK188" s="184"/>
      <c r="CL188" s="184"/>
      <c r="CM188" s="184"/>
      <c r="CN188" s="184"/>
      <c r="CO188" s="184"/>
      <c r="CP188" s="184"/>
      <c r="CQ188" s="184"/>
      <c r="CR188" s="184"/>
      <c r="CS188" s="184"/>
      <c r="CT188" s="184"/>
      <c r="CU188" s="184"/>
      <c r="CV188" s="184"/>
      <c r="CW188" s="184"/>
      <c r="CX188" s="184"/>
      <c r="CY188" s="184"/>
      <c r="CZ188" s="184"/>
      <c r="DA188" s="184"/>
      <c r="DB188" s="184"/>
      <c r="DC188" s="184"/>
      <c r="DD188" s="184"/>
      <c r="DE188" s="184"/>
      <c r="DF188" s="184"/>
      <c r="DG188" s="184"/>
      <c r="DH188" s="184"/>
      <c r="DI188" s="184"/>
      <c r="DJ188" s="184"/>
      <c r="DK188" s="184"/>
      <c r="DL188" s="184"/>
      <c r="DM188" s="184"/>
      <c r="DN188" s="184"/>
      <c r="DO188" s="184"/>
      <c r="DP188" s="184"/>
      <c r="DQ188" s="184"/>
      <c r="DR188" s="184"/>
      <c r="DS188" s="184"/>
      <c r="DT188" s="184"/>
      <c r="DU188" s="184"/>
      <c r="DV188" s="184"/>
      <c r="DW188" s="184"/>
      <c r="DX188" s="184"/>
      <c r="DY188" s="184"/>
      <c r="DZ188" s="184"/>
      <c r="EA188" s="184"/>
      <c r="EB188" s="184"/>
      <c r="EC188" s="184"/>
      <c r="ED188" s="184"/>
      <c r="EE188" s="311"/>
      <c r="EF188" s="312"/>
      <c r="EG188" s="312"/>
      <c r="EH188" s="312"/>
      <c r="EI188" s="312"/>
      <c r="EJ188" s="312"/>
      <c r="EK188" s="312"/>
      <c r="EL188" s="312"/>
      <c r="EM188" s="312"/>
      <c r="EN188" s="312"/>
      <c r="EO188" s="312"/>
      <c r="EP188" s="323"/>
      <c r="EQ188" s="330"/>
      <c r="ER188" s="328"/>
      <c r="ES188" s="328"/>
      <c r="ET188" s="329"/>
      <c r="EU188" s="333"/>
      <c r="EV188" s="334"/>
      <c r="EW188" s="334"/>
      <c r="EX188" s="335"/>
      <c r="EY188" s="333"/>
      <c r="EZ188" s="334"/>
      <c r="FA188" s="334"/>
      <c r="FB188" s="335"/>
      <c r="FC188" s="333"/>
      <c r="FD188" s="334"/>
      <c r="FE188" s="334"/>
      <c r="FF188" s="335"/>
      <c r="FG188" s="328"/>
      <c r="FH188" s="328"/>
      <c r="FI188" s="328"/>
      <c r="FJ188" s="328"/>
      <c r="FK188" s="333"/>
      <c r="FL188" s="334"/>
      <c r="FM188" s="334"/>
      <c r="FN188" s="335"/>
      <c r="FO188" s="333"/>
      <c r="FP188" s="334"/>
      <c r="FQ188" s="334"/>
      <c r="FR188" s="338"/>
      <c r="FS188" s="183"/>
      <c r="FT188" s="206"/>
    </row>
    <row r="189" spans="2:176" ht="9.75" customHeight="1" x14ac:dyDescent="0.2">
      <c r="B189" s="736"/>
      <c r="C189" s="737"/>
      <c r="D189" s="737"/>
      <c r="E189" s="737"/>
      <c r="F189" s="794" t="str">
        <f>IF(F135="","",F135)</f>
        <v>025-222-2141</v>
      </c>
      <c r="G189" s="794"/>
      <c r="H189" s="794"/>
      <c r="I189" s="794"/>
      <c r="J189" s="794"/>
      <c r="K189" s="794"/>
      <c r="L189" s="794"/>
      <c r="M189" s="794"/>
      <c r="N189" s="794"/>
      <c r="O189" s="794"/>
      <c r="P189" s="794"/>
      <c r="Q189" s="794"/>
      <c r="R189" s="846"/>
      <c r="S189" s="847"/>
      <c r="T189" s="22"/>
      <c r="U189" s="70"/>
      <c r="V189" s="798"/>
      <c r="W189" s="799"/>
      <c r="X189" s="799"/>
      <c r="Y189" s="799"/>
      <c r="Z189" s="799"/>
      <c r="AA189" s="799"/>
      <c r="AB189" s="799"/>
      <c r="AC189" s="799"/>
      <c r="AD189" s="799"/>
      <c r="AE189" s="799"/>
      <c r="AF189" s="799"/>
      <c r="AG189" s="799"/>
      <c r="AH189" s="799"/>
      <c r="AI189" s="799"/>
      <c r="AJ189" s="799"/>
      <c r="AK189" s="799"/>
      <c r="AL189" s="799"/>
      <c r="AM189" s="799"/>
      <c r="AN189" s="799"/>
      <c r="AO189" s="799"/>
      <c r="AP189" s="799"/>
      <c r="AQ189" s="799"/>
      <c r="AR189" s="799"/>
      <c r="AS189" s="799"/>
      <c r="AT189" s="799"/>
      <c r="AU189" s="799"/>
      <c r="AV189" s="799"/>
      <c r="AW189" s="799"/>
      <c r="AX189" s="799"/>
      <c r="AY189" s="799"/>
      <c r="AZ189" s="1066"/>
      <c r="BA189" s="1060"/>
      <c r="BB189" s="1060"/>
      <c r="BC189" s="1060"/>
      <c r="BD189" s="1060"/>
      <c r="BE189" s="1060"/>
      <c r="BF189" s="1060"/>
      <c r="BG189" s="1060"/>
      <c r="BH189" s="1069"/>
      <c r="BI189" s="1060"/>
      <c r="BJ189" s="1060"/>
      <c r="BK189" s="1060"/>
      <c r="BL189" s="1060"/>
      <c r="BM189" s="1060"/>
      <c r="BN189" s="1060"/>
      <c r="BO189" s="1060"/>
      <c r="BP189" s="1060"/>
      <c r="BQ189" s="1069"/>
      <c r="BR189" s="1060"/>
      <c r="BS189" s="1060"/>
      <c r="BT189" s="1060"/>
      <c r="BU189" s="1060"/>
      <c r="BV189" s="1060"/>
      <c r="BW189" s="1060"/>
      <c r="BX189" s="1060"/>
      <c r="BY189" s="1060"/>
      <c r="BZ189" s="1063"/>
      <c r="CA189" s="64"/>
      <c r="CB189" s="2"/>
      <c r="CC189" s="205"/>
      <c r="CD189" s="189"/>
      <c r="CE189" s="285" t="s">
        <v>225</v>
      </c>
      <c r="CF189" s="285"/>
      <c r="CG189" s="285"/>
      <c r="CH189" s="285"/>
      <c r="CI189" s="285"/>
      <c r="CJ189" s="285"/>
      <c r="CK189" s="285"/>
      <c r="CL189" s="285"/>
      <c r="CM189" s="285"/>
      <c r="CN189" s="285"/>
      <c r="CO189" s="285"/>
      <c r="CP189" s="285"/>
      <c r="CQ189" s="285"/>
      <c r="CR189" s="285"/>
      <c r="CS189" s="285"/>
      <c r="CT189" s="285"/>
      <c r="CU189" s="285"/>
      <c r="CV189" s="285"/>
      <c r="CW189" s="285"/>
      <c r="CX189" s="285"/>
      <c r="CY189" s="285"/>
      <c r="CZ189" s="285"/>
      <c r="DA189" s="285"/>
      <c r="DB189" s="285"/>
      <c r="DC189" s="285"/>
      <c r="DD189" s="285"/>
      <c r="DE189" s="285"/>
      <c r="DF189" s="285"/>
      <c r="DG189" s="285"/>
      <c r="DH189" s="285"/>
      <c r="DI189" s="285"/>
      <c r="DJ189" s="285"/>
      <c r="DK189" s="285"/>
      <c r="DL189" s="285"/>
      <c r="DM189" s="285"/>
      <c r="DN189" s="285"/>
      <c r="DO189" s="285"/>
      <c r="DP189" s="285"/>
      <c r="DQ189" s="285"/>
      <c r="DR189" s="285"/>
      <c r="DS189" s="285"/>
      <c r="DT189" s="285"/>
      <c r="DU189" s="285"/>
      <c r="DV189" s="285"/>
      <c r="DW189" s="285"/>
      <c r="DX189" s="285"/>
      <c r="DY189" s="285"/>
      <c r="DZ189" s="285"/>
      <c r="EA189" s="285"/>
      <c r="EB189" s="285"/>
      <c r="EC189" s="184"/>
      <c r="ED189" s="184"/>
      <c r="EE189" s="286" t="s">
        <v>226</v>
      </c>
      <c r="EF189" s="286"/>
      <c r="EG189" s="286"/>
      <c r="EH189" s="286"/>
      <c r="EI189" s="286"/>
      <c r="EJ189" s="286"/>
      <c r="EK189" s="286"/>
      <c r="EL189" s="286"/>
      <c r="EM189" s="286"/>
      <c r="EN189" s="286"/>
      <c r="EO189" s="286"/>
      <c r="EP189" s="286"/>
      <c r="EQ189" s="287"/>
      <c r="ER189" s="288" t="str">
        <f>IF(ER135="","",ER135)</f>
        <v/>
      </c>
      <c r="ES189" s="289"/>
      <c r="ET189" s="289"/>
      <c r="EU189" s="289" t="str">
        <f>IF(EU135="","",EU135)</f>
        <v/>
      </c>
      <c r="EV189" s="289"/>
      <c r="EW189" s="289"/>
      <c r="EX189" s="289" t="str">
        <f>IF(EX135="","",EX135)</f>
        <v>3</v>
      </c>
      <c r="EY189" s="289"/>
      <c r="EZ189" s="292"/>
      <c r="FA189" s="289" t="str">
        <f>IF(FA135="","",FA135)</f>
        <v>0</v>
      </c>
      <c r="FB189" s="289"/>
      <c r="FC189" s="289"/>
      <c r="FD189" s="289" t="str">
        <f>IF(FD135="","",FD135)</f>
        <v>0</v>
      </c>
      <c r="FE189" s="289"/>
      <c r="FF189" s="289"/>
      <c r="FG189" s="289" t="str">
        <f>IF(FG135="","",FG135)</f>
        <v>0</v>
      </c>
      <c r="FH189" s="289"/>
      <c r="FI189" s="292"/>
      <c r="FJ189" s="289" t="str">
        <f>IF(FJ135="","",FJ135)</f>
        <v>0</v>
      </c>
      <c r="FK189" s="289"/>
      <c r="FL189" s="289"/>
      <c r="FM189" s="289" t="str">
        <f>IF(FM135="","",FM135)</f>
        <v>0</v>
      </c>
      <c r="FN189" s="289"/>
      <c r="FO189" s="289"/>
      <c r="FP189" s="289" t="str">
        <f>IF(FP135="","",FP135)</f>
        <v>0</v>
      </c>
      <c r="FQ189" s="289"/>
      <c r="FR189" s="295"/>
      <c r="FS189" s="183"/>
      <c r="FT189" s="206"/>
    </row>
    <row r="190" spans="2:176" ht="9.75" customHeight="1" x14ac:dyDescent="0.2">
      <c r="B190" s="739"/>
      <c r="C190" s="740"/>
      <c r="D190" s="740"/>
      <c r="E190" s="740"/>
      <c r="F190" s="828"/>
      <c r="G190" s="828"/>
      <c r="H190" s="828"/>
      <c r="I190" s="828"/>
      <c r="J190" s="828"/>
      <c r="K190" s="828"/>
      <c r="L190" s="828"/>
      <c r="M190" s="828"/>
      <c r="N190" s="828"/>
      <c r="O190" s="828"/>
      <c r="P190" s="828"/>
      <c r="Q190" s="828"/>
      <c r="R190" s="848"/>
      <c r="S190" s="849"/>
      <c r="T190" s="22"/>
      <c r="U190" s="70"/>
      <c r="V190" s="800"/>
      <c r="W190" s="801"/>
      <c r="X190" s="801"/>
      <c r="Y190" s="801"/>
      <c r="Z190" s="801"/>
      <c r="AA190" s="801"/>
      <c r="AB190" s="801"/>
      <c r="AC190" s="801"/>
      <c r="AD190" s="801"/>
      <c r="AE190" s="801"/>
      <c r="AF190" s="801"/>
      <c r="AG190" s="801"/>
      <c r="AH190" s="801"/>
      <c r="AI190" s="801"/>
      <c r="AJ190" s="801"/>
      <c r="AK190" s="801"/>
      <c r="AL190" s="801"/>
      <c r="AM190" s="801"/>
      <c r="AN190" s="801"/>
      <c r="AO190" s="801"/>
      <c r="AP190" s="801"/>
      <c r="AQ190" s="801"/>
      <c r="AR190" s="801"/>
      <c r="AS190" s="801"/>
      <c r="AT190" s="801"/>
      <c r="AU190" s="801"/>
      <c r="AV190" s="801"/>
      <c r="AW190" s="801"/>
      <c r="AX190" s="801"/>
      <c r="AY190" s="801"/>
      <c r="AZ190" s="1067"/>
      <c r="BA190" s="1061"/>
      <c r="BB190" s="1061"/>
      <c r="BC190" s="1061"/>
      <c r="BD190" s="1061"/>
      <c r="BE190" s="1061"/>
      <c r="BF190" s="1061"/>
      <c r="BG190" s="1061"/>
      <c r="BH190" s="1070"/>
      <c r="BI190" s="1061"/>
      <c r="BJ190" s="1061"/>
      <c r="BK190" s="1061"/>
      <c r="BL190" s="1061"/>
      <c r="BM190" s="1061"/>
      <c r="BN190" s="1061"/>
      <c r="BO190" s="1061"/>
      <c r="BP190" s="1061"/>
      <c r="BQ190" s="1070"/>
      <c r="BR190" s="1061"/>
      <c r="BS190" s="1061"/>
      <c r="BT190" s="1061"/>
      <c r="BU190" s="1061"/>
      <c r="BV190" s="1061"/>
      <c r="BW190" s="1061"/>
      <c r="BX190" s="1061"/>
      <c r="BY190" s="1061"/>
      <c r="BZ190" s="1064"/>
      <c r="CA190" s="64"/>
      <c r="CB190" s="2"/>
      <c r="CC190" s="205"/>
      <c r="CD190" s="183"/>
      <c r="CE190" s="296" t="str">
        <f>IF(CE136="","",CE136)</f>
        <v>○○○○○○○○工事</v>
      </c>
      <c r="CF190" s="297"/>
      <c r="CG190" s="297"/>
      <c r="CH190" s="297"/>
      <c r="CI190" s="297"/>
      <c r="CJ190" s="297"/>
      <c r="CK190" s="297"/>
      <c r="CL190" s="297"/>
      <c r="CM190" s="297"/>
      <c r="CN190" s="297"/>
      <c r="CO190" s="297"/>
      <c r="CP190" s="297"/>
      <c r="CQ190" s="297"/>
      <c r="CR190" s="297"/>
      <c r="CS190" s="297"/>
      <c r="CT190" s="297"/>
      <c r="CU190" s="297"/>
      <c r="CV190" s="297"/>
      <c r="CW190" s="297"/>
      <c r="CX190" s="297"/>
      <c r="CY190" s="297"/>
      <c r="CZ190" s="297"/>
      <c r="DA190" s="297"/>
      <c r="DB190" s="297"/>
      <c r="DC190" s="297"/>
      <c r="DD190" s="297"/>
      <c r="DE190" s="297"/>
      <c r="DF190" s="297"/>
      <c r="DG190" s="297"/>
      <c r="DH190" s="297"/>
      <c r="DI190" s="297"/>
      <c r="DJ190" s="297"/>
      <c r="DK190" s="297"/>
      <c r="DL190" s="297"/>
      <c r="DM190" s="297"/>
      <c r="DN190" s="297"/>
      <c r="DO190" s="297"/>
      <c r="DP190" s="297"/>
      <c r="DQ190" s="297"/>
      <c r="DR190" s="297"/>
      <c r="DS190" s="297"/>
      <c r="DT190" s="297"/>
      <c r="DU190" s="297"/>
      <c r="DV190" s="297"/>
      <c r="DW190" s="297"/>
      <c r="DX190" s="297"/>
      <c r="DY190" s="297"/>
      <c r="DZ190" s="297"/>
      <c r="EA190" s="297"/>
      <c r="EB190" s="298"/>
      <c r="EC190" s="184"/>
      <c r="ED190" s="184"/>
      <c r="EE190" s="286"/>
      <c r="EF190" s="286"/>
      <c r="EG190" s="286"/>
      <c r="EH190" s="286"/>
      <c r="EI190" s="286"/>
      <c r="EJ190" s="286"/>
      <c r="EK190" s="286"/>
      <c r="EL190" s="286"/>
      <c r="EM190" s="286"/>
      <c r="EN190" s="286"/>
      <c r="EO190" s="286"/>
      <c r="EP190" s="286"/>
      <c r="EQ190" s="287"/>
      <c r="ER190" s="290"/>
      <c r="ES190" s="238"/>
      <c r="ET190" s="238"/>
      <c r="EU190" s="238"/>
      <c r="EV190" s="238"/>
      <c r="EW190" s="238"/>
      <c r="EX190" s="238"/>
      <c r="EY190" s="238"/>
      <c r="EZ190" s="293"/>
      <c r="FA190" s="238"/>
      <c r="FB190" s="238"/>
      <c r="FC190" s="238"/>
      <c r="FD190" s="238"/>
      <c r="FE190" s="238"/>
      <c r="FF190" s="238"/>
      <c r="FG190" s="238"/>
      <c r="FH190" s="238"/>
      <c r="FI190" s="293"/>
      <c r="FJ190" s="238"/>
      <c r="FK190" s="238"/>
      <c r="FL190" s="238"/>
      <c r="FM190" s="238"/>
      <c r="FN190" s="238"/>
      <c r="FO190" s="238"/>
      <c r="FP190" s="238"/>
      <c r="FQ190" s="238"/>
      <c r="FR190" s="239"/>
      <c r="FS190" s="183"/>
      <c r="FT190" s="206"/>
    </row>
    <row r="191" spans="2:176" ht="9.75" customHeight="1" x14ac:dyDescent="0.2">
      <c r="B191" s="1081" t="s">
        <v>89</v>
      </c>
      <c r="C191" s="1082"/>
      <c r="D191" s="1082"/>
      <c r="E191" s="1082"/>
      <c r="F191" s="885" t="str">
        <f t="shared" ref="F191:S191" si="20">IF(F137="","",F137)</f>
        <v>T</v>
      </c>
      <c r="G191" s="841" t="str">
        <f t="shared" si="20"/>
        <v>3</v>
      </c>
      <c r="H191" s="841" t="str">
        <f t="shared" si="20"/>
        <v>1</v>
      </c>
      <c r="I191" s="841" t="str">
        <f t="shared" si="20"/>
        <v>1</v>
      </c>
      <c r="J191" s="841" t="str">
        <f t="shared" si="20"/>
        <v>0</v>
      </c>
      <c r="K191" s="841" t="str">
        <f t="shared" si="20"/>
        <v>0</v>
      </c>
      <c r="L191" s="841" t="str">
        <f t="shared" si="20"/>
        <v>0</v>
      </c>
      <c r="M191" s="841" t="str">
        <f t="shared" si="20"/>
        <v>1</v>
      </c>
      <c r="N191" s="1079" t="str">
        <f t="shared" si="20"/>
        <v>0</v>
      </c>
      <c r="O191" s="841" t="str">
        <f t="shared" si="20"/>
        <v>0</v>
      </c>
      <c r="P191" s="1079" t="str">
        <f t="shared" si="20"/>
        <v>1</v>
      </c>
      <c r="Q191" s="841" t="str">
        <f t="shared" si="20"/>
        <v>9</v>
      </c>
      <c r="R191" s="841" t="str">
        <f t="shared" si="20"/>
        <v>9</v>
      </c>
      <c r="S191" s="1076" t="str">
        <f t="shared" si="20"/>
        <v>9</v>
      </c>
      <c r="T191" s="23"/>
      <c r="V191" s="873" t="s">
        <v>254</v>
      </c>
      <c r="W191" s="874"/>
      <c r="X191" s="874"/>
      <c r="Y191" s="874"/>
      <c r="Z191" s="874"/>
      <c r="AA191" s="874"/>
      <c r="AB191" s="874"/>
      <c r="AC191" s="874"/>
      <c r="AD191" s="874"/>
      <c r="AE191" s="874"/>
      <c r="AF191" s="874"/>
      <c r="AG191" s="874"/>
      <c r="AH191" s="874"/>
      <c r="AI191" s="874"/>
      <c r="AJ191" s="874"/>
      <c r="AK191" s="874"/>
      <c r="AL191" s="874"/>
      <c r="AM191" s="874"/>
      <c r="AN191" s="874"/>
      <c r="AO191" s="874"/>
      <c r="AP191" s="874"/>
      <c r="AQ191" s="874"/>
      <c r="AR191" s="874"/>
      <c r="AS191" s="874"/>
      <c r="AT191" s="874"/>
      <c r="AU191" s="874"/>
      <c r="AV191" s="874"/>
      <c r="AW191" s="874"/>
      <c r="AX191" s="874"/>
      <c r="AY191" s="874"/>
      <c r="AZ191" s="1065" t="str">
        <f>IF(AZ137="","",AZ137)</f>
        <v/>
      </c>
      <c r="BA191" s="1059"/>
      <c r="BB191" s="1059"/>
      <c r="BC191" s="1059" t="str">
        <f>IF(BC137="","",BC137)</f>
        <v/>
      </c>
      <c r="BD191" s="1059"/>
      <c r="BE191" s="1059"/>
      <c r="BF191" s="1059" t="str">
        <f>IF(BF137="","",BF137)</f>
        <v>5</v>
      </c>
      <c r="BG191" s="1059"/>
      <c r="BH191" s="1068"/>
      <c r="BI191" s="1059" t="str">
        <f>IF(BI137="","",BI137)</f>
        <v>0</v>
      </c>
      <c r="BJ191" s="1059"/>
      <c r="BK191" s="1059"/>
      <c r="BL191" s="1059" t="str">
        <f>IF(BL137="","",BL137)</f>
        <v>0</v>
      </c>
      <c r="BM191" s="1059"/>
      <c r="BN191" s="1059"/>
      <c r="BO191" s="1059" t="str">
        <f>IF(BO137="","",BO137)</f>
        <v>0</v>
      </c>
      <c r="BP191" s="1059"/>
      <c r="BQ191" s="1068"/>
      <c r="BR191" s="1059" t="str">
        <f>IF(BR137="","",BR137)</f>
        <v>0</v>
      </c>
      <c r="BS191" s="1059"/>
      <c r="BT191" s="1059"/>
      <c r="BU191" s="1059" t="str">
        <f>IF(BU137="","",BU137)</f>
        <v>0</v>
      </c>
      <c r="BV191" s="1059"/>
      <c r="BW191" s="1059"/>
      <c r="BX191" s="1059" t="str">
        <f>IF(BX137="","",BX137)</f>
        <v>0</v>
      </c>
      <c r="BY191" s="1059"/>
      <c r="BZ191" s="1062"/>
      <c r="CA191" s="64"/>
      <c r="CB191" s="2"/>
      <c r="CC191" s="205"/>
      <c r="CD191" s="183"/>
      <c r="CE191" s="299"/>
      <c r="CF191" s="300"/>
      <c r="CG191" s="300"/>
      <c r="CH191" s="300"/>
      <c r="CI191" s="300"/>
      <c r="CJ191" s="300"/>
      <c r="CK191" s="300"/>
      <c r="CL191" s="300"/>
      <c r="CM191" s="300"/>
      <c r="CN191" s="300"/>
      <c r="CO191" s="300"/>
      <c r="CP191" s="300"/>
      <c r="CQ191" s="300"/>
      <c r="CR191" s="300"/>
      <c r="CS191" s="300"/>
      <c r="CT191" s="300"/>
      <c r="CU191" s="300"/>
      <c r="CV191" s="300"/>
      <c r="CW191" s="300"/>
      <c r="CX191" s="300"/>
      <c r="CY191" s="300"/>
      <c r="CZ191" s="300"/>
      <c r="DA191" s="300"/>
      <c r="DB191" s="300"/>
      <c r="DC191" s="300"/>
      <c r="DD191" s="300"/>
      <c r="DE191" s="300"/>
      <c r="DF191" s="300"/>
      <c r="DG191" s="300"/>
      <c r="DH191" s="300"/>
      <c r="DI191" s="300"/>
      <c r="DJ191" s="300"/>
      <c r="DK191" s="300"/>
      <c r="DL191" s="300"/>
      <c r="DM191" s="300"/>
      <c r="DN191" s="300"/>
      <c r="DO191" s="300"/>
      <c r="DP191" s="300"/>
      <c r="DQ191" s="300"/>
      <c r="DR191" s="300"/>
      <c r="DS191" s="300"/>
      <c r="DT191" s="300"/>
      <c r="DU191" s="300"/>
      <c r="DV191" s="300"/>
      <c r="DW191" s="300"/>
      <c r="DX191" s="300"/>
      <c r="DY191" s="300"/>
      <c r="DZ191" s="300"/>
      <c r="EA191" s="300"/>
      <c r="EB191" s="301"/>
      <c r="EC191" s="184"/>
      <c r="ED191" s="184"/>
      <c r="EE191" s="286"/>
      <c r="EF191" s="286"/>
      <c r="EG191" s="286"/>
      <c r="EH191" s="286"/>
      <c r="EI191" s="286"/>
      <c r="EJ191" s="286"/>
      <c r="EK191" s="286"/>
      <c r="EL191" s="286"/>
      <c r="EM191" s="286"/>
      <c r="EN191" s="286"/>
      <c r="EO191" s="286"/>
      <c r="EP191" s="286"/>
      <c r="EQ191" s="287"/>
      <c r="ER191" s="291"/>
      <c r="ES191" s="240"/>
      <c r="ET191" s="240"/>
      <c r="EU191" s="240"/>
      <c r="EV191" s="240"/>
      <c r="EW191" s="240"/>
      <c r="EX191" s="240"/>
      <c r="EY191" s="240"/>
      <c r="EZ191" s="294"/>
      <c r="FA191" s="240"/>
      <c r="FB191" s="240"/>
      <c r="FC191" s="240"/>
      <c r="FD191" s="240"/>
      <c r="FE191" s="240"/>
      <c r="FF191" s="240"/>
      <c r="FG191" s="240"/>
      <c r="FH191" s="240"/>
      <c r="FI191" s="294"/>
      <c r="FJ191" s="240"/>
      <c r="FK191" s="240"/>
      <c r="FL191" s="240"/>
      <c r="FM191" s="240"/>
      <c r="FN191" s="240"/>
      <c r="FO191" s="240"/>
      <c r="FP191" s="240"/>
      <c r="FQ191" s="240"/>
      <c r="FR191" s="241"/>
      <c r="FS191" s="183"/>
      <c r="FT191" s="206"/>
    </row>
    <row r="192" spans="2:176" ht="9.75" customHeight="1" x14ac:dyDescent="0.2">
      <c r="B192" s="1081"/>
      <c r="C192" s="1082"/>
      <c r="D192" s="1082"/>
      <c r="E192" s="1082"/>
      <c r="F192" s="886"/>
      <c r="G192" s="842"/>
      <c r="H192" s="842"/>
      <c r="I192" s="842"/>
      <c r="J192" s="842"/>
      <c r="K192" s="842"/>
      <c r="L192" s="842"/>
      <c r="M192" s="842"/>
      <c r="N192" s="1080"/>
      <c r="O192" s="842"/>
      <c r="P192" s="1080"/>
      <c r="Q192" s="842"/>
      <c r="R192" s="842"/>
      <c r="S192" s="1077"/>
      <c r="T192" s="23"/>
      <c r="U192" s="70"/>
      <c r="V192" s="875"/>
      <c r="W192" s="876"/>
      <c r="X192" s="876"/>
      <c r="Y192" s="876"/>
      <c r="Z192" s="876"/>
      <c r="AA192" s="876"/>
      <c r="AB192" s="876"/>
      <c r="AC192" s="876"/>
      <c r="AD192" s="876"/>
      <c r="AE192" s="876"/>
      <c r="AF192" s="876"/>
      <c r="AG192" s="876"/>
      <c r="AH192" s="876"/>
      <c r="AI192" s="876"/>
      <c r="AJ192" s="876"/>
      <c r="AK192" s="876"/>
      <c r="AL192" s="876"/>
      <c r="AM192" s="876"/>
      <c r="AN192" s="876"/>
      <c r="AO192" s="876"/>
      <c r="AP192" s="876"/>
      <c r="AQ192" s="876"/>
      <c r="AR192" s="876"/>
      <c r="AS192" s="876"/>
      <c r="AT192" s="876"/>
      <c r="AU192" s="876"/>
      <c r="AV192" s="876"/>
      <c r="AW192" s="876"/>
      <c r="AX192" s="876"/>
      <c r="AY192" s="876"/>
      <c r="AZ192" s="1066"/>
      <c r="BA192" s="1060"/>
      <c r="BB192" s="1060"/>
      <c r="BC192" s="1060"/>
      <c r="BD192" s="1060"/>
      <c r="BE192" s="1060"/>
      <c r="BF192" s="1060"/>
      <c r="BG192" s="1060"/>
      <c r="BH192" s="1069"/>
      <c r="BI192" s="1060"/>
      <c r="BJ192" s="1060"/>
      <c r="BK192" s="1060"/>
      <c r="BL192" s="1060"/>
      <c r="BM192" s="1060"/>
      <c r="BN192" s="1060"/>
      <c r="BO192" s="1060"/>
      <c r="BP192" s="1060"/>
      <c r="BQ192" s="1069"/>
      <c r="BR192" s="1060"/>
      <c r="BS192" s="1060"/>
      <c r="BT192" s="1060"/>
      <c r="BU192" s="1060"/>
      <c r="BV192" s="1060"/>
      <c r="BW192" s="1060"/>
      <c r="BX192" s="1060"/>
      <c r="BY192" s="1060"/>
      <c r="BZ192" s="1063"/>
      <c r="CA192" s="64"/>
      <c r="CB192" s="2"/>
      <c r="CC192" s="205"/>
      <c r="CD192" s="189"/>
      <c r="CE192" s="302"/>
      <c r="CF192" s="303"/>
      <c r="CG192" s="303"/>
      <c r="CH192" s="303"/>
      <c r="CI192" s="303"/>
      <c r="CJ192" s="303"/>
      <c r="CK192" s="303"/>
      <c r="CL192" s="303"/>
      <c r="CM192" s="303"/>
      <c r="CN192" s="303"/>
      <c r="CO192" s="303"/>
      <c r="CP192" s="303"/>
      <c r="CQ192" s="303"/>
      <c r="CR192" s="303"/>
      <c r="CS192" s="303"/>
      <c r="CT192" s="303"/>
      <c r="CU192" s="303"/>
      <c r="CV192" s="303"/>
      <c r="CW192" s="303"/>
      <c r="CX192" s="303"/>
      <c r="CY192" s="303"/>
      <c r="CZ192" s="303"/>
      <c r="DA192" s="303"/>
      <c r="DB192" s="303"/>
      <c r="DC192" s="303"/>
      <c r="DD192" s="303"/>
      <c r="DE192" s="303"/>
      <c r="DF192" s="303"/>
      <c r="DG192" s="303"/>
      <c r="DH192" s="303"/>
      <c r="DI192" s="303"/>
      <c r="DJ192" s="303"/>
      <c r="DK192" s="303"/>
      <c r="DL192" s="303"/>
      <c r="DM192" s="303"/>
      <c r="DN192" s="303"/>
      <c r="DO192" s="303"/>
      <c r="DP192" s="303"/>
      <c r="DQ192" s="303"/>
      <c r="DR192" s="303"/>
      <c r="DS192" s="303"/>
      <c r="DT192" s="303"/>
      <c r="DU192" s="303"/>
      <c r="DV192" s="303"/>
      <c r="DW192" s="303"/>
      <c r="DX192" s="303"/>
      <c r="DY192" s="303"/>
      <c r="DZ192" s="303"/>
      <c r="EA192" s="303"/>
      <c r="EB192" s="304"/>
      <c r="EC192" s="184"/>
      <c r="ED192" s="184"/>
      <c r="EE192" s="286" t="s">
        <v>227</v>
      </c>
      <c r="EF192" s="286"/>
      <c r="EG192" s="286"/>
      <c r="EH192" s="286"/>
      <c r="EI192" s="286"/>
      <c r="EJ192" s="286"/>
      <c r="EK192" s="286"/>
      <c r="EL192" s="286"/>
      <c r="EM192" s="286"/>
      <c r="EN192" s="286"/>
      <c r="EO192" s="286"/>
      <c r="EP192" s="286"/>
      <c r="EQ192" s="287"/>
      <c r="ER192" s="290" t="str">
        <f>IF(ER138="","",ER138)</f>
        <v/>
      </c>
      <c r="ES192" s="238"/>
      <c r="ET192" s="238"/>
      <c r="EU192" s="238" t="str">
        <f>IF(EU138="","",EU138)</f>
        <v/>
      </c>
      <c r="EV192" s="238"/>
      <c r="EW192" s="238"/>
      <c r="EX192" s="238" t="str">
        <f>IF(EX138="","",EX138)</f>
        <v>2</v>
      </c>
      <c r="EY192" s="238"/>
      <c r="EZ192" s="293"/>
      <c r="FA192" s="238" t="str">
        <f>IF(FA138="","",FA138)</f>
        <v>0</v>
      </c>
      <c r="FB192" s="238"/>
      <c r="FC192" s="238"/>
      <c r="FD192" s="238" t="str">
        <f>IF(FD138="","",FD138)</f>
        <v>0</v>
      </c>
      <c r="FE192" s="238"/>
      <c r="FF192" s="238"/>
      <c r="FG192" s="238" t="str">
        <f>IF(FG138="","",FG138)</f>
        <v>0</v>
      </c>
      <c r="FH192" s="238"/>
      <c r="FI192" s="293"/>
      <c r="FJ192" s="238" t="str">
        <f>IF(FJ138="","",FJ138)</f>
        <v>0</v>
      </c>
      <c r="FK192" s="238"/>
      <c r="FL192" s="238"/>
      <c r="FM192" s="238" t="str">
        <f>IF(FM138="","",FM138)</f>
        <v>0</v>
      </c>
      <c r="FN192" s="238"/>
      <c r="FO192" s="238"/>
      <c r="FP192" s="238" t="str">
        <f>IF(FP138="","",FP138)</f>
        <v>0</v>
      </c>
      <c r="FQ192" s="238"/>
      <c r="FR192" s="239"/>
      <c r="FS192" s="183"/>
      <c r="FT192" s="206"/>
    </row>
    <row r="193" spans="2:176" ht="9.75" customHeight="1" x14ac:dyDescent="0.2">
      <c r="B193" s="1049" t="s">
        <v>8</v>
      </c>
      <c r="C193" s="1050"/>
      <c r="D193" s="1050"/>
      <c r="E193" s="1050"/>
      <c r="F193" s="1083" t="str">
        <f t="shared" ref="F193:L193" si="21">IF(F139="","",F139)</f>
        <v>1</v>
      </c>
      <c r="G193" s="835" t="str">
        <f t="shared" si="21"/>
        <v>5</v>
      </c>
      <c r="H193" s="835" t="str">
        <f t="shared" si="21"/>
        <v>0</v>
      </c>
      <c r="I193" s="835" t="str">
        <f t="shared" si="21"/>
        <v>2</v>
      </c>
      <c r="J193" s="835" t="str">
        <f t="shared" si="21"/>
        <v>3</v>
      </c>
      <c r="K193" s="835" t="str">
        <f t="shared" si="21"/>
        <v>0</v>
      </c>
      <c r="L193" s="365" t="str">
        <f t="shared" si="21"/>
        <v>1</v>
      </c>
      <c r="M193" s="1296"/>
      <c r="N193" s="1296"/>
      <c r="O193" s="1296"/>
      <c r="P193" s="1296"/>
      <c r="Q193" s="1296"/>
      <c r="R193" s="1296"/>
      <c r="S193" s="1297"/>
      <c r="T193" s="14"/>
      <c r="U193" s="70"/>
      <c r="V193" s="877"/>
      <c r="W193" s="878"/>
      <c r="X193" s="878"/>
      <c r="Y193" s="878"/>
      <c r="Z193" s="878"/>
      <c r="AA193" s="878"/>
      <c r="AB193" s="878"/>
      <c r="AC193" s="878"/>
      <c r="AD193" s="878"/>
      <c r="AE193" s="878"/>
      <c r="AF193" s="878"/>
      <c r="AG193" s="878"/>
      <c r="AH193" s="878"/>
      <c r="AI193" s="878"/>
      <c r="AJ193" s="878"/>
      <c r="AK193" s="878"/>
      <c r="AL193" s="878"/>
      <c r="AM193" s="878"/>
      <c r="AN193" s="878"/>
      <c r="AO193" s="878"/>
      <c r="AP193" s="878"/>
      <c r="AQ193" s="878"/>
      <c r="AR193" s="878"/>
      <c r="AS193" s="878"/>
      <c r="AT193" s="878"/>
      <c r="AU193" s="878"/>
      <c r="AV193" s="878"/>
      <c r="AW193" s="878"/>
      <c r="AX193" s="878"/>
      <c r="AY193" s="878"/>
      <c r="AZ193" s="1067"/>
      <c r="BA193" s="1061"/>
      <c r="BB193" s="1061"/>
      <c r="BC193" s="1061"/>
      <c r="BD193" s="1061"/>
      <c r="BE193" s="1061"/>
      <c r="BF193" s="1061"/>
      <c r="BG193" s="1061"/>
      <c r="BH193" s="1070"/>
      <c r="BI193" s="1061"/>
      <c r="BJ193" s="1061"/>
      <c r="BK193" s="1061"/>
      <c r="BL193" s="1061"/>
      <c r="BM193" s="1061"/>
      <c r="BN193" s="1061"/>
      <c r="BO193" s="1061"/>
      <c r="BP193" s="1061"/>
      <c r="BQ193" s="1070"/>
      <c r="BR193" s="1061"/>
      <c r="BS193" s="1061"/>
      <c r="BT193" s="1061"/>
      <c r="BU193" s="1061"/>
      <c r="BV193" s="1061"/>
      <c r="BW193" s="1061"/>
      <c r="BX193" s="1061"/>
      <c r="BY193" s="1061"/>
      <c r="BZ193" s="1064"/>
      <c r="CA193" s="64"/>
      <c r="CB193" s="2"/>
      <c r="CC193" s="207"/>
      <c r="CD193" s="183"/>
      <c r="CE193" s="184"/>
      <c r="CF193" s="184"/>
      <c r="CG193" s="184"/>
      <c r="CH193" s="184"/>
      <c r="CI193" s="184"/>
      <c r="CJ193" s="184"/>
      <c r="CK193" s="184"/>
      <c r="CL193" s="184"/>
      <c r="CM193" s="184"/>
      <c r="CN193" s="184"/>
      <c r="CO193" s="184"/>
      <c r="CP193" s="184"/>
      <c r="CQ193" s="184"/>
      <c r="CR193" s="184"/>
      <c r="CS193" s="184"/>
      <c r="CT193" s="184"/>
      <c r="CU193" s="184"/>
      <c r="CV193" s="184"/>
      <c r="CW193" s="184"/>
      <c r="CX193" s="184"/>
      <c r="CY193" s="184"/>
      <c r="CZ193" s="184"/>
      <c r="DA193" s="184"/>
      <c r="DB193" s="184"/>
      <c r="DC193" s="184"/>
      <c r="DD193" s="184"/>
      <c r="DE193" s="184"/>
      <c r="DF193" s="184"/>
      <c r="DG193" s="184"/>
      <c r="DH193" s="184"/>
      <c r="DI193" s="184"/>
      <c r="DJ193" s="184"/>
      <c r="DK193" s="184"/>
      <c r="DL193" s="184"/>
      <c r="DM193" s="184"/>
      <c r="DN193" s="184"/>
      <c r="DO193" s="184"/>
      <c r="DP193" s="184"/>
      <c r="DQ193" s="184"/>
      <c r="DR193" s="184"/>
      <c r="DS193" s="184"/>
      <c r="DT193" s="184"/>
      <c r="DU193" s="184"/>
      <c r="DV193" s="184"/>
      <c r="DW193" s="184"/>
      <c r="DX193" s="184"/>
      <c r="DY193" s="184"/>
      <c r="DZ193" s="184"/>
      <c r="EA193" s="184"/>
      <c r="EB193" s="184"/>
      <c r="EC193" s="184"/>
      <c r="ED193" s="184"/>
      <c r="EE193" s="286"/>
      <c r="EF193" s="286"/>
      <c r="EG193" s="286"/>
      <c r="EH193" s="286"/>
      <c r="EI193" s="286"/>
      <c r="EJ193" s="286"/>
      <c r="EK193" s="286"/>
      <c r="EL193" s="286"/>
      <c r="EM193" s="286"/>
      <c r="EN193" s="286"/>
      <c r="EO193" s="286"/>
      <c r="EP193" s="286"/>
      <c r="EQ193" s="287"/>
      <c r="ER193" s="290"/>
      <c r="ES193" s="238"/>
      <c r="ET193" s="238"/>
      <c r="EU193" s="238"/>
      <c r="EV193" s="238"/>
      <c r="EW193" s="238"/>
      <c r="EX193" s="238"/>
      <c r="EY193" s="238"/>
      <c r="EZ193" s="293"/>
      <c r="FA193" s="238"/>
      <c r="FB193" s="238"/>
      <c r="FC193" s="238"/>
      <c r="FD193" s="238"/>
      <c r="FE193" s="238"/>
      <c r="FF193" s="238"/>
      <c r="FG193" s="238"/>
      <c r="FH193" s="238"/>
      <c r="FI193" s="293"/>
      <c r="FJ193" s="238"/>
      <c r="FK193" s="238"/>
      <c r="FL193" s="238"/>
      <c r="FM193" s="238"/>
      <c r="FN193" s="238"/>
      <c r="FO193" s="238"/>
      <c r="FP193" s="238"/>
      <c r="FQ193" s="238"/>
      <c r="FR193" s="239"/>
      <c r="FS193" s="183"/>
      <c r="FT193" s="206"/>
    </row>
    <row r="194" spans="2:176" ht="9.75" customHeight="1" x14ac:dyDescent="0.2">
      <c r="B194" s="1049"/>
      <c r="C194" s="1050"/>
      <c r="D194" s="1050"/>
      <c r="E194" s="1050"/>
      <c r="F194" s="1084"/>
      <c r="G194" s="836"/>
      <c r="H194" s="836"/>
      <c r="I194" s="836"/>
      <c r="J194" s="836"/>
      <c r="K194" s="836"/>
      <c r="L194" s="368"/>
      <c r="M194" s="1296"/>
      <c r="N194" s="1296"/>
      <c r="O194" s="1296"/>
      <c r="P194" s="1296"/>
      <c r="Q194" s="1296"/>
      <c r="R194" s="1296"/>
      <c r="S194" s="1297"/>
      <c r="T194" s="14"/>
      <c r="V194" s="796" t="s">
        <v>18</v>
      </c>
      <c r="W194" s="797"/>
      <c r="X194" s="797"/>
      <c r="Y194" s="797"/>
      <c r="Z194" s="797"/>
      <c r="AA194" s="797"/>
      <c r="AB194" s="797"/>
      <c r="AC194" s="797"/>
      <c r="AD194" s="797"/>
      <c r="AE194" s="797"/>
      <c r="AF194" s="797"/>
      <c r="AG194" s="797"/>
      <c r="AH194" s="797"/>
      <c r="AI194" s="797"/>
      <c r="AJ194" s="797"/>
      <c r="AK194" s="797"/>
      <c r="AL194" s="797"/>
      <c r="AM194" s="797"/>
      <c r="AN194" s="797"/>
      <c r="AO194" s="797"/>
      <c r="AP194" s="797"/>
      <c r="AQ194" s="797"/>
      <c r="AR194" s="797"/>
      <c r="AS194" s="797"/>
      <c r="AT194" s="797"/>
      <c r="AU194" s="797"/>
      <c r="AV194" s="797"/>
      <c r="AW194" s="797"/>
      <c r="AX194" s="797"/>
      <c r="AY194" s="797"/>
      <c r="AZ194" s="1065" t="str">
        <f>IF(AZ140="","",AZ140)</f>
        <v/>
      </c>
      <c r="BA194" s="1059"/>
      <c r="BB194" s="1059"/>
      <c r="BC194" s="1059" t="str">
        <f>IF(BC140="","",BC140)</f>
        <v/>
      </c>
      <c r="BD194" s="1059"/>
      <c r="BE194" s="1059"/>
      <c r="BF194" s="1059" t="str">
        <f>IF(BF140="","",BF140)</f>
        <v>2</v>
      </c>
      <c r="BG194" s="1059"/>
      <c r="BH194" s="1068"/>
      <c r="BI194" s="1059" t="str">
        <f>IF(BI140="","",BI140)</f>
        <v>9</v>
      </c>
      <c r="BJ194" s="1059"/>
      <c r="BK194" s="1059"/>
      <c r="BL194" s="1059" t="str">
        <f>IF(BL140="","",BL140)</f>
        <v>0</v>
      </c>
      <c r="BM194" s="1059"/>
      <c r="BN194" s="1059"/>
      <c r="BO194" s="1059" t="str">
        <f>IF(BO140="","",BO140)</f>
        <v>0</v>
      </c>
      <c r="BP194" s="1059"/>
      <c r="BQ194" s="1068"/>
      <c r="BR194" s="1059" t="str">
        <f>IF(BR140="","",BR140)</f>
        <v>0</v>
      </c>
      <c r="BS194" s="1059"/>
      <c r="BT194" s="1059"/>
      <c r="BU194" s="1059" t="str">
        <f>IF(BU140="","",BU140)</f>
        <v>0</v>
      </c>
      <c r="BV194" s="1059"/>
      <c r="BW194" s="1059"/>
      <c r="BX194" s="1059" t="str">
        <f>IF(BX140="","",BX140)</f>
        <v>0</v>
      </c>
      <c r="BY194" s="1059"/>
      <c r="BZ194" s="1062"/>
      <c r="CA194" s="64"/>
      <c r="CB194" s="2"/>
      <c r="CC194" s="208"/>
      <c r="CD194" s="193"/>
      <c r="CE194" s="305" t="s">
        <v>34</v>
      </c>
      <c r="CF194" s="305"/>
      <c r="CG194" s="305"/>
      <c r="CH194" s="305"/>
      <c r="CI194" s="305"/>
      <c r="CJ194" s="305"/>
      <c r="CK194" s="305"/>
      <c r="CL194" s="305"/>
      <c r="CM194" s="305"/>
      <c r="CN194" s="305"/>
      <c r="CO194" s="305"/>
      <c r="CP194" s="305"/>
      <c r="CQ194" s="305"/>
      <c r="CR194" s="305"/>
      <c r="CS194" s="305"/>
      <c r="CT194" s="305"/>
      <c r="CU194" s="305"/>
      <c r="CV194" s="306"/>
      <c r="CW194" s="273" t="str">
        <f>IF(CW140="","",CW140)</f>
        <v>1</v>
      </c>
      <c r="CX194" s="273"/>
      <c r="CY194" s="273"/>
      <c r="CZ194" s="281"/>
      <c r="DA194" s="280" t="str">
        <f>IF(DA140="","",DA140)</f>
        <v>5</v>
      </c>
      <c r="DB194" s="273"/>
      <c r="DC194" s="273"/>
      <c r="DD194" s="281"/>
      <c r="DE194" s="280" t="str">
        <f>IF(DE140="","",DE140)</f>
        <v>0</v>
      </c>
      <c r="DF194" s="273"/>
      <c r="DG194" s="273"/>
      <c r="DH194" s="281"/>
      <c r="DI194" s="280" t="str">
        <f>IF(DI140="","",DI140)</f>
        <v>2</v>
      </c>
      <c r="DJ194" s="273"/>
      <c r="DK194" s="273"/>
      <c r="DL194" s="281"/>
      <c r="DM194" s="280" t="str">
        <f>IF(DM140="","",DM140)</f>
        <v>3</v>
      </c>
      <c r="DN194" s="273"/>
      <c r="DO194" s="273"/>
      <c r="DP194" s="281"/>
      <c r="DQ194" s="280" t="str">
        <f>IF(DQ140="","",DQ140)</f>
        <v>0</v>
      </c>
      <c r="DR194" s="273"/>
      <c r="DS194" s="273"/>
      <c r="DT194" s="281"/>
      <c r="DU194" s="280" t="str">
        <f>IF(DU140="","",DU140)</f>
        <v>1</v>
      </c>
      <c r="DV194" s="273"/>
      <c r="DW194" s="273"/>
      <c r="DX194" s="273"/>
      <c r="DY194" s="184"/>
      <c r="DZ194" s="184"/>
      <c r="EA194" s="184"/>
      <c r="EB194" s="184"/>
      <c r="EC194" s="184"/>
      <c r="ED194" s="184"/>
      <c r="EE194" s="286"/>
      <c r="EF194" s="286"/>
      <c r="EG194" s="286"/>
      <c r="EH194" s="286"/>
      <c r="EI194" s="286"/>
      <c r="EJ194" s="286"/>
      <c r="EK194" s="286"/>
      <c r="EL194" s="286"/>
      <c r="EM194" s="286"/>
      <c r="EN194" s="286"/>
      <c r="EO194" s="286"/>
      <c r="EP194" s="286"/>
      <c r="EQ194" s="287"/>
      <c r="ER194" s="290"/>
      <c r="ES194" s="238"/>
      <c r="ET194" s="238"/>
      <c r="EU194" s="238"/>
      <c r="EV194" s="238"/>
      <c r="EW194" s="238"/>
      <c r="EX194" s="238"/>
      <c r="EY194" s="238"/>
      <c r="EZ194" s="293"/>
      <c r="FA194" s="238"/>
      <c r="FB194" s="238"/>
      <c r="FC194" s="238"/>
      <c r="FD194" s="238"/>
      <c r="FE194" s="238"/>
      <c r="FF194" s="238"/>
      <c r="FG194" s="238"/>
      <c r="FH194" s="238"/>
      <c r="FI194" s="293"/>
      <c r="FJ194" s="238"/>
      <c r="FK194" s="238"/>
      <c r="FL194" s="238"/>
      <c r="FM194" s="238"/>
      <c r="FN194" s="238"/>
      <c r="FO194" s="238"/>
      <c r="FP194" s="238"/>
      <c r="FQ194" s="238"/>
      <c r="FR194" s="239"/>
      <c r="FS194" s="183"/>
      <c r="FT194" s="206"/>
    </row>
    <row r="195" spans="2:176" ht="9.75" customHeight="1" x14ac:dyDescent="0.2">
      <c r="B195" s="1049" t="s">
        <v>9</v>
      </c>
      <c r="C195" s="1050"/>
      <c r="D195" s="1050"/>
      <c r="E195" s="1050"/>
      <c r="F195" s="813" t="str">
        <f>IF(F141="","",F141)</f>
        <v>第四北越</v>
      </c>
      <c r="G195" s="813"/>
      <c r="H195" s="813"/>
      <c r="I195" s="732" t="str">
        <f>IF(I141="","",I141)</f>
        <v>銀行</v>
      </c>
      <c r="J195" s="732"/>
      <c r="K195" s="813" t="str">
        <f>IF(K141="","",K141)</f>
        <v>本</v>
      </c>
      <c r="L195" s="813"/>
      <c r="M195" s="813"/>
      <c r="N195" s="732" t="str">
        <f>IF(N141="","",N141)</f>
        <v>支店</v>
      </c>
      <c r="O195" s="732"/>
      <c r="P195" s="813" t="str">
        <f>IF(P141="","",P141)</f>
        <v>普通</v>
      </c>
      <c r="Q195" s="813"/>
      <c r="R195" s="813"/>
      <c r="S195" s="1078"/>
      <c r="T195" s="21"/>
      <c r="U195" s="70"/>
      <c r="V195" s="798"/>
      <c r="W195" s="799"/>
      <c r="X195" s="799"/>
      <c r="Y195" s="799"/>
      <c r="Z195" s="799"/>
      <c r="AA195" s="799"/>
      <c r="AB195" s="799"/>
      <c r="AC195" s="799"/>
      <c r="AD195" s="799"/>
      <c r="AE195" s="799"/>
      <c r="AF195" s="799"/>
      <c r="AG195" s="799"/>
      <c r="AH195" s="799"/>
      <c r="AI195" s="799"/>
      <c r="AJ195" s="799"/>
      <c r="AK195" s="799"/>
      <c r="AL195" s="799"/>
      <c r="AM195" s="799"/>
      <c r="AN195" s="799"/>
      <c r="AO195" s="799"/>
      <c r="AP195" s="799"/>
      <c r="AQ195" s="799"/>
      <c r="AR195" s="799"/>
      <c r="AS195" s="799"/>
      <c r="AT195" s="799"/>
      <c r="AU195" s="799"/>
      <c r="AV195" s="799"/>
      <c r="AW195" s="799"/>
      <c r="AX195" s="799"/>
      <c r="AY195" s="799"/>
      <c r="AZ195" s="1066"/>
      <c r="BA195" s="1060"/>
      <c r="BB195" s="1060"/>
      <c r="BC195" s="1060"/>
      <c r="BD195" s="1060"/>
      <c r="BE195" s="1060"/>
      <c r="BF195" s="1060"/>
      <c r="BG195" s="1060"/>
      <c r="BH195" s="1069"/>
      <c r="BI195" s="1060"/>
      <c r="BJ195" s="1060"/>
      <c r="BK195" s="1060"/>
      <c r="BL195" s="1060"/>
      <c r="BM195" s="1060"/>
      <c r="BN195" s="1060"/>
      <c r="BO195" s="1060"/>
      <c r="BP195" s="1060"/>
      <c r="BQ195" s="1069"/>
      <c r="BR195" s="1060"/>
      <c r="BS195" s="1060"/>
      <c r="BT195" s="1060"/>
      <c r="BU195" s="1060"/>
      <c r="BV195" s="1060"/>
      <c r="BW195" s="1060"/>
      <c r="BX195" s="1060"/>
      <c r="BY195" s="1060"/>
      <c r="BZ195" s="1063"/>
      <c r="CA195" s="64"/>
      <c r="CB195" s="2"/>
      <c r="CC195" s="208"/>
      <c r="CD195" s="193"/>
      <c r="CE195" s="305"/>
      <c r="CF195" s="305"/>
      <c r="CG195" s="305"/>
      <c r="CH195" s="305"/>
      <c r="CI195" s="305"/>
      <c r="CJ195" s="305"/>
      <c r="CK195" s="305"/>
      <c r="CL195" s="305"/>
      <c r="CM195" s="305"/>
      <c r="CN195" s="305"/>
      <c r="CO195" s="305"/>
      <c r="CP195" s="305"/>
      <c r="CQ195" s="305"/>
      <c r="CR195" s="305"/>
      <c r="CS195" s="305"/>
      <c r="CT195" s="305"/>
      <c r="CU195" s="305"/>
      <c r="CV195" s="306"/>
      <c r="CW195" s="273"/>
      <c r="CX195" s="273"/>
      <c r="CY195" s="273"/>
      <c r="CZ195" s="281"/>
      <c r="DA195" s="280"/>
      <c r="DB195" s="273"/>
      <c r="DC195" s="273"/>
      <c r="DD195" s="281"/>
      <c r="DE195" s="280"/>
      <c r="DF195" s="273"/>
      <c r="DG195" s="273"/>
      <c r="DH195" s="281"/>
      <c r="DI195" s="280"/>
      <c r="DJ195" s="273"/>
      <c r="DK195" s="273"/>
      <c r="DL195" s="281"/>
      <c r="DM195" s="280"/>
      <c r="DN195" s="273"/>
      <c r="DO195" s="273"/>
      <c r="DP195" s="281"/>
      <c r="DQ195" s="280"/>
      <c r="DR195" s="273"/>
      <c r="DS195" s="273"/>
      <c r="DT195" s="281"/>
      <c r="DU195" s="280"/>
      <c r="DV195" s="273"/>
      <c r="DW195" s="273"/>
      <c r="DX195" s="273"/>
      <c r="DY195" s="184"/>
      <c r="DZ195" s="184"/>
      <c r="EA195" s="184"/>
      <c r="EB195" s="184"/>
      <c r="EC195" s="184"/>
      <c r="ED195" s="184"/>
      <c r="EE195" s="307" t="s">
        <v>228</v>
      </c>
      <c r="EF195" s="307"/>
      <c r="EG195" s="307"/>
      <c r="EH195" s="307"/>
      <c r="EI195" s="307"/>
      <c r="EJ195" s="307"/>
      <c r="EK195" s="307"/>
      <c r="EL195" s="307"/>
      <c r="EM195" s="307"/>
      <c r="EN195" s="307"/>
      <c r="EO195" s="307"/>
      <c r="EP195" s="307"/>
      <c r="EQ195" s="308"/>
      <c r="ER195" s="288" t="str">
        <f>IF(ER141="","",ER141)</f>
        <v/>
      </c>
      <c r="ES195" s="289"/>
      <c r="ET195" s="289"/>
      <c r="EU195" s="289" t="str">
        <f>IF(EU141="","",EU141)</f>
        <v/>
      </c>
      <c r="EV195" s="289"/>
      <c r="EW195" s="289"/>
      <c r="EX195" s="289" t="str">
        <f>IF(EX141="","",EX141)</f>
        <v>5</v>
      </c>
      <c r="EY195" s="289"/>
      <c r="EZ195" s="292"/>
      <c r="FA195" s="289" t="str">
        <f>IF(FA141="","",FA141)</f>
        <v>0</v>
      </c>
      <c r="FB195" s="289"/>
      <c r="FC195" s="289"/>
      <c r="FD195" s="289" t="str">
        <f>IF(FD141="","",FD141)</f>
        <v>0</v>
      </c>
      <c r="FE195" s="289"/>
      <c r="FF195" s="289"/>
      <c r="FG195" s="289" t="str">
        <f>IF(FG141="","",FG141)</f>
        <v>0</v>
      </c>
      <c r="FH195" s="289"/>
      <c r="FI195" s="292"/>
      <c r="FJ195" s="289" t="str">
        <f>IF(FJ141="","",FJ141)</f>
        <v>0</v>
      </c>
      <c r="FK195" s="289"/>
      <c r="FL195" s="289"/>
      <c r="FM195" s="289" t="str">
        <f>IF(FM141="","",FM141)</f>
        <v>0</v>
      </c>
      <c r="FN195" s="289"/>
      <c r="FO195" s="289"/>
      <c r="FP195" s="289" t="str">
        <f>IF(FP141="","",FP141)</f>
        <v>0</v>
      </c>
      <c r="FQ195" s="289"/>
      <c r="FR195" s="295"/>
      <c r="FS195" s="183"/>
      <c r="FT195" s="206"/>
    </row>
    <row r="196" spans="2:176" ht="9.75" customHeight="1" thickBot="1" x14ac:dyDescent="0.25">
      <c r="B196" s="1049"/>
      <c r="C196" s="1050"/>
      <c r="D196" s="1050"/>
      <c r="E196" s="1050"/>
      <c r="F196" s="813"/>
      <c r="G196" s="813"/>
      <c r="H196" s="813"/>
      <c r="I196" s="732"/>
      <c r="J196" s="732"/>
      <c r="K196" s="813"/>
      <c r="L196" s="813"/>
      <c r="M196" s="813"/>
      <c r="N196" s="732"/>
      <c r="O196" s="732"/>
      <c r="P196" s="813"/>
      <c r="Q196" s="813"/>
      <c r="R196" s="813"/>
      <c r="S196" s="1078"/>
      <c r="T196" s="21"/>
      <c r="U196" s="70"/>
      <c r="V196" s="798"/>
      <c r="W196" s="799"/>
      <c r="X196" s="799"/>
      <c r="Y196" s="799"/>
      <c r="Z196" s="799"/>
      <c r="AA196" s="799"/>
      <c r="AB196" s="799"/>
      <c r="AC196" s="799"/>
      <c r="AD196" s="799"/>
      <c r="AE196" s="799"/>
      <c r="AF196" s="799"/>
      <c r="AG196" s="799"/>
      <c r="AH196" s="799"/>
      <c r="AI196" s="799"/>
      <c r="AJ196" s="799"/>
      <c r="AK196" s="799"/>
      <c r="AL196" s="799"/>
      <c r="AM196" s="799"/>
      <c r="AN196" s="799"/>
      <c r="AO196" s="799"/>
      <c r="AP196" s="799"/>
      <c r="AQ196" s="799"/>
      <c r="AR196" s="799"/>
      <c r="AS196" s="799"/>
      <c r="AT196" s="799"/>
      <c r="AU196" s="799"/>
      <c r="AV196" s="799"/>
      <c r="AW196" s="799"/>
      <c r="AX196" s="799"/>
      <c r="AY196" s="799"/>
      <c r="AZ196" s="1067"/>
      <c r="BA196" s="1061"/>
      <c r="BB196" s="1061"/>
      <c r="BC196" s="1061"/>
      <c r="BD196" s="1061"/>
      <c r="BE196" s="1061"/>
      <c r="BF196" s="1061"/>
      <c r="BG196" s="1061"/>
      <c r="BH196" s="1070"/>
      <c r="BI196" s="1061"/>
      <c r="BJ196" s="1061"/>
      <c r="BK196" s="1061"/>
      <c r="BL196" s="1061"/>
      <c r="BM196" s="1061"/>
      <c r="BN196" s="1061"/>
      <c r="BO196" s="1061"/>
      <c r="BP196" s="1061"/>
      <c r="BQ196" s="1070"/>
      <c r="BR196" s="1061"/>
      <c r="BS196" s="1061"/>
      <c r="BT196" s="1061"/>
      <c r="BU196" s="1061"/>
      <c r="BV196" s="1061"/>
      <c r="BW196" s="1061"/>
      <c r="BX196" s="1061"/>
      <c r="BY196" s="1061"/>
      <c r="BZ196" s="1064"/>
      <c r="CA196" s="64"/>
      <c r="CB196" s="2"/>
      <c r="CC196" s="207"/>
      <c r="CD196" s="189"/>
      <c r="CE196" s="184"/>
      <c r="CF196" s="184"/>
      <c r="CG196" s="184"/>
      <c r="CH196" s="184"/>
      <c r="CI196" s="184"/>
      <c r="CJ196" s="184"/>
      <c r="CK196" s="184"/>
      <c r="CL196" s="184"/>
      <c r="CM196" s="184"/>
      <c r="CN196" s="184"/>
      <c r="CO196" s="184"/>
      <c r="CP196" s="184"/>
      <c r="CQ196" s="184"/>
      <c r="CR196" s="184"/>
      <c r="CS196" s="184"/>
      <c r="CT196" s="184"/>
      <c r="CU196" s="184"/>
      <c r="CV196" s="184"/>
      <c r="CW196" s="184"/>
      <c r="CX196" s="184"/>
      <c r="CY196" s="184"/>
      <c r="CZ196" s="184"/>
      <c r="DA196" s="184"/>
      <c r="DB196" s="184"/>
      <c r="DC196" s="184"/>
      <c r="DD196" s="184"/>
      <c r="DE196" s="184"/>
      <c r="DF196" s="184"/>
      <c r="DG196" s="184"/>
      <c r="DH196" s="184"/>
      <c r="DI196" s="184"/>
      <c r="DJ196" s="184"/>
      <c r="DK196" s="184"/>
      <c r="DL196" s="184"/>
      <c r="DM196" s="184"/>
      <c r="DN196" s="184"/>
      <c r="DO196" s="184"/>
      <c r="DP196" s="184"/>
      <c r="DQ196" s="184"/>
      <c r="DR196" s="184"/>
      <c r="DS196" s="184"/>
      <c r="DT196" s="184"/>
      <c r="DU196" s="184"/>
      <c r="DV196" s="184"/>
      <c r="DW196" s="184"/>
      <c r="DX196" s="184"/>
      <c r="DY196" s="184"/>
      <c r="DZ196" s="184"/>
      <c r="EA196" s="184"/>
      <c r="EB196" s="184"/>
      <c r="EC196" s="184"/>
      <c r="ED196" s="184"/>
      <c r="EE196" s="307"/>
      <c r="EF196" s="307"/>
      <c r="EG196" s="307"/>
      <c r="EH196" s="307"/>
      <c r="EI196" s="307"/>
      <c r="EJ196" s="307"/>
      <c r="EK196" s="307"/>
      <c r="EL196" s="307"/>
      <c r="EM196" s="307"/>
      <c r="EN196" s="307"/>
      <c r="EO196" s="307"/>
      <c r="EP196" s="307"/>
      <c r="EQ196" s="308"/>
      <c r="ER196" s="290"/>
      <c r="ES196" s="238"/>
      <c r="ET196" s="238"/>
      <c r="EU196" s="238"/>
      <c r="EV196" s="238"/>
      <c r="EW196" s="238"/>
      <c r="EX196" s="238"/>
      <c r="EY196" s="238"/>
      <c r="EZ196" s="293"/>
      <c r="FA196" s="238"/>
      <c r="FB196" s="238"/>
      <c r="FC196" s="238"/>
      <c r="FD196" s="238"/>
      <c r="FE196" s="238"/>
      <c r="FF196" s="238"/>
      <c r="FG196" s="238"/>
      <c r="FH196" s="238"/>
      <c r="FI196" s="293"/>
      <c r="FJ196" s="238"/>
      <c r="FK196" s="238"/>
      <c r="FL196" s="238"/>
      <c r="FM196" s="238"/>
      <c r="FN196" s="238"/>
      <c r="FO196" s="238"/>
      <c r="FP196" s="238"/>
      <c r="FQ196" s="238"/>
      <c r="FR196" s="239"/>
      <c r="FS196" s="183"/>
      <c r="FT196" s="206"/>
    </row>
    <row r="197" spans="2:176" ht="9.75" customHeight="1" x14ac:dyDescent="0.2">
      <c r="B197" s="1049" t="s">
        <v>10</v>
      </c>
      <c r="C197" s="1050"/>
      <c r="D197" s="1050"/>
      <c r="E197" s="1050"/>
      <c r="F197" s="1090" t="str">
        <f>IF(F143="","",F143)</f>
        <v>ｶ.ｺﾝﾄﾞｳｸﾞﾐ</v>
      </c>
      <c r="G197" s="1090"/>
      <c r="H197" s="1090"/>
      <c r="I197" s="1090"/>
      <c r="J197" s="1090"/>
      <c r="K197" s="1090"/>
      <c r="L197" s="1090"/>
      <c r="M197" s="1090"/>
      <c r="N197" s="1090"/>
      <c r="O197" s="1090"/>
      <c r="P197" s="1090"/>
      <c r="Q197" s="1090"/>
      <c r="R197" s="1090"/>
      <c r="S197" s="1091"/>
      <c r="T197" s="22"/>
      <c r="V197" s="1323" t="s">
        <v>19</v>
      </c>
      <c r="W197" s="1324"/>
      <c r="X197" s="1324"/>
      <c r="Y197" s="1324"/>
      <c r="Z197" s="1324"/>
      <c r="AA197" s="1324"/>
      <c r="AB197" s="1324"/>
      <c r="AC197" s="1324"/>
      <c r="AD197" s="1324"/>
      <c r="AE197" s="1324"/>
      <c r="AF197" s="1324"/>
      <c r="AG197" s="1324"/>
      <c r="AH197" s="1324"/>
      <c r="AI197" s="1324"/>
      <c r="AJ197" s="1324"/>
      <c r="AK197" s="1324"/>
      <c r="AL197" s="1324"/>
      <c r="AM197" s="1324"/>
      <c r="AN197" s="1324"/>
      <c r="AO197" s="1324"/>
      <c r="AP197" s="1324"/>
      <c r="AQ197" s="1324"/>
      <c r="AR197" s="1324"/>
      <c r="AS197" s="1324"/>
      <c r="AT197" s="1324"/>
      <c r="AU197" s="1324"/>
      <c r="AV197" s="1324"/>
      <c r="AW197" s="1324"/>
      <c r="AX197" s="1324"/>
      <c r="AY197" s="1324"/>
      <c r="AZ197" s="1329" t="str">
        <f>IF(AZ143="","",AZ143)</f>
        <v/>
      </c>
      <c r="BA197" s="1314"/>
      <c r="BB197" s="1314"/>
      <c r="BC197" s="1314" t="str">
        <f>IF(BC143="","",BC143)</f>
        <v/>
      </c>
      <c r="BD197" s="1314"/>
      <c r="BE197" s="1314"/>
      <c r="BF197" s="1314" t="str">
        <f>IF(BF143="","",BF143)</f>
        <v>1</v>
      </c>
      <c r="BG197" s="1314"/>
      <c r="BH197" s="1317"/>
      <c r="BI197" s="1314" t="str">
        <f>IF(BI143="","",BI143)</f>
        <v>6</v>
      </c>
      <c r="BJ197" s="1314"/>
      <c r="BK197" s="1314"/>
      <c r="BL197" s="1314" t="str">
        <f>IF(BL143="","",BL143)</f>
        <v>4</v>
      </c>
      <c r="BM197" s="1314"/>
      <c r="BN197" s="1314"/>
      <c r="BO197" s="1314" t="str">
        <f>IF(BO143="","",BO143)</f>
        <v>3</v>
      </c>
      <c r="BP197" s="1314"/>
      <c r="BQ197" s="1317"/>
      <c r="BR197" s="1314" t="str">
        <f>IF(BR143="","",BR143)</f>
        <v>2</v>
      </c>
      <c r="BS197" s="1314"/>
      <c r="BT197" s="1314"/>
      <c r="BU197" s="1314" t="str">
        <f>IF(BU143="","",BU143)</f>
        <v>1</v>
      </c>
      <c r="BV197" s="1314"/>
      <c r="BW197" s="1314"/>
      <c r="BX197" s="1314" t="str">
        <f>IF(BX143="","",BX143)</f>
        <v>0</v>
      </c>
      <c r="BY197" s="1314"/>
      <c r="BZ197" s="1320"/>
      <c r="CA197" s="64"/>
      <c r="CB197" s="2"/>
      <c r="CC197" s="207"/>
      <c r="CD197" s="183"/>
      <c r="CE197" s="184"/>
      <c r="CF197" s="184"/>
      <c r="CG197" s="184"/>
      <c r="CH197" s="184"/>
      <c r="CI197" s="184"/>
      <c r="CJ197" s="184"/>
      <c r="CK197" s="1307" t="s">
        <v>36</v>
      </c>
      <c r="CL197" s="1307"/>
      <c r="CM197" s="1307"/>
      <c r="CN197" s="1307"/>
      <c r="CO197" s="1307"/>
      <c r="CP197" s="1307"/>
      <c r="CQ197" s="1307"/>
      <c r="CR197" s="1307"/>
      <c r="CS197" s="1307"/>
      <c r="CT197" s="1307"/>
      <c r="CU197" s="1307"/>
      <c r="CV197" s="1307"/>
      <c r="CW197" s="451" t="s">
        <v>229</v>
      </c>
      <c r="CX197" s="451"/>
      <c r="CY197" s="451"/>
      <c r="CZ197" s="451"/>
      <c r="DA197" s="451"/>
      <c r="DB197" s="451"/>
      <c r="DC197" s="451"/>
      <c r="DD197" s="451"/>
      <c r="DE197" s="451"/>
      <c r="DF197" s="451"/>
      <c r="DG197" s="451"/>
      <c r="DH197" s="451"/>
      <c r="DI197" s="451"/>
      <c r="DJ197" s="451"/>
      <c r="DK197" s="451"/>
      <c r="DL197" s="451"/>
      <c r="DM197" s="451"/>
      <c r="DN197" s="451"/>
      <c r="DO197" s="451"/>
      <c r="DP197" s="451"/>
      <c r="DQ197" s="451"/>
      <c r="DR197" s="451"/>
      <c r="DS197" s="451"/>
      <c r="DT197" s="451"/>
      <c r="DU197" s="451"/>
      <c r="DV197" s="451"/>
      <c r="DW197" s="451"/>
      <c r="DX197" s="451"/>
      <c r="DY197" s="184"/>
      <c r="DZ197" s="184"/>
      <c r="EA197" s="184"/>
      <c r="EB197" s="184"/>
      <c r="EC197" s="184"/>
      <c r="ED197" s="184"/>
      <c r="EE197" s="307"/>
      <c r="EF197" s="307"/>
      <c r="EG197" s="307"/>
      <c r="EH197" s="307"/>
      <c r="EI197" s="307"/>
      <c r="EJ197" s="307"/>
      <c r="EK197" s="307"/>
      <c r="EL197" s="307"/>
      <c r="EM197" s="307"/>
      <c r="EN197" s="307"/>
      <c r="EO197" s="307"/>
      <c r="EP197" s="307"/>
      <c r="EQ197" s="308"/>
      <c r="ER197" s="291"/>
      <c r="ES197" s="240"/>
      <c r="ET197" s="240"/>
      <c r="EU197" s="240"/>
      <c r="EV197" s="240"/>
      <c r="EW197" s="240"/>
      <c r="EX197" s="240"/>
      <c r="EY197" s="240"/>
      <c r="EZ197" s="294"/>
      <c r="FA197" s="240"/>
      <c r="FB197" s="240"/>
      <c r="FC197" s="240"/>
      <c r="FD197" s="240"/>
      <c r="FE197" s="240"/>
      <c r="FF197" s="240"/>
      <c r="FG197" s="240"/>
      <c r="FH197" s="240"/>
      <c r="FI197" s="294"/>
      <c r="FJ197" s="240"/>
      <c r="FK197" s="240"/>
      <c r="FL197" s="240"/>
      <c r="FM197" s="240"/>
      <c r="FN197" s="240"/>
      <c r="FO197" s="240"/>
      <c r="FP197" s="240"/>
      <c r="FQ197" s="240"/>
      <c r="FR197" s="241"/>
      <c r="FS197" s="183"/>
      <c r="FT197" s="206"/>
    </row>
    <row r="198" spans="2:176" ht="9.75" customHeight="1" x14ac:dyDescent="0.2">
      <c r="B198" s="1049"/>
      <c r="C198" s="1050"/>
      <c r="D198" s="1050"/>
      <c r="E198" s="1050"/>
      <c r="F198" s="1090"/>
      <c r="G198" s="1090"/>
      <c r="H198" s="1090"/>
      <c r="I198" s="1090"/>
      <c r="J198" s="1090"/>
      <c r="K198" s="1090"/>
      <c r="L198" s="1090"/>
      <c r="M198" s="1090"/>
      <c r="N198" s="1090"/>
      <c r="O198" s="1090"/>
      <c r="P198" s="1090"/>
      <c r="Q198" s="1090"/>
      <c r="R198" s="1090"/>
      <c r="S198" s="1091"/>
      <c r="T198" s="22"/>
      <c r="U198" s="70"/>
      <c r="V198" s="1325"/>
      <c r="W198" s="1326"/>
      <c r="X198" s="1326"/>
      <c r="Y198" s="1326"/>
      <c r="Z198" s="1326"/>
      <c r="AA198" s="1326"/>
      <c r="AB198" s="1326"/>
      <c r="AC198" s="1326"/>
      <c r="AD198" s="1326"/>
      <c r="AE198" s="1326"/>
      <c r="AF198" s="1326"/>
      <c r="AG198" s="1326"/>
      <c r="AH198" s="1326"/>
      <c r="AI198" s="1326"/>
      <c r="AJ198" s="1326"/>
      <c r="AK198" s="1326"/>
      <c r="AL198" s="1326"/>
      <c r="AM198" s="1326"/>
      <c r="AN198" s="1326"/>
      <c r="AO198" s="1326"/>
      <c r="AP198" s="1326"/>
      <c r="AQ198" s="1326"/>
      <c r="AR198" s="1326"/>
      <c r="AS198" s="1326"/>
      <c r="AT198" s="1326"/>
      <c r="AU198" s="1326"/>
      <c r="AV198" s="1326"/>
      <c r="AW198" s="1326"/>
      <c r="AX198" s="1326"/>
      <c r="AY198" s="1326"/>
      <c r="AZ198" s="1330"/>
      <c r="BA198" s="1315"/>
      <c r="BB198" s="1315"/>
      <c r="BC198" s="1315"/>
      <c r="BD198" s="1315"/>
      <c r="BE198" s="1315"/>
      <c r="BF198" s="1315"/>
      <c r="BG198" s="1315"/>
      <c r="BH198" s="1318"/>
      <c r="BI198" s="1315"/>
      <c r="BJ198" s="1315"/>
      <c r="BK198" s="1315"/>
      <c r="BL198" s="1315"/>
      <c r="BM198" s="1315"/>
      <c r="BN198" s="1315"/>
      <c r="BO198" s="1315"/>
      <c r="BP198" s="1315"/>
      <c r="BQ198" s="1318"/>
      <c r="BR198" s="1315"/>
      <c r="BS198" s="1315"/>
      <c r="BT198" s="1315"/>
      <c r="BU198" s="1315"/>
      <c r="BV198" s="1315"/>
      <c r="BW198" s="1315"/>
      <c r="BX198" s="1315"/>
      <c r="BY198" s="1315"/>
      <c r="BZ198" s="1321"/>
      <c r="CA198" s="64"/>
      <c r="CB198" s="2"/>
      <c r="CC198" s="208"/>
      <c r="CD198" s="193"/>
      <c r="CE198" s="1103" t="s">
        <v>176</v>
      </c>
      <c r="CF198" s="1104"/>
      <c r="CG198" s="1104"/>
      <c r="CH198" s="1104"/>
      <c r="CI198" s="1104"/>
      <c r="CJ198" s="1104"/>
      <c r="CK198" s="1308" t="str">
        <f>IF(CK144="","",CK144)</f>
        <v>1</v>
      </c>
      <c r="CL198" s="1308"/>
      <c r="CM198" s="1308"/>
      <c r="CN198" s="1309"/>
      <c r="CO198" s="1310" t="str">
        <f>IF(CO144="","",CO144)</f>
        <v>2</v>
      </c>
      <c r="CP198" s="1308"/>
      <c r="CQ198" s="1308"/>
      <c r="CR198" s="1311"/>
      <c r="CS198" s="1312" t="str">
        <f>IF(CS144="","",CS144)</f>
        <v>3</v>
      </c>
      <c r="CT198" s="1308"/>
      <c r="CU198" s="1308"/>
      <c r="CV198" s="1308"/>
      <c r="CW198" s="1122" t="str">
        <f>IF(CW144="","",CW144)</f>
        <v>未成工事支出金</v>
      </c>
      <c r="CX198" s="1122"/>
      <c r="CY198" s="1122"/>
      <c r="CZ198" s="1122"/>
      <c r="DA198" s="1122"/>
      <c r="DB198" s="1122"/>
      <c r="DC198" s="1122"/>
      <c r="DD198" s="1122"/>
      <c r="DE198" s="1122"/>
      <c r="DF198" s="1122"/>
      <c r="DG198" s="1122"/>
      <c r="DH198" s="1122"/>
      <c r="DI198" s="1122"/>
      <c r="DJ198" s="1122"/>
      <c r="DK198" s="1122"/>
      <c r="DL198" s="1122"/>
      <c r="DM198" s="1122"/>
      <c r="DN198" s="1122"/>
      <c r="DO198" s="1122"/>
      <c r="DP198" s="1122"/>
      <c r="DQ198" s="1122"/>
      <c r="DR198" s="1122"/>
      <c r="DS198" s="1122"/>
      <c r="DT198" s="1122"/>
      <c r="DU198" s="1122"/>
      <c r="DV198" s="1122"/>
      <c r="DW198" s="1122"/>
      <c r="DX198" s="1123"/>
      <c r="DY198" s="184"/>
      <c r="DZ198" s="184"/>
      <c r="EA198" s="184"/>
      <c r="EB198" s="184"/>
      <c r="EC198" s="184"/>
      <c r="ED198" s="184"/>
      <c r="EE198" s="307" t="s">
        <v>230</v>
      </c>
      <c r="EF198" s="307"/>
      <c r="EG198" s="307"/>
      <c r="EH198" s="307"/>
      <c r="EI198" s="307"/>
      <c r="EJ198" s="307"/>
      <c r="EK198" s="307"/>
      <c r="EL198" s="307"/>
      <c r="EM198" s="307"/>
      <c r="EN198" s="307"/>
      <c r="EO198" s="307"/>
      <c r="EP198" s="307"/>
      <c r="EQ198" s="308"/>
      <c r="ER198" s="290" t="str">
        <f>IF(ER144="","",ER144)</f>
        <v/>
      </c>
      <c r="ES198" s="238"/>
      <c r="ET198" s="238"/>
      <c r="EU198" s="238" t="str">
        <f>IF(EU144="","",EU144)</f>
        <v/>
      </c>
      <c r="EV198" s="238"/>
      <c r="EW198" s="238"/>
      <c r="EX198" s="238" t="str">
        <f>IF(EX144="","",EX144)</f>
        <v>2</v>
      </c>
      <c r="EY198" s="238"/>
      <c r="EZ198" s="293"/>
      <c r="FA198" s="238" t="str">
        <f>IF(FA144="","",FA144)</f>
        <v>9</v>
      </c>
      <c r="FB198" s="238"/>
      <c r="FC198" s="238"/>
      <c r="FD198" s="238" t="str">
        <f>IF(FD144="","",FD144)</f>
        <v>0</v>
      </c>
      <c r="FE198" s="238"/>
      <c r="FF198" s="238"/>
      <c r="FG198" s="238" t="str">
        <f>IF(FG144="","",FG144)</f>
        <v>0</v>
      </c>
      <c r="FH198" s="238"/>
      <c r="FI198" s="293"/>
      <c r="FJ198" s="238" t="str">
        <f>IF(FJ144="","",FJ144)</f>
        <v>0</v>
      </c>
      <c r="FK198" s="238"/>
      <c r="FL198" s="238"/>
      <c r="FM198" s="238" t="str">
        <f>IF(FM144="","",FM144)</f>
        <v>0</v>
      </c>
      <c r="FN198" s="238"/>
      <c r="FO198" s="238"/>
      <c r="FP198" s="238" t="str">
        <f>IF(FP144="","",FP144)</f>
        <v>0</v>
      </c>
      <c r="FQ198" s="238"/>
      <c r="FR198" s="239"/>
      <c r="FS198" s="183"/>
      <c r="FT198" s="206"/>
    </row>
    <row r="199" spans="2:176" ht="9.75" customHeight="1" thickBot="1" x14ac:dyDescent="0.25">
      <c r="B199" s="1049" t="s">
        <v>11</v>
      </c>
      <c r="C199" s="1050"/>
      <c r="D199" s="1050"/>
      <c r="E199" s="1050"/>
      <c r="F199" s="1090" t="str">
        <f>IF(F145="","",F145)</f>
        <v>株式会社　近藤組</v>
      </c>
      <c r="G199" s="1090"/>
      <c r="H199" s="1090"/>
      <c r="I199" s="1090"/>
      <c r="J199" s="1090"/>
      <c r="K199" s="1090"/>
      <c r="L199" s="1090"/>
      <c r="M199" s="1090"/>
      <c r="N199" s="1090"/>
      <c r="O199" s="1090"/>
      <c r="P199" s="1090"/>
      <c r="Q199" s="1090"/>
      <c r="R199" s="1090"/>
      <c r="S199" s="1091"/>
      <c r="T199" s="22"/>
      <c r="U199" s="70"/>
      <c r="V199" s="1327"/>
      <c r="W199" s="1328"/>
      <c r="X199" s="1328"/>
      <c r="Y199" s="1328"/>
      <c r="Z199" s="1328"/>
      <c r="AA199" s="1328"/>
      <c r="AB199" s="1328"/>
      <c r="AC199" s="1328"/>
      <c r="AD199" s="1328"/>
      <c r="AE199" s="1328"/>
      <c r="AF199" s="1328"/>
      <c r="AG199" s="1328"/>
      <c r="AH199" s="1328"/>
      <c r="AI199" s="1328"/>
      <c r="AJ199" s="1328"/>
      <c r="AK199" s="1328"/>
      <c r="AL199" s="1328"/>
      <c r="AM199" s="1328"/>
      <c r="AN199" s="1328"/>
      <c r="AO199" s="1328"/>
      <c r="AP199" s="1328"/>
      <c r="AQ199" s="1328"/>
      <c r="AR199" s="1328"/>
      <c r="AS199" s="1328"/>
      <c r="AT199" s="1328"/>
      <c r="AU199" s="1328"/>
      <c r="AV199" s="1328"/>
      <c r="AW199" s="1328"/>
      <c r="AX199" s="1328"/>
      <c r="AY199" s="1328"/>
      <c r="AZ199" s="1331"/>
      <c r="BA199" s="1316"/>
      <c r="BB199" s="1316"/>
      <c r="BC199" s="1316"/>
      <c r="BD199" s="1316"/>
      <c r="BE199" s="1316"/>
      <c r="BF199" s="1316"/>
      <c r="BG199" s="1316"/>
      <c r="BH199" s="1319"/>
      <c r="BI199" s="1316"/>
      <c r="BJ199" s="1316"/>
      <c r="BK199" s="1316"/>
      <c r="BL199" s="1316"/>
      <c r="BM199" s="1316"/>
      <c r="BN199" s="1316"/>
      <c r="BO199" s="1316"/>
      <c r="BP199" s="1316"/>
      <c r="BQ199" s="1319"/>
      <c r="BR199" s="1316"/>
      <c r="BS199" s="1316"/>
      <c r="BT199" s="1316"/>
      <c r="BU199" s="1316"/>
      <c r="BV199" s="1316"/>
      <c r="BW199" s="1316"/>
      <c r="BX199" s="1316"/>
      <c r="BY199" s="1316"/>
      <c r="BZ199" s="1322"/>
      <c r="CA199" s="64"/>
      <c r="CB199" s="2"/>
      <c r="CC199" s="208"/>
      <c r="CD199" s="193"/>
      <c r="CE199" s="1106"/>
      <c r="CF199" s="1107"/>
      <c r="CG199" s="1107"/>
      <c r="CH199" s="1107"/>
      <c r="CI199" s="1107"/>
      <c r="CJ199" s="1107"/>
      <c r="CK199" s="1308"/>
      <c r="CL199" s="1308"/>
      <c r="CM199" s="1308"/>
      <c r="CN199" s="1309"/>
      <c r="CO199" s="1310"/>
      <c r="CP199" s="1308"/>
      <c r="CQ199" s="1308"/>
      <c r="CR199" s="1311"/>
      <c r="CS199" s="1312"/>
      <c r="CT199" s="1308"/>
      <c r="CU199" s="1308"/>
      <c r="CV199" s="1308"/>
      <c r="CW199" s="242"/>
      <c r="CX199" s="242"/>
      <c r="CY199" s="242"/>
      <c r="CZ199" s="242"/>
      <c r="DA199" s="242"/>
      <c r="DB199" s="242"/>
      <c r="DC199" s="242"/>
      <c r="DD199" s="242"/>
      <c r="DE199" s="242"/>
      <c r="DF199" s="242"/>
      <c r="DG199" s="242"/>
      <c r="DH199" s="242"/>
      <c r="DI199" s="242"/>
      <c r="DJ199" s="242"/>
      <c r="DK199" s="242"/>
      <c r="DL199" s="242"/>
      <c r="DM199" s="242"/>
      <c r="DN199" s="242"/>
      <c r="DO199" s="242"/>
      <c r="DP199" s="242"/>
      <c r="DQ199" s="242"/>
      <c r="DR199" s="242"/>
      <c r="DS199" s="242"/>
      <c r="DT199" s="242"/>
      <c r="DU199" s="242"/>
      <c r="DV199" s="242"/>
      <c r="DW199" s="242"/>
      <c r="DX199" s="243"/>
      <c r="DY199" s="184"/>
      <c r="DZ199" s="184"/>
      <c r="EA199" s="184"/>
      <c r="EB199" s="184"/>
      <c r="EC199" s="183"/>
      <c r="ED199" s="183"/>
      <c r="EE199" s="307"/>
      <c r="EF199" s="307"/>
      <c r="EG199" s="307"/>
      <c r="EH199" s="307"/>
      <c r="EI199" s="307"/>
      <c r="EJ199" s="307"/>
      <c r="EK199" s="307"/>
      <c r="EL199" s="307"/>
      <c r="EM199" s="307"/>
      <c r="EN199" s="307"/>
      <c r="EO199" s="307"/>
      <c r="EP199" s="307"/>
      <c r="EQ199" s="308"/>
      <c r="ER199" s="290"/>
      <c r="ES199" s="238"/>
      <c r="ET199" s="238"/>
      <c r="EU199" s="238"/>
      <c r="EV199" s="238"/>
      <c r="EW199" s="238"/>
      <c r="EX199" s="238"/>
      <c r="EY199" s="238"/>
      <c r="EZ199" s="293"/>
      <c r="FA199" s="238"/>
      <c r="FB199" s="238"/>
      <c r="FC199" s="238"/>
      <c r="FD199" s="238"/>
      <c r="FE199" s="238"/>
      <c r="FF199" s="238"/>
      <c r="FG199" s="238"/>
      <c r="FH199" s="238"/>
      <c r="FI199" s="293"/>
      <c r="FJ199" s="238"/>
      <c r="FK199" s="238"/>
      <c r="FL199" s="238"/>
      <c r="FM199" s="238"/>
      <c r="FN199" s="238"/>
      <c r="FO199" s="238"/>
      <c r="FP199" s="238"/>
      <c r="FQ199" s="238"/>
      <c r="FR199" s="239"/>
      <c r="FS199" s="183"/>
      <c r="FT199" s="206"/>
    </row>
    <row r="200" spans="2:176" ht="9.75" customHeight="1" x14ac:dyDescent="0.2">
      <c r="B200" s="1049"/>
      <c r="C200" s="1050"/>
      <c r="D200" s="1050"/>
      <c r="E200" s="1050"/>
      <c r="F200" s="1090"/>
      <c r="G200" s="1090"/>
      <c r="H200" s="1090"/>
      <c r="I200" s="1090"/>
      <c r="J200" s="1090"/>
      <c r="K200" s="1090"/>
      <c r="L200" s="1090"/>
      <c r="M200" s="1090"/>
      <c r="N200" s="1090"/>
      <c r="O200" s="1090"/>
      <c r="P200" s="1090"/>
      <c r="Q200" s="1090"/>
      <c r="R200" s="1090"/>
      <c r="S200" s="1091"/>
      <c r="T200" s="22"/>
      <c r="V200" s="875" t="s">
        <v>253</v>
      </c>
      <c r="W200" s="876"/>
      <c r="X200" s="876"/>
      <c r="Y200" s="876"/>
      <c r="Z200" s="876"/>
      <c r="AA200" s="876"/>
      <c r="AB200" s="876"/>
      <c r="AC200" s="876"/>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6"/>
      <c r="AY200" s="876"/>
      <c r="AZ200" s="1066" t="str">
        <f>IF(AZ146="","",AZ146)</f>
        <v/>
      </c>
      <c r="BA200" s="1060"/>
      <c r="BB200" s="1060"/>
      <c r="BC200" s="1060" t="str">
        <f>IF(BC146="","",BC146)</f>
        <v/>
      </c>
      <c r="BD200" s="1060"/>
      <c r="BE200" s="1060"/>
      <c r="BF200" s="1060" t="str">
        <f>IF(BF146="","",BF146)</f>
        <v/>
      </c>
      <c r="BG200" s="1060"/>
      <c r="BH200" s="1069"/>
      <c r="BI200" s="1060" t="str">
        <f>IF(BI146="","",BI146)</f>
        <v>4</v>
      </c>
      <c r="BJ200" s="1060"/>
      <c r="BK200" s="1060"/>
      <c r="BL200" s="1060" t="str">
        <f>IF(BL146="","",BL146)</f>
        <v>5</v>
      </c>
      <c r="BM200" s="1060"/>
      <c r="BN200" s="1060"/>
      <c r="BO200" s="1060" t="str">
        <f>IF(BO146="","",BO146)</f>
        <v>6</v>
      </c>
      <c r="BP200" s="1060"/>
      <c r="BQ200" s="1069"/>
      <c r="BR200" s="1060" t="str">
        <f>IF(BR146="","",BR146)</f>
        <v>7</v>
      </c>
      <c r="BS200" s="1060"/>
      <c r="BT200" s="1060"/>
      <c r="BU200" s="1060" t="str">
        <f>IF(BU146="","",BU146)</f>
        <v>9</v>
      </c>
      <c r="BV200" s="1060"/>
      <c r="BW200" s="1060"/>
      <c r="BX200" s="1060" t="str">
        <f>IF(BX146="","",BX146)</f>
        <v>0</v>
      </c>
      <c r="BY200" s="1060"/>
      <c r="BZ200" s="1063"/>
      <c r="CA200" s="64"/>
      <c r="CB200" s="2"/>
      <c r="CC200" s="207"/>
      <c r="CD200" s="189"/>
      <c r="CE200" s="1109"/>
      <c r="CF200" s="1110"/>
      <c r="CG200" s="1110"/>
      <c r="CH200" s="1110"/>
      <c r="CI200" s="1110"/>
      <c r="CJ200" s="1110"/>
      <c r="CK200" s="1308"/>
      <c r="CL200" s="1308"/>
      <c r="CM200" s="1308"/>
      <c r="CN200" s="1309"/>
      <c r="CO200" s="1310"/>
      <c r="CP200" s="1308"/>
      <c r="CQ200" s="1308"/>
      <c r="CR200" s="1311"/>
      <c r="CS200" s="1312"/>
      <c r="CT200" s="1308"/>
      <c r="CU200" s="1308"/>
      <c r="CV200" s="1308"/>
      <c r="CW200" s="244"/>
      <c r="CX200" s="244"/>
      <c r="CY200" s="244"/>
      <c r="CZ200" s="244"/>
      <c r="DA200" s="244"/>
      <c r="DB200" s="244"/>
      <c r="DC200" s="244"/>
      <c r="DD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5"/>
      <c r="DY200" s="189"/>
      <c r="DZ200" s="189"/>
      <c r="EA200" s="189"/>
      <c r="EB200" s="183"/>
      <c r="EC200" s="189"/>
      <c r="ED200" s="189"/>
      <c r="EE200" s="307"/>
      <c r="EF200" s="307"/>
      <c r="EG200" s="307"/>
      <c r="EH200" s="307"/>
      <c r="EI200" s="307"/>
      <c r="EJ200" s="307"/>
      <c r="EK200" s="307"/>
      <c r="EL200" s="307"/>
      <c r="EM200" s="307"/>
      <c r="EN200" s="307"/>
      <c r="EO200" s="307"/>
      <c r="EP200" s="307"/>
      <c r="EQ200" s="308"/>
      <c r="ER200" s="290"/>
      <c r="ES200" s="238"/>
      <c r="ET200" s="238"/>
      <c r="EU200" s="238"/>
      <c r="EV200" s="238"/>
      <c r="EW200" s="238"/>
      <c r="EX200" s="238"/>
      <c r="EY200" s="238"/>
      <c r="EZ200" s="293"/>
      <c r="FA200" s="238"/>
      <c r="FB200" s="238"/>
      <c r="FC200" s="238"/>
      <c r="FD200" s="238"/>
      <c r="FE200" s="238"/>
      <c r="FF200" s="238"/>
      <c r="FG200" s="238"/>
      <c r="FH200" s="238"/>
      <c r="FI200" s="293"/>
      <c r="FJ200" s="238"/>
      <c r="FK200" s="238"/>
      <c r="FL200" s="238"/>
      <c r="FM200" s="238"/>
      <c r="FN200" s="238"/>
      <c r="FO200" s="238"/>
      <c r="FP200" s="238"/>
      <c r="FQ200" s="238"/>
      <c r="FR200" s="239"/>
      <c r="FS200" s="183"/>
      <c r="FT200" s="206"/>
    </row>
    <row r="201" spans="2:176" ht="9.75" customHeight="1" x14ac:dyDescent="0.2">
      <c r="B201" s="1049" t="s">
        <v>12</v>
      </c>
      <c r="C201" s="1050"/>
      <c r="D201" s="1050"/>
      <c r="E201" s="1050"/>
      <c r="F201" s="1090" t="str">
        <f>IF(F147="","",F147)</f>
        <v>1234567</v>
      </c>
      <c r="G201" s="1090"/>
      <c r="H201" s="1090"/>
      <c r="I201" s="1090"/>
      <c r="J201" s="1090"/>
      <c r="K201" s="1090"/>
      <c r="L201" s="1090"/>
      <c r="M201" s="1090"/>
      <c r="N201" s="1090"/>
      <c r="O201" s="1090"/>
      <c r="P201" s="1090"/>
      <c r="Q201" s="1090"/>
      <c r="R201" s="1090"/>
      <c r="S201" s="1091"/>
      <c r="T201" s="22"/>
      <c r="U201" s="70"/>
      <c r="V201" s="875"/>
      <c r="W201" s="876"/>
      <c r="X201" s="876"/>
      <c r="Y201" s="876"/>
      <c r="Z201" s="876"/>
      <c r="AA201" s="876"/>
      <c r="AB201" s="876"/>
      <c r="AC201" s="876"/>
      <c r="AD201" s="876"/>
      <c r="AE201" s="876"/>
      <c r="AF201" s="876"/>
      <c r="AG201" s="876"/>
      <c r="AH201" s="876"/>
      <c r="AI201" s="876"/>
      <c r="AJ201" s="876"/>
      <c r="AK201" s="876"/>
      <c r="AL201" s="876"/>
      <c r="AM201" s="876"/>
      <c r="AN201" s="876"/>
      <c r="AO201" s="876"/>
      <c r="AP201" s="876"/>
      <c r="AQ201" s="876"/>
      <c r="AR201" s="876"/>
      <c r="AS201" s="876"/>
      <c r="AT201" s="876"/>
      <c r="AU201" s="876"/>
      <c r="AV201" s="876"/>
      <c r="AW201" s="876"/>
      <c r="AX201" s="876"/>
      <c r="AY201" s="876"/>
      <c r="AZ201" s="1066"/>
      <c r="BA201" s="1060"/>
      <c r="BB201" s="1060"/>
      <c r="BC201" s="1060"/>
      <c r="BD201" s="1060"/>
      <c r="BE201" s="1060"/>
      <c r="BF201" s="1060"/>
      <c r="BG201" s="1060"/>
      <c r="BH201" s="1069"/>
      <c r="BI201" s="1060"/>
      <c r="BJ201" s="1060"/>
      <c r="BK201" s="1060"/>
      <c r="BL201" s="1060"/>
      <c r="BM201" s="1060"/>
      <c r="BN201" s="1060"/>
      <c r="BO201" s="1060"/>
      <c r="BP201" s="1060"/>
      <c r="BQ201" s="1069"/>
      <c r="BR201" s="1060"/>
      <c r="BS201" s="1060"/>
      <c r="BT201" s="1060"/>
      <c r="BU201" s="1060"/>
      <c r="BV201" s="1060"/>
      <c r="BW201" s="1060"/>
      <c r="BX201" s="1060"/>
      <c r="BY201" s="1060"/>
      <c r="BZ201" s="1063"/>
      <c r="CA201" s="64"/>
      <c r="CB201" s="2"/>
      <c r="CC201" s="209"/>
      <c r="CD201" s="184"/>
      <c r="CE201" s="1085" t="s">
        <v>177</v>
      </c>
      <c r="CF201" s="1085"/>
      <c r="CG201" s="1085"/>
      <c r="CH201" s="1085"/>
      <c r="CI201" s="1085"/>
      <c r="CJ201" s="1313"/>
      <c r="CK201" s="1308" t="str">
        <f>IF(CK147="","",CK147)</f>
        <v>3</v>
      </c>
      <c r="CL201" s="1308"/>
      <c r="CM201" s="1308"/>
      <c r="CN201" s="1309"/>
      <c r="CO201" s="1310" t="str">
        <f>IF(CO147="","",CO147)</f>
        <v>0</v>
      </c>
      <c r="CP201" s="1308"/>
      <c r="CQ201" s="1308"/>
      <c r="CR201" s="1311"/>
      <c r="CS201" s="1312" t="str">
        <f>IF(CS147="","",CS147)</f>
        <v>6</v>
      </c>
      <c r="CT201" s="1308"/>
      <c r="CU201" s="1308"/>
      <c r="CV201" s="1308"/>
      <c r="CW201" s="242" t="str">
        <f>IF(CW147="","",CW147)</f>
        <v>工事未払金</v>
      </c>
      <c r="CX201" s="242"/>
      <c r="CY201" s="242"/>
      <c r="CZ201" s="242"/>
      <c r="DA201" s="242"/>
      <c r="DB201" s="242"/>
      <c r="DC201" s="242"/>
      <c r="DD201" s="242"/>
      <c r="DE201" s="242"/>
      <c r="DF201" s="242"/>
      <c r="DG201" s="242"/>
      <c r="DH201" s="242"/>
      <c r="DI201" s="242"/>
      <c r="DJ201" s="242"/>
      <c r="DK201" s="242"/>
      <c r="DL201" s="242"/>
      <c r="DM201" s="242"/>
      <c r="DN201" s="242"/>
      <c r="DO201" s="242"/>
      <c r="DP201" s="242"/>
      <c r="DQ201" s="242"/>
      <c r="DR201" s="242"/>
      <c r="DS201" s="242"/>
      <c r="DT201" s="242"/>
      <c r="DU201" s="242"/>
      <c r="DV201" s="242"/>
      <c r="DW201" s="242"/>
      <c r="DX201" s="243"/>
      <c r="DY201" s="184"/>
      <c r="DZ201" s="184"/>
      <c r="EA201" s="184"/>
      <c r="EB201" s="184"/>
      <c r="EC201" s="184"/>
      <c r="ED201" s="184"/>
      <c r="EE201" s="246" t="s">
        <v>231</v>
      </c>
      <c r="EF201" s="246"/>
      <c r="EG201" s="246"/>
      <c r="EH201" s="246"/>
      <c r="EI201" s="246"/>
      <c r="EJ201" s="246"/>
      <c r="EK201" s="246"/>
      <c r="EL201" s="246"/>
      <c r="EM201" s="246"/>
      <c r="EN201" s="246"/>
      <c r="EO201" s="246"/>
      <c r="EP201" s="246"/>
      <c r="EQ201" s="247"/>
      <c r="ER201" s="248" t="str">
        <f>IF(ER147="","",ER147)</f>
        <v/>
      </c>
      <c r="ES201" s="249"/>
      <c r="ET201" s="249"/>
      <c r="EU201" s="249" t="str">
        <f>IF(EU147="","",EU147)</f>
        <v/>
      </c>
      <c r="EV201" s="249"/>
      <c r="EW201" s="249"/>
      <c r="EX201" s="249" t="str">
        <f>IF(EX147="","",EX147)</f>
        <v>1</v>
      </c>
      <c r="EY201" s="249"/>
      <c r="EZ201" s="254"/>
      <c r="FA201" s="249" t="str">
        <f>IF(FA147="","",FA147)</f>
        <v>6</v>
      </c>
      <c r="FB201" s="249"/>
      <c r="FC201" s="249"/>
      <c r="FD201" s="249" t="str">
        <f>IF(FD147="","",FD147)</f>
        <v>4</v>
      </c>
      <c r="FE201" s="249"/>
      <c r="FF201" s="249"/>
      <c r="FG201" s="249" t="str">
        <f>IF(FG147="","",FG147)</f>
        <v>3</v>
      </c>
      <c r="FH201" s="249"/>
      <c r="FI201" s="254"/>
      <c r="FJ201" s="249" t="str">
        <f>IF(FJ147="","",FJ147)</f>
        <v>2</v>
      </c>
      <c r="FK201" s="249"/>
      <c r="FL201" s="249"/>
      <c r="FM201" s="249" t="str">
        <f>IF(FM147="","",FM147)</f>
        <v>1</v>
      </c>
      <c r="FN201" s="249"/>
      <c r="FO201" s="249"/>
      <c r="FP201" s="249" t="str">
        <f>IF(FP147="","",FP147)</f>
        <v>0</v>
      </c>
      <c r="FQ201" s="249"/>
      <c r="FR201" s="257"/>
      <c r="FS201" s="195"/>
      <c r="FT201" s="210"/>
    </row>
    <row r="202" spans="2:176" ht="9.75" customHeight="1" thickBot="1" x14ac:dyDescent="0.25">
      <c r="B202" s="1133"/>
      <c r="C202" s="1134"/>
      <c r="D202" s="1134"/>
      <c r="E202" s="1134"/>
      <c r="F202" s="1135"/>
      <c r="G202" s="1135"/>
      <c r="H202" s="1135"/>
      <c r="I202" s="1135"/>
      <c r="J202" s="1135"/>
      <c r="K202" s="1135"/>
      <c r="L202" s="1135"/>
      <c r="M202" s="1135"/>
      <c r="N202" s="1135"/>
      <c r="O202" s="1135"/>
      <c r="P202" s="1135"/>
      <c r="Q202" s="1135"/>
      <c r="R202" s="1135"/>
      <c r="S202" s="1136"/>
      <c r="T202" s="22"/>
      <c r="U202" s="70"/>
      <c r="V202" s="912"/>
      <c r="W202" s="913"/>
      <c r="X202" s="913"/>
      <c r="Y202" s="913"/>
      <c r="Z202" s="913"/>
      <c r="AA202" s="913"/>
      <c r="AB202" s="913"/>
      <c r="AC202" s="913"/>
      <c r="AD202" s="913"/>
      <c r="AE202" s="913"/>
      <c r="AF202" s="913"/>
      <c r="AG202" s="913"/>
      <c r="AH202" s="913"/>
      <c r="AI202" s="913"/>
      <c r="AJ202" s="913"/>
      <c r="AK202" s="913"/>
      <c r="AL202" s="913"/>
      <c r="AM202" s="913"/>
      <c r="AN202" s="913"/>
      <c r="AO202" s="913"/>
      <c r="AP202" s="913"/>
      <c r="AQ202" s="913"/>
      <c r="AR202" s="913"/>
      <c r="AS202" s="913"/>
      <c r="AT202" s="913"/>
      <c r="AU202" s="913"/>
      <c r="AV202" s="913"/>
      <c r="AW202" s="913"/>
      <c r="AX202" s="913"/>
      <c r="AY202" s="913"/>
      <c r="AZ202" s="1101"/>
      <c r="BA202" s="1102"/>
      <c r="BB202" s="1102"/>
      <c r="BC202" s="1102"/>
      <c r="BD202" s="1102"/>
      <c r="BE202" s="1102"/>
      <c r="BF202" s="1102"/>
      <c r="BG202" s="1102"/>
      <c r="BH202" s="1124"/>
      <c r="BI202" s="1102"/>
      <c r="BJ202" s="1102"/>
      <c r="BK202" s="1102"/>
      <c r="BL202" s="1102"/>
      <c r="BM202" s="1102"/>
      <c r="BN202" s="1102"/>
      <c r="BO202" s="1102"/>
      <c r="BP202" s="1102"/>
      <c r="BQ202" s="1124"/>
      <c r="BR202" s="1102"/>
      <c r="BS202" s="1102"/>
      <c r="BT202" s="1102"/>
      <c r="BU202" s="1102"/>
      <c r="BV202" s="1102"/>
      <c r="BW202" s="1102"/>
      <c r="BX202" s="1102"/>
      <c r="BY202" s="1102"/>
      <c r="BZ202" s="1147"/>
      <c r="CA202" s="64"/>
      <c r="CB202" s="2"/>
      <c r="CC202" s="209"/>
      <c r="CD202" s="184"/>
      <c r="CE202" s="1085"/>
      <c r="CF202" s="1085"/>
      <c r="CG202" s="1085"/>
      <c r="CH202" s="1085"/>
      <c r="CI202" s="1085"/>
      <c r="CJ202" s="1313"/>
      <c r="CK202" s="1308"/>
      <c r="CL202" s="1308"/>
      <c r="CM202" s="1308"/>
      <c r="CN202" s="1309"/>
      <c r="CO202" s="1310"/>
      <c r="CP202" s="1308"/>
      <c r="CQ202" s="1308"/>
      <c r="CR202" s="1311"/>
      <c r="CS202" s="1312"/>
      <c r="CT202" s="1308"/>
      <c r="CU202" s="1308"/>
      <c r="CV202" s="1308"/>
      <c r="CW202" s="242"/>
      <c r="CX202" s="242"/>
      <c r="CY202" s="242"/>
      <c r="CZ202" s="242"/>
      <c r="DA202" s="242"/>
      <c r="DB202" s="242"/>
      <c r="DC202" s="242"/>
      <c r="DD202" s="242"/>
      <c r="DE202" s="242"/>
      <c r="DF202" s="242"/>
      <c r="DG202" s="242"/>
      <c r="DH202" s="242"/>
      <c r="DI202" s="242"/>
      <c r="DJ202" s="242"/>
      <c r="DK202" s="242"/>
      <c r="DL202" s="242"/>
      <c r="DM202" s="242"/>
      <c r="DN202" s="242"/>
      <c r="DO202" s="242"/>
      <c r="DP202" s="242"/>
      <c r="DQ202" s="242"/>
      <c r="DR202" s="242"/>
      <c r="DS202" s="242"/>
      <c r="DT202" s="242"/>
      <c r="DU202" s="242"/>
      <c r="DV202" s="242"/>
      <c r="DW202" s="242"/>
      <c r="DX202" s="243"/>
      <c r="DY202" s="184"/>
      <c r="DZ202" s="184"/>
      <c r="EA202" s="184"/>
      <c r="EB202" s="184"/>
      <c r="EC202" s="184"/>
      <c r="ED202" s="184"/>
      <c r="EE202" s="246"/>
      <c r="EF202" s="246"/>
      <c r="EG202" s="246"/>
      <c r="EH202" s="246"/>
      <c r="EI202" s="246"/>
      <c r="EJ202" s="246"/>
      <c r="EK202" s="246"/>
      <c r="EL202" s="246"/>
      <c r="EM202" s="246"/>
      <c r="EN202" s="246"/>
      <c r="EO202" s="246"/>
      <c r="EP202" s="246"/>
      <c r="EQ202" s="247"/>
      <c r="ER202" s="250"/>
      <c r="ES202" s="251"/>
      <c r="ET202" s="251"/>
      <c r="EU202" s="251"/>
      <c r="EV202" s="251"/>
      <c r="EW202" s="251"/>
      <c r="EX202" s="251"/>
      <c r="EY202" s="251"/>
      <c r="EZ202" s="255"/>
      <c r="FA202" s="251"/>
      <c r="FB202" s="251"/>
      <c r="FC202" s="251"/>
      <c r="FD202" s="251"/>
      <c r="FE202" s="251"/>
      <c r="FF202" s="251"/>
      <c r="FG202" s="251"/>
      <c r="FH202" s="251"/>
      <c r="FI202" s="255"/>
      <c r="FJ202" s="251"/>
      <c r="FK202" s="251"/>
      <c r="FL202" s="251"/>
      <c r="FM202" s="251"/>
      <c r="FN202" s="251"/>
      <c r="FO202" s="251"/>
      <c r="FP202" s="251"/>
      <c r="FQ202" s="251"/>
      <c r="FR202" s="258"/>
      <c r="FS202" s="195"/>
      <c r="FT202" s="210"/>
    </row>
    <row r="203" spans="2:176" ht="11.25" customHeight="1" thickBot="1" x14ac:dyDescent="0.2">
      <c r="B203" s="948" t="s">
        <v>24</v>
      </c>
      <c r="C203" s="948"/>
      <c r="D203" s="948"/>
      <c r="E203" s="948"/>
      <c r="F203" s="2"/>
      <c r="G203" s="2"/>
      <c r="H203" s="2"/>
      <c r="I203" s="2"/>
      <c r="J203" s="2"/>
      <c r="K203" s="2"/>
      <c r="L203" s="2"/>
      <c r="M203" s="2"/>
      <c r="N203" s="2"/>
      <c r="O203" s="2"/>
      <c r="P203" s="2"/>
      <c r="Q203" s="2"/>
      <c r="AF203" s="51"/>
      <c r="AG203" s="51"/>
      <c r="AH203" s="51"/>
      <c r="AI203" s="51"/>
      <c r="BG203" s="51"/>
      <c r="BH203" s="51"/>
      <c r="BI203" s="2"/>
      <c r="BJ203" s="2"/>
      <c r="BK203" s="2"/>
      <c r="BL203" s="2"/>
      <c r="BM203" s="2"/>
      <c r="BN203" s="2"/>
      <c r="BO203" s="2"/>
      <c r="BP203" s="2"/>
      <c r="BQ203" s="2"/>
      <c r="BR203" s="2"/>
      <c r="BS203" s="2"/>
      <c r="BT203" s="2"/>
      <c r="BU203" s="2"/>
      <c r="BV203" s="2"/>
      <c r="BW203" s="2"/>
      <c r="BX203" s="2"/>
      <c r="BY203" s="2"/>
      <c r="BZ203" s="2"/>
      <c r="CA203" s="2"/>
      <c r="CB203" s="2"/>
      <c r="CC203" s="205"/>
      <c r="CD203" s="189"/>
      <c r="CE203" s="1085"/>
      <c r="CF203" s="1085"/>
      <c r="CG203" s="1085"/>
      <c r="CH203" s="1085"/>
      <c r="CI203" s="1085"/>
      <c r="CJ203" s="1313"/>
      <c r="CK203" s="1308"/>
      <c r="CL203" s="1308"/>
      <c r="CM203" s="1308"/>
      <c r="CN203" s="1309"/>
      <c r="CO203" s="1310"/>
      <c r="CP203" s="1308"/>
      <c r="CQ203" s="1308"/>
      <c r="CR203" s="1311"/>
      <c r="CS203" s="1312"/>
      <c r="CT203" s="1308"/>
      <c r="CU203" s="1308"/>
      <c r="CV203" s="1308"/>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5"/>
      <c r="DY203" s="184"/>
      <c r="DZ203" s="197"/>
      <c r="EA203" s="197"/>
      <c r="EB203" s="197"/>
      <c r="EC203" s="197"/>
      <c r="ED203" s="197"/>
      <c r="EE203" s="246"/>
      <c r="EF203" s="246"/>
      <c r="EG203" s="246"/>
      <c r="EH203" s="246"/>
      <c r="EI203" s="246"/>
      <c r="EJ203" s="246"/>
      <c r="EK203" s="246"/>
      <c r="EL203" s="246"/>
      <c r="EM203" s="246"/>
      <c r="EN203" s="246"/>
      <c r="EO203" s="246"/>
      <c r="EP203" s="246"/>
      <c r="EQ203" s="247"/>
      <c r="ER203" s="252"/>
      <c r="ES203" s="253"/>
      <c r="ET203" s="253"/>
      <c r="EU203" s="253"/>
      <c r="EV203" s="253"/>
      <c r="EW203" s="253"/>
      <c r="EX203" s="253"/>
      <c r="EY203" s="253"/>
      <c r="EZ203" s="256"/>
      <c r="FA203" s="253"/>
      <c r="FB203" s="253"/>
      <c r="FC203" s="253"/>
      <c r="FD203" s="253"/>
      <c r="FE203" s="253"/>
      <c r="FF203" s="253"/>
      <c r="FG203" s="253"/>
      <c r="FH203" s="253"/>
      <c r="FI203" s="256"/>
      <c r="FJ203" s="253"/>
      <c r="FK203" s="253"/>
      <c r="FL203" s="253"/>
      <c r="FM203" s="253"/>
      <c r="FN203" s="253"/>
      <c r="FO203" s="253"/>
      <c r="FP203" s="253"/>
      <c r="FQ203" s="253"/>
      <c r="FR203" s="259"/>
      <c r="FS203" s="183"/>
      <c r="FT203" s="206"/>
    </row>
    <row r="204" spans="2:176" ht="9.75" customHeight="1" x14ac:dyDescent="0.15">
      <c r="B204" s="1332" t="s">
        <v>22</v>
      </c>
      <c r="C204" s="1334" t="s">
        <v>30</v>
      </c>
      <c r="D204" s="1336" t="s">
        <v>29</v>
      </c>
      <c r="E204" s="1337"/>
      <c r="F204" s="1337"/>
      <c r="G204" s="1337"/>
      <c r="H204" s="1337"/>
      <c r="I204" s="1337"/>
      <c r="J204" s="1337"/>
      <c r="K204" s="1337"/>
      <c r="L204" s="1337"/>
      <c r="M204" s="1337"/>
      <c r="N204" s="1342" t="s">
        <v>107</v>
      </c>
      <c r="O204" s="1343"/>
      <c r="P204" s="1348" t="s">
        <v>20</v>
      </c>
      <c r="Q204" s="1348"/>
      <c r="R204" s="1348"/>
      <c r="S204" s="1336" t="s">
        <v>130</v>
      </c>
      <c r="T204" s="1337"/>
      <c r="U204" s="1337"/>
      <c r="V204" s="1337"/>
      <c r="W204" s="1337"/>
      <c r="X204" s="1336" t="s">
        <v>21</v>
      </c>
      <c r="Y204" s="1337"/>
      <c r="Z204" s="1337"/>
      <c r="AA204" s="1337"/>
      <c r="AB204" s="1337"/>
      <c r="AC204" s="1337"/>
      <c r="AD204" s="1337"/>
      <c r="AE204" s="1337"/>
      <c r="AF204" s="1337"/>
      <c r="AG204" s="1337"/>
      <c r="AH204" s="1337"/>
      <c r="AI204" s="1350"/>
      <c r="AJ204" s="1336" t="s">
        <v>131</v>
      </c>
      <c r="AK204" s="1337"/>
      <c r="AL204" s="1337"/>
      <c r="AM204" s="1337"/>
      <c r="AN204" s="1337"/>
      <c r="AO204" s="1337"/>
      <c r="AP204" s="1337"/>
      <c r="AQ204" s="1337"/>
      <c r="AR204" s="1337"/>
      <c r="AS204" s="1337"/>
      <c r="AT204" s="1337"/>
      <c r="AU204" s="1337"/>
      <c r="AV204" s="1337"/>
      <c r="AW204" s="1337"/>
      <c r="AX204" s="1337"/>
      <c r="AY204" s="1337"/>
      <c r="AZ204" s="1337"/>
      <c r="BA204" s="1337"/>
      <c r="BB204" s="1337"/>
      <c r="BC204" s="1337"/>
      <c r="BD204" s="1337"/>
      <c r="BE204" s="1337"/>
      <c r="BF204" s="1337"/>
      <c r="BG204" s="1337"/>
      <c r="BH204" s="1337"/>
      <c r="BI204" s="1353"/>
      <c r="BJ204" s="1354"/>
      <c r="BK204" s="1354"/>
      <c r="BL204" s="1354"/>
      <c r="BM204" s="1354"/>
      <c r="BN204" s="1354"/>
      <c r="BO204" s="1354"/>
      <c r="BP204" s="1354"/>
      <c r="BQ204" s="1354"/>
      <c r="BR204" s="1354"/>
      <c r="BS204" s="1354"/>
      <c r="BT204" s="1354"/>
      <c r="BU204" s="1354"/>
      <c r="BV204" s="1354"/>
      <c r="BW204" s="1354"/>
      <c r="BX204" s="1354"/>
      <c r="BY204" s="1354"/>
      <c r="BZ204" s="1355"/>
      <c r="CA204" s="67"/>
      <c r="CB204" s="2"/>
      <c r="CC204" s="209"/>
      <c r="CD204" s="184"/>
      <c r="CE204" s="184"/>
      <c r="CF204" s="184"/>
      <c r="CG204" s="184"/>
      <c r="CH204" s="184"/>
      <c r="CI204" s="184"/>
      <c r="CJ204" s="184"/>
      <c r="CK204" s="184"/>
      <c r="CL204" s="184"/>
      <c r="CM204" s="184"/>
      <c r="CN204" s="184"/>
      <c r="CO204" s="184"/>
      <c r="CP204" s="184"/>
      <c r="CQ204" s="184"/>
      <c r="CR204" s="184"/>
      <c r="CS204" s="184"/>
      <c r="CT204" s="184"/>
      <c r="CU204" s="184"/>
      <c r="CV204" s="184"/>
      <c r="CW204" s="184"/>
      <c r="CX204" s="184"/>
      <c r="CY204" s="184"/>
      <c r="CZ204" s="184"/>
      <c r="DA204" s="184"/>
      <c r="DB204" s="184"/>
      <c r="DC204" s="184"/>
      <c r="DD204" s="184"/>
      <c r="DE204" s="184"/>
      <c r="DF204" s="184"/>
      <c r="DG204" s="184"/>
      <c r="DH204" s="184"/>
      <c r="DI204" s="184"/>
      <c r="DJ204" s="184"/>
      <c r="DK204" s="184"/>
      <c r="DL204" s="184"/>
      <c r="DM204" s="184"/>
      <c r="DN204" s="184"/>
      <c r="DO204" s="184"/>
      <c r="DP204" s="184"/>
      <c r="DQ204" s="184"/>
      <c r="DR204" s="184"/>
      <c r="DS204" s="184"/>
      <c r="DT204" s="184"/>
      <c r="DU204" s="184"/>
      <c r="DV204" s="184"/>
      <c r="DW204" s="184"/>
      <c r="DX204" s="184"/>
      <c r="DY204" s="184"/>
      <c r="DZ204" s="198"/>
      <c r="EA204" s="198"/>
      <c r="EB204" s="198"/>
      <c r="EC204" s="198"/>
      <c r="ED204" s="198"/>
      <c r="EE204" s="286" t="s">
        <v>232</v>
      </c>
      <c r="EF204" s="286"/>
      <c r="EG204" s="286"/>
      <c r="EH204" s="286"/>
      <c r="EI204" s="286"/>
      <c r="EJ204" s="286"/>
      <c r="EK204" s="286"/>
      <c r="EL204" s="286"/>
      <c r="EM204" s="286"/>
      <c r="EN204" s="286"/>
      <c r="EO204" s="286"/>
      <c r="EP204" s="286"/>
      <c r="EQ204" s="287"/>
      <c r="ER204" s="290" t="str">
        <f>IF(ER150="","",ER150)</f>
        <v/>
      </c>
      <c r="ES204" s="238"/>
      <c r="ET204" s="238"/>
      <c r="EU204" s="238" t="str">
        <f>IF(EU150="","",EU150)</f>
        <v/>
      </c>
      <c r="EV204" s="238"/>
      <c r="EW204" s="238"/>
      <c r="EX204" s="238" t="str">
        <f>IF(EX150="","",EX150)</f>
        <v/>
      </c>
      <c r="EY204" s="238"/>
      <c r="EZ204" s="293"/>
      <c r="FA204" s="238" t="str">
        <f>IF(FA150="","",FA150)</f>
        <v>4</v>
      </c>
      <c r="FB204" s="238"/>
      <c r="FC204" s="238"/>
      <c r="FD204" s="238" t="str">
        <f>IF(FD150="","",FD150)</f>
        <v>5</v>
      </c>
      <c r="FE204" s="238"/>
      <c r="FF204" s="238"/>
      <c r="FG204" s="238" t="str">
        <f>IF(FG150="","",FG150)</f>
        <v>6</v>
      </c>
      <c r="FH204" s="238"/>
      <c r="FI204" s="293"/>
      <c r="FJ204" s="238" t="str">
        <f>IF(FJ150="","",FJ150)</f>
        <v>7</v>
      </c>
      <c r="FK204" s="238"/>
      <c r="FL204" s="238"/>
      <c r="FM204" s="238" t="str">
        <f>IF(FM150="","",FM150)</f>
        <v>9</v>
      </c>
      <c r="FN204" s="238"/>
      <c r="FO204" s="238"/>
      <c r="FP204" s="238" t="str">
        <f>IF(FP150="","",FP150)</f>
        <v>0</v>
      </c>
      <c r="FQ204" s="238"/>
      <c r="FR204" s="239"/>
      <c r="FS204" s="184"/>
      <c r="FT204" s="211"/>
    </row>
    <row r="205" spans="2:176" ht="9.75" customHeight="1" x14ac:dyDescent="0.15">
      <c r="B205" s="1333"/>
      <c r="C205" s="1335"/>
      <c r="D205" s="1338"/>
      <c r="E205" s="1339"/>
      <c r="F205" s="1339"/>
      <c r="G205" s="1339"/>
      <c r="H205" s="1339"/>
      <c r="I205" s="1339"/>
      <c r="J205" s="1339"/>
      <c r="K205" s="1339"/>
      <c r="L205" s="1339"/>
      <c r="M205" s="1339"/>
      <c r="N205" s="1344"/>
      <c r="O205" s="1345"/>
      <c r="P205" s="1349"/>
      <c r="Q205" s="1349"/>
      <c r="R205" s="1349"/>
      <c r="S205" s="1338"/>
      <c r="T205" s="1339"/>
      <c r="U205" s="1339"/>
      <c r="V205" s="1339"/>
      <c r="W205" s="1339"/>
      <c r="X205" s="1338"/>
      <c r="Y205" s="1339"/>
      <c r="Z205" s="1339"/>
      <c r="AA205" s="1339"/>
      <c r="AB205" s="1339"/>
      <c r="AC205" s="1339"/>
      <c r="AD205" s="1339"/>
      <c r="AE205" s="1339"/>
      <c r="AF205" s="1339"/>
      <c r="AG205" s="1339"/>
      <c r="AH205" s="1339"/>
      <c r="AI205" s="1351"/>
      <c r="AJ205" s="1338"/>
      <c r="AK205" s="1339"/>
      <c r="AL205" s="1339"/>
      <c r="AM205" s="1339"/>
      <c r="AN205" s="1339"/>
      <c r="AO205" s="1339"/>
      <c r="AP205" s="1339"/>
      <c r="AQ205" s="1339"/>
      <c r="AR205" s="1339"/>
      <c r="AS205" s="1339"/>
      <c r="AT205" s="1339"/>
      <c r="AU205" s="1339"/>
      <c r="AV205" s="1339"/>
      <c r="AW205" s="1339"/>
      <c r="AX205" s="1339"/>
      <c r="AY205" s="1339"/>
      <c r="AZ205" s="1339"/>
      <c r="BA205" s="1339"/>
      <c r="BB205" s="1339"/>
      <c r="BC205" s="1339"/>
      <c r="BD205" s="1339"/>
      <c r="BE205" s="1339"/>
      <c r="BF205" s="1339"/>
      <c r="BG205" s="1339"/>
      <c r="BH205" s="1339"/>
      <c r="BI205" s="1356"/>
      <c r="BJ205" s="1357"/>
      <c r="BK205" s="1357"/>
      <c r="BL205" s="1357"/>
      <c r="BM205" s="1357"/>
      <c r="BN205" s="1357"/>
      <c r="BO205" s="1357"/>
      <c r="BP205" s="1357"/>
      <c r="BQ205" s="1357"/>
      <c r="BR205" s="1357"/>
      <c r="BS205" s="1357"/>
      <c r="BT205" s="1357"/>
      <c r="BU205" s="1357"/>
      <c r="BV205" s="1357"/>
      <c r="BW205" s="1357"/>
      <c r="BX205" s="1357"/>
      <c r="BY205" s="1357"/>
      <c r="BZ205" s="1358"/>
      <c r="CA205" s="67"/>
      <c r="CB205" s="2"/>
      <c r="CC205" s="209"/>
      <c r="CD205" s="184"/>
      <c r="CE205" s="279" t="s">
        <v>233</v>
      </c>
      <c r="CF205" s="1362"/>
      <c r="CG205" s="1362"/>
      <c r="CH205" s="1362"/>
      <c r="CI205" s="1362"/>
      <c r="CJ205" s="1362"/>
      <c r="CK205" s="1362"/>
      <c r="CL205" s="1362"/>
      <c r="CM205" s="1362"/>
      <c r="CN205" s="1362"/>
      <c r="CO205" s="1362"/>
      <c r="CP205" s="1362"/>
      <c r="CQ205" s="1362"/>
      <c r="CR205" s="1362"/>
      <c r="CS205" s="1362"/>
      <c r="CT205" s="1362"/>
      <c r="CU205" s="1362"/>
      <c r="CV205" s="1362"/>
      <c r="CW205" s="394">
        <f>IF(CW151="","",CW151)</f>
        <v>2</v>
      </c>
      <c r="CX205" s="273"/>
      <c r="CY205" s="273"/>
      <c r="CZ205" s="396"/>
      <c r="DA205" s="272">
        <f>IF(DA151="","",DA151)</f>
        <v>0</v>
      </c>
      <c r="DB205" s="273"/>
      <c r="DC205" s="273"/>
      <c r="DD205" s="396"/>
      <c r="DE205" s="280" t="str">
        <f>IF(DE151="","",DE151)</f>
        <v/>
      </c>
      <c r="DF205" s="273"/>
      <c r="DG205" s="273"/>
      <c r="DH205" s="395"/>
      <c r="DI205" s="272">
        <f>IF(DI151="","",DI151)</f>
        <v>1</v>
      </c>
      <c r="DJ205" s="273"/>
      <c r="DK205" s="273"/>
      <c r="DL205" s="273"/>
      <c r="DM205" s="184"/>
      <c r="DN205" s="184"/>
      <c r="DO205" s="184"/>
      <c r="DP205" s="184"/>
      <c r="DQ205" s="184"/>
      <c r="DR205" s="184"/>
      <c r="DS205" s="184"/>
      <c r="DT205" s="184"/>
      <c r="DU205" s="184"/>
      <c r="DV205" s="184"/>
      <c r="DW205" s="184"/>
      <c r="DX205" s="184"/>
      <c r="DY205" s="184"/>
      <c r="DZ205" s="198"/>
      <c r="EA205" s="198"/>
      <c r="EB205" s="198"/>
      <c r="EC205" s="198"/>
      <c r="ED205" s="198"/>
      <c r="EE205" s="286"/>
      <c r="EF205" s="286"/>
      <c r="EG205" s="286"/>
      <c r="EH205" s="286"/>
      <c r="EI205" s="286"/>
      <c r="EJ205" s="286"/>
      <c r="EK205" s="286"/>
      <c r="EL205" s="286"/>
      <c r="EM205" s="286"/>
      <c r="EN205" s="286"/>
      <c r="EO205" s="286"/>
      <c r="EP205" s="286"/>
      <c r="EQ205" s="287"/>
      <c r="ER205" s="290"/>
      <c r="ES205" s="238"/>
      <c r="ET205" s="238"/>
      <c r="EU205" s="238"/>
      <c r="EV205" s="238"/>
      <c r="EW205" s="238"/>
      <c r="EX205" s="238"/>
      <c r="EY205" s="238"/>
      <c r="EZ205" s="293"/>
      <c r="FA205" s="238"/>
      <c r="FB205" s="238"/>
      <c r="FC205" s="238"/>
      <c r="FD205" s="238"/>
      <c r="FE205" s="238"/>
      <c r="FF205" s="238"/>
      <c r="FG205" s="238"/>
      <c r="FH205" s="238"/>
      <c r="FI205" s="293"/>
      <c r="FJ205" s="238"/>
      <c r="FK205" s="238"/>
      <c r="FL205" s="238"/>
      <c r="FM205" s="238"/>
      <c r="FN205" s="238"/>
      <c r="FO205" s="238"/>
      <c r="FP205" s="238"/>
      <c r="FQ205" s="238"/>
      <c r="FR205" s="239"/>
      <c r="FS205" s="184"/>
      <c r="FT205" s="211"/>
    </row>
    <row r="206" spans="2:176" ht="9.75" customHeight="1" x14ac:dyDescent="0.15">
      <c r="B206" s="1333"/>
      <c r="C206" s="1335"/>
      <c r="D206" s="1340"/>
      <c r="E206" s="1341"/>
      <c r="F206" s="1341"/>
      <c r="G206" s="1341"/>
      <c r="H206" s="1341"/>
      <c r="I206" s="1341"/>
      <c r="J206" s="1341"/>
      <c r="K206" s="1341"/>
      <c r="L206" s="1341"/>
      <c r="M206" s="1341"/>
      <c r="N206" s="1346"/>
      <c r="O206" s="1347"/>
      <c r="P206" s="1349"/>
      <c r="Q206" s="1349"/>
      <c r="R206" s="1349"/>
      <c r="S206" s="1340"/>
      <c r="T206" s="1341"/>
      <c r="U206" s="1341"/>
      <c r="V206" s="1341"/>
      <c r="W206" s="1341"/>
      <c r="X206" s="1340"/>
      <c r="Y206" s="1341"/>
      <c r="Z206" s="1341"/>
      <c r="AA206" s="1341"/>
      <c r="AB206" s="1341"/>
      <c r="AC206" s="1341"/>
      <c r="AD206" s="1341"/>
      <c r="AE206" s="1341"/>
      <c r="AF206" s="1341"/>
      <c r="AG206" s="1341"/>
      <c r="AH206" s="1341"/>
      <c r="AI206" s="1352"/>
      <c r="AJ206" s="1340"/>
      <c r="AK206" s="1341"/>
      <c r="AL206" s="1341"/>
      <c r="AM206" s="1341"/>
      <c r="AN206" s="1341"/>
      <c r="AO206" s="1341"/>
      <c r="AP206" s="1341"/>
      <c r="AQ206" s="1341"/>
      <c r="AR206" s="1341"/>
      <c r="AS206" s="1341"/>
      <c r="AT206" s="1341"/>
      <c r="AU206" s="1341"/>
      <c r="AV206" s="1341"/>
      <c r="AW206" s="1341"/>
      <c r="AX206" s="1341"/>
      <c r="AY206" s="1341"/>
      <c r="AZ206" s="1341"/>
      <c r="BA206" s="1341"/>
      <c r="BB206" s="1341"/>
      <c r="BC206" s="1341"/>
      <c r="BD206" s="1341"/>
      <c r="BE206" s="1341"/>
      <c r="BF206" s="1341"/>
      <c r="BG206" s="1341"/>
      <c r="BH206" s="1341"/>
      <c r="BI206" s="1359"/>
      <c r="BJ206" s="1360"/>
      <c r="BK206" s="1360"/>
      <c r="BL206" s="1360"/>
      <c r="BM206" s="1360"/>
      <c r="BN206" s="1360"/>
      <c r="BO206" s="1360"/>
      <c r="BP206" s="1360"/>
      <c r="BQ206" s="1360"/>
      <c r="BR206" s="1360"/>
      <c r="BS206" s="1360"/>
      <c r="BT206" s="1360"/>
      <c r="BU206" s="1360"/>
      <c r="BV206" s="1360"/>
      <c r="BW206" s="1360"/>
      <c r="BX206" s="1360"/>
      <c r="BY206" s="1360"/>
      <c r="BZ206" s="1361"/>
      <c r="CA206" s="67"/>
      <c r="CB206" s="2"/>
      <c r="CC206" s="209"/>
      <c r="CD206" s="184"/>
      <c r="CE206" s="276"/>
      <c r="CF206" s="1363"/>
      <c r="CG206" s="1363"/>
      <c r="CH206" s="1363"/>
      <c r="CI206" s="1363"/>
      <c r="CJ206" s="1363"/>
      <c r="CK206" s="1363"/>
      <c r="CL206" s="1363"/>
      <c r="CM206" s="1363"/>
      <c r="CN206" s="1363"/>
      <c r="CO206" s="1363"/>
      <c r="CP206" s="1363"/>
      <c r="CQ206" s="1363"/>
      <c r="CR206" s="1363"/>
      <c r="CS206" s="1363"/>
      <c r="CT206" s="1363"/>
      <c r="CU206" s="1363"/>
      <c r="CV206" s="1363"/>
      <c r="CW206" s="394"/>
      <c r="CX206" s="273"/>
      <c r="CY206" s="273"/>
      <c r="CZ206" s="396"/>
      <c r="DA206" s="272"/>
      <c r="DB206" s="273"/>
      <c r="DC206" s="273"/>
      <c r="DD206" s="396"/>
      <c r="DE206" s="280"/>
      <c r="DF206" s="273"/>
      <c r="DG206" s="273"/>
      <c r="DH206" s="395"/>
      <c r="DI206" s="272"/>
      <c r="DJ206" s="273"/>
      <c r="DK206" s="273"/>
      <c r="DL206" s="273"/>
      <c r="DM206" s="184"/>
      <c r="DN206" s="184"/>
      <c r="DO206" s="184"/>
      <c r="DP206" s="184"/>
      <c r="DQ206" s="184"/>
      <c r="DR206" s="184"/>
      <c r="DS206" s="184"/>
      <c r="DT206" s="184"/>
      <c r="DU206" s="184"/>
      <c r="DV206" s="184"/>
      <c r="DW206" s="184"/>
      <c r="DX206" s="184"/>
      <c r="DY206" s="184"/>
      <c r="DZ206" s="184"/>
      <c r="EA206" s="184"/>
      <c r="EB206" s="184"/>
      <c r="EC206" s="184"/>
      <c r="ED206" s="184"/>
      <c r="EE206" s="286"/>
      <c r="EF206" s="286"/>
      <c r="EG206" s="286"/>
      <c r="EH206" s="286"/>
      <c r="EI206" s="286"/>
      <c r="EJ206" s="286"/>
      <c r="EK206" s="286"/>
      <c r="EL206" s="286"/>
      <c r="EM206" s="286"/>
      <c r="EN206" s="286"/>
      <c r="EO206" s="286"/>
      <c r="EP206" s="286"/>
      <c r="EQ206" s="287"/>
      <c r="ER206" s="291"/>
      <c r="ES206" s="240"/>
      <c r="ET206" s="240"/>
      <c r="EU206" s="240"/>
      <c r="EV206" s="240"/>
      <c r="EW206" s="240"/>
      <c r="EX206" s="240"/>
      <c r="EY206" s="240"/>
      <c r="EZ206" s="294"/>
      <c r="FA206" s="240"/>
      <c r="FB206" s="240"/>
      <c r="FC206" s="240"/>
      <c r="FD206" s="240"/>
      <c r="FE206" s="240"/>
      <c r="FF206" s="240"/>
      <c r="FG206" s="240"/>
      <c r="FH206" s="240"/>
      <c r="FI206" s="294"/>
      <c r="FJ206" s="240"/>
      <c r="FK206" s="240"/>
      <c r="FL206" s="240"/>
      <c r="FM206" s="240"/>
      <c r="FN206" s="240"/>
      <c r="FO206" s="240"/>
      <c r="FP206" s="240"/>
      <c r="FQ206" s="240"/>
      <c r="FR206" s="241"/>
      <c r="FS206" s="184"/>
      <c r="FT206" s="211"/>
    </row>
    <row r="207" spans="2:176" ht="11.25" customHeight="1" x14ac:dyDescent="0.2">
      <c r="B207" s="343">
        <f>IF(B153="","",B153)</f>
        <v>10</v>
      </c>
      <c r="C207" s="345">
        <f>IF(C153="","",C153)</f>
        <v>20</v>
      </c>
      <c r="D207" s="347" t="str">
        <f>IF(D153="","",D153)</f>
        <v>工事出来高</v>
      </c>
      <c r="E207" s="348"/>
      <c r="F207" s="348"/>
      <c r="G207" s="348"/>
      <c r="H207" s="348"/>
      <c r="I207" s="348"/>
      <c r="J207" s="348"/>
      <c r="K207" s="348"/>
      <c r="L207" s="348"/>
      <c r="M207" s="349"/>
      <c r="N207" s="353" t="str">
        <f>IF(N153="","",N153)</f>
        <v/>
      </c>
      <c r="O207" s="354"/>
      <c r="P207" s="357">
        <f>IF(P153="","",P153)</f>
        <v>1</v>
      </c>
      <c r="Q207" s="358"/>
      <c r="R207" s="359"/>
      <c r="S207" s="363" t="str">
        <f>IF(S153="","",S153)</f>
        <v>式</v>
      </c>
      <c r="T207" s="364"/>
      <c r="U207" s="364"/>
      <c r="V207" s="364"/>
      <c r="W207" s="365"/>
      <c r="X207" s="357">
        <f>IF(X153="","",X153)</f>
        <v>1000000</v>
      </c>
      <c r="Y207" s="358"/>
      <c r="Z207" s="358"/>
      <c r="AA207" s="358"/>
      <c r="AB207" s="358"/>
      <c r="AC207" s="358"/>
      <c r="AD207" s="358"/>
      <c r="AE207" s="358"/>
      <c r="AF207" s="358"/>
      <c r="AG207" s="358"/>
      <c r="AH207" s="358"/>
      <c r="AI207" s="359"/>
      <c r="AJ207" s="369">
        <f>IF(AJ153="","",AJ153)</f>
        <v>1000000</v>
      </c>
      <c r="AK207" s="370"/>
      <c r="AL207" s="370"/>
      <c r="AM207" s="370"/>
      <c r="AN207" s="370"/>
      <c r="AO207" s="370"/>
      <c r="AP207" s="370"/>
      <c r="AQ207" s="370"/>
      <c r="AR207" s="370"/>
      <c r="AS207" s="370"/>
      <c r="AT207" s="370"/>
      <c r="AU207" s="370"/>
      <c r="AV207" s="370"/>
      <c r="AW207" s="370"/>
      <c r="AX207" s="370"/>
      <c r="AY207" s="370"/>
      <c r="AZ207" s="370"/>
      <c r="BA207" s="370"/>
      <c r="BB207" s="370"/>
      <c r="BC207" s="370"/>
      <c r="BD207" s="370"/>
      <c r="BE207" s="370"/>
      <c r="BF207" s="370"/>
      <c r="BG207" s="370"/>
      <c r="BH207" s="371"/>
      <c r="BI207" s="375"/>
      <c r="BJ207" s="376"/>
      <c r="BK207" s="376"/>
      <c r="BL207" s="376"/>
      <c r="BM207" s="376"/>
      <c r="BN207" s="376"/>
      <c r="BO207" s="376"/>
      <c r="BP207" s="376"/>
      <c r="BQ207" s="376"/>
      <c r="BR207" s="376"/>
      <c r="BS207" s="376"/>
      <c r="BT207" s="376"/>
      <c r="BU207" s="376"/>
      <c r="BV207" s="376"/>
      <c r="BW207" s="376"/>
      <c r="BX207" s="376"/>
      <c r="BY207" s="376"/>
      <c r="BZ207" s="377"/>
      <c r="CA207" s="72"/>
      <c r="CB207" s="2"/>
      <c r="CC207" s="209"/>
      <c r="CD207" s="184"/>
      <c r="CE207" s="184"/>
      <c r="CF207" s="184"/>
      <c r="CG207" s="184"/>
      <c r="CH207" s="184"/>
      <c r="CI207" s="184"/>
      <c r="CJ207" s="184"/>
      <c r="CK207" s="184"/>
      <c r="CL207" s="184"/>
      <c r="CM207" s="184"/>
      <c r="CN207" s="184"/>
      <c r="CO207" s="184"/>
      <c r="CP207" s="184"/>
      <c r="CQ207" s="184"/>
      <c r="CR207" s="184"/>
      <c r="CS207" s="184"/>
      <c r="CT207" s="184"/>
      <c r="CU207" s="184"/>
      <c r="CV207" s="184"/>
      <c r="CW207" s="184"/>
      <c r="CX207" s="184"/>
      <c r="CY207" s="184"/>
      <c r="CZ207" s="184"/>
      <c r="DA207" s="184"/>
      <c r="DB207" s="184"/>
      <c r="DC207" s="184"/>
      <c r="DD207" s="184"/>
      <c r="DE207" s="184"/>
      <c r="DF207" s="184"/>
      <c r="DG207" s="184"/>
      <c r="DH207" s="184"/>
      <c r="DI207" s="184"/>
      <c r="DJ207" s="184"/>
      <c r="DK207" s="184"/>
      <c r="DL207" s="184"/>
      <c r="DM207" s="184"/>
      <c r="DN207" s="184"/>
      <c r="DO207" s="184"/>
      <c r="DP207" s="184"/>
      <c r="DQ207" s="184"/>
      <c r="DR207" s="184"/>
      <c r="DS207" s="184"/>
      <c r="DT207" s="184"/>
      <c r="DU207" s="184"/>
      <c r="DV207" s="184"/>
      <c r="DW207" s="184"/>
      <c r="DX207" s="184"/>
      <c r="DY207" s="184"/>
      <c r="DZ207" s="184"/>
      <c r="EA207" s="184"/>
      <c r="EB207" s="184"/>
      <c r="EC207" s="184"/>
      <c r="ED207" s="184"/>
      <c r="EE207" s="184"/>
      <c r="EF207" s="184"/>
      <c r="EG207" s="184"/>
      <c r="EH207" s="184"/>
      <c r="EI207" s="184"/>
      <c r="EJ207" s="184"/>
      <c r="EK207" s="184"/>
      <c r="EL207" s="184"/>
      <c r="EM207" s="184"/>
      <c r="EN207" s="184"/>
      <c r="EO207" s="184"/>
      <c r="EP207" s="184"/>
      <c r="EQ207" s="184"/>
      <c r="ER207" s="184"/>
      <c r="ES207" s="184"/>
      <c r="ET207" s="184"/>
      <c r="EU207" s="184"/>
      <c r="EV207" s="184"/>
      <c r="EW207" s="184"/>
      <c r="EX207" s="184"/>
      <c r="EY207" s="184"/>
      <c r="EZ207" s="184"/>
      <c r="FA207" s="184"/>
      <c r="FB207" s="184"/>
      <c r="FC207" s="184"/>
      <c r="FD207" s="184"/>
      <c r="FE207" s="184"/>
      <c r="FF207" s="184"/>
      <c r="FG207" s="184"/>
      <c r="FH207" s="184"/>
      <c r="FI207" s="184"/>
      <c r="FJ207" s="184"/>
      <c r="FK207" s="184"/>
      <c r="FL207" s="184"/>
      <c r="FM207" s="184"/>
      <c r="FN207" s="184"/>
      <c r="FO207" s="184"/>
      <c r="FP207" s="184"/>
      <c r="FQ207" s="184"/>
      <c r="FR207" s="184"/>
      <c r="FS207" s="184"/>
      <c r="FT207" s="211"/>
    </row>
    <row r="208" spans="2:176" ht="11.25" customHeight="1" x14ac:dyDescent="0.2">
      <c r="B208" s="344"/>
      <c r="C208" s="346"/>
      <c r="D208" s="350"/>
      <c r="E208" s="351"/>
      <c r="F208" s="351"/>
      <c r="G208" s="351"/>
      <c r="H208" s="351"/>
      <c r="I208" s="351"/>
      <c r="J208" s="351"/>
      <c r="K208" s="351"/>
      <c r="L208" s="351"/>
      <c r="M208" s="352"/>
      <c r="N208" s="355"/>
      <c r="O208" s="356"/>
      <c r="P208" s="360"/>
      <c r="Q208" s="361"/>
      <c r="R208" s="362"/>
      <c r="S208" s="366"/>
      <c r="T208" s="367"/>
      <c r="U208" s="367"/>
      <c r="V208" s="367"/>
      <c r="W208" s="368"/>
      <c r="X208" s="360"/>
      <c r="Y208" s="361"/>
      <c r="Z208" s="361"/>
      <c r="AA208" s="361"/>
      <c r="AB208" s="361"/>
      <c r="AC208" s="361"/>
      <c r="AD208" s="361"/>
      <c r="AE208" s="361"/>
      <c r="AF208" s="361"/>
      <c r="AG208" s="361"/>
      <c r="AH208" s="361"/>
      <c r="AI208" s="362"/>
      <c r="AJ208" s="372"/>
      <c r="AK208" s="373"/>
      <c r="AL208" s="373"/>
      <c r="AM208" s="373"/>
      <c r="AN208" s="373"/>
      <c r="AO208" s="373"/>
      <c r="AP208" s="373"/>
      <c r="AQ208" s="373"/>
      <c r="AR208" s="373"/>
      <c r="AS208" s="373"/>
      <c r="AT208" s="373"/>
      <c r="AU208" s="373"/>
      <c r="AV208" s="373"/>
      <c r="AW208" s="373"/>
      <c r="AX208" s="373"/>
      <c r="AY208" s="373"/>
      <c r="AZ208" s="373"/>
      <c r="BA208" s="373"/>
      <c r="BB208" s="373"/>
      <c r="BC208" s="373"/>
      <c r="BD208" s="373"/>
      <c r="BE208" s="373"/>
      <c r="BF208" s="373"/>
      <c r="BG208" s="373"/>
      <c r="BH208" s="374"/>
      <c r="BI208" s="378"/>
      <c r="BJ208" s="379"/>
      <c r="BK208" s="379"/>
      <c r="BL208" s="379"/>
      <c r="BM208" s="379"/>
      <c r="BN208" s="379"/>
      <c r="BO208" s="379"/>
      <c r="BP208" s="379"/>
      <c r="BQ208" s="379"/>
      <c r="BR208" s="379"/>
      <c r="BS208" s="379"/>
      <c r="BT208" s="379"/>
      <c r="BU208" s="379"/>
      <c r="BV208" s="379"/>
      <c r="BW208" s="379"/>
      <c r="BX208" s="379"/>
      <c r="BY208" s="379"/>
      <c r="BZ208" s="380"/>
      <c r="CA208" s="72"/>
      <c r="CB208" s="2"/>
      <c r="CC208" s="209"/>
      <c r="CD208" s="184"/>
      <c r="CE208" s="274" t="s">
        <v>98</v>
      </c>
      <c r="CF208" s="275"/>
      <c r="CG208" s="275"/>
      <c r="CH208" s="275"/>
      <c r="CI208" s="275"/>
      <c r="CJ208" s="275"/>
      <c r="CK208" s="275"/>
      <c r="CL208" s="275"/>
      <c r="CM208" s="275"/>
      <c r="CN208" s="275"/>
      <c r="CO208" s="275"/>
      <c r="CP208" s="275"/>
      <c r="CQ208" s="275"/>
      <c r="CR208" s="275"/>
      <c r="CS208" s="275"/>
      <c r="CT208" s="275"/>
      <c r="CU208" s="275"/>
      <c r="CV208" s="276"/>
      <c r="CW208" s="280" t="str">
        <f>IF(CW154="","",CW154)</f>
        <v>T</v>
      </c>
      <c r="CX208" s="273"/>
      <c r="CY208" s="273"/>
      <c r="CZ208" s="281"/>
      <c r="DA208" s="280" t="str">
        <f>IF(DA154="","",DA154)</f>
        <v>3</v>
      </c>
      <c r="DB208" s="273"/>
      <c r="DC208" s="273"/>
      <c r="DD208" s="281"/>
      <c r="DE208" s="280" t="str">
        <f>IF(DE154="","",DE154)</f>
        <v>1</v>
      </c>
      <c r="DF208" s="273"/>
      <c r="DG208" s="273"/>
      <c r="DH208" s="281"/>
      <c r="DI208" s="280" t="str">
        <f>IF(DI154="","",DI154)</f>
        <v>1</v>
      </c>
      <c r="DJ208" s="273"/>
      <c r="DK208" s="273"/>
      <c r="DL208" s="281"/>
      <c r="DM208" s="280" t="str">
        <f>IF(DM154="","",DM154)</f>
        <v>0</v>
      </c>
      <c r="DN208" s="273"/>
      <c r="DO208" s="273"/>
      <c r="DP208" s="281"/>
      <c r="DQ208" s="280" t="str">
        <f>IF(DQ154="","",DQ154)</f>
        <v>0</v>
      </c>
      <c r="DR208" s="273"/>
      <c r="DS208" s="273"/>
      <c r="DT208" s="281"/>
      <c r="DU208" s="280" t="str">
        <f>IF(DU154="","",DU154)</f>
        <v>0</v>
      </c>
      <c r="DV208" s="273"/>
      <c r="DW208" s="273"/>
      <c r="DX208" s="281"/>
      <c r="DY208" s="280" t="str">
        <f>IF(DY154="","",DY154)</f>
        <v>1</v>
      </c>
      <c r="DZ208" s="273"/>
      <c r="EA208" s="273"/>
      <c r="EB208" s="281"/>
      <c r="EC208" s="280" t="str">
        <f>IF(EC154="","",EC154)</f>
        <v>0</v>
      </c>
      <c r="ED208" s="273"/>
      <c r="EE208" s="273"/>
      <c r="EF208" s="281"/>
      <c r="EG208" s="280" t="str">
        <f>IF(EG154="","",EG154)</f>
        <v>0</v>
      </c>
      <c r="EH208" s="273"/>
      <c r="EI208" s="273"/>
      <c r="EJ208" s="281"/>
      <c r="EK208" s="280" t="str">
        <f>IF(EK154="","",EK154)</f>
        <v>1</v>
      </c>
      <c r="EL208" s="273"/>
      <c r="EM208" s="273"/>
      <c r="EN208" s="281"/>
      <c r="EO208" s="280" t="str">
        <f>IF(EO154="","",EO154)</f>
        <v>9</v>
      </c>
      <c r="EP208" s="273"/>
      <c r="EQ208" s="273"/>
      <c r="ER208" s="281"/>
      <c r="ES208" s="280" t="str">
        <f>IF(ES154="","",ES154)</f>
        <v>9</v>
      </c>
      <c r="ET208" s="273"/>
      <c r="EU208" s="273"/>
      <c r="EV208" s="281"/>
      <c r="EW208" s="280" t="str">
        <f>IF(EW154="","",EW154)</f>
        <v>9</v>
      </c>
      <c r="EX208" s="273"/>
      <c r="EY208" s="273"/>
      <c r="EZ208" s="281"/>
      <c r="FA208" s="401" t="s">
        <v>99</v>
      </c>
      <c r="FB208" s="402"/>
      <c r="FC208" s="402"/>
      <c r="FD208" s="402"/>
      <c r="FE208" s="402"/>
      <c r="FF208" s="402"/>
      <c r="FG208" s="402"/>
      <c r="FH208" s="402"/>
      <c r="FI208" s="402"/>
      <c r="FJ208" s="403"/>
      <c r="FK208" s="260" t="str">
        <f>IF(FK154="","",FK154)</f>
        <v>○</v>
      </c>
      <c r="FL208" s="260"/>
      <c r="FM208" s="260"/>
      <c r="FN208" s="449"/>
      <c r="FO208" s="260" t="str">
        <f>IF(FO154="","",FO154)</f>
        <v/>
      </c>
      <c r="FP208" s="260"/>
      <c r="FQ208" s="260"/>
      <c r="FR208" s="261"/>
      <c r="FS208" s="184"/>
      <c r="FT208" s="211"/>
    </row>
    <row r="209" spans="2:176" ht="11.25" customHeight="1" x14ac:dyDescent="0.2">
      <c r="B209" s="343">
        <f>IF(B155="","",B155)</f>
        <v>10</v>
      </c>
      <c r="C209" s="345">
        <f>IF(C155="","",C155)</f>
        <v>20</v>
      </c>
      <c r="D209" s="347" t="str">
        <f>IF(D155="","",D155)</f>
        <v>別紙明細の通り</v>
      </c>
      <c r="E209" s="348"/>
      <c r="F209" s="348"/>
      <c r="G209" s="348"/>
      <c r="H209" s="348"/>
      <c r="I209" s="348"/>
      <c r="J209" s="348"/>
      <c r="K209" s="348"/>
      <c r="L209" s="348"/>
      <c r="M209" s="349"/>
      <c r="N209" s="353" t="str">
        <f>IF(N155="","",N155)</f>
        <v>※</v>
      </c>
      <c r="O209" s="354"/>
      <c r="P209" s="357">
        <f>IF(P155="","",P155)</f>
        <v>1</v>
      </c>
      <c r="Q209" s="358"/>
      <c r="R209" s="359"/>
      <c r="S209" s="363" t="str">
        <f>IF(S155="","",S155)</f>
        <v/>
      </c>
      <c r="T209" s="364"/>
      <c r="U209" s="364"/>
      <c r="V209" s="364"/>
      <c r="W209" s="365"/>
      <c r="X209" s="357">
        <f>IF(X155="","",X155)</f>
        <v>500000</v>
      </c>
      <c r="Y209" s="358"/>
      <c r="Z209" s="358"/>
      <c r="AA209" s="358"/>
      <c r="AB209" s="358"/>
      <c r="AC209" s="358"/>
      <c r="AD209" s="358"/>
      <c r="AE209" s="358"/>
      <c r="AF209" s="358"/>
      <c r="AG209" s="358"/>
      <c r="AH209" s="358"/>
      <c r="AI209" s="359"/>
      <c r="AJ209" s="369">
        <f>IF(AJ155="","",AJ155)</f>
        <v>500000</v>
      </c>
      <c r="AK209" s="370"/>
      <c r="AL209" s="370"/>
      <c r="AM209" s="370"/>
      <c r="AN209" s="370"/>
      <c r="AO209" s="370"/>
      <c r="AP209" s="370"/>
      <c r="AQ209" s="370"/>
      <c r="AR209" s="370"/>
      <c r="AS209" s="370"/>
      <c r="AT209" s="370"/>
      <c r="AU209" s="370"/>
      <c r="AV209" s="370"/>
      <c r="AW209" s="370"/>
      <c r="AX209" s="370"/>
      <c r="AY209" s="370"/>
      <c r="AZ209" s="370"/>
      <c r="BA209" s="370"/>
      <c r="BB209" s="370"/>
      <c r="BC209" s="370"/>
      <c r="BD209" s="370"/>
      <c r="BE209" s="370"/>
      <c r="BF209" s="370"/>
      <c r="BG209" s="370"/>
      <c r="BH209" s="371"/>
      <c r="BI209" s="375"/>
      <c r="BJ209" s="376"/>
      <c r="BK209" s="376"/>
      <c r="BL209" s="376"/>
      <c r="BM209" s="376"/>
      <c r="BN209" s="376"/>
      <c r="BO209" s="376"/>
      <c r="BP209" s="376"/>
      <c r="BQ209" s="376"/>
      <c r="BR209" s="376"/>
      <c r="BS209" s="376"/>
      <c r="BT209" s="376"/>
      <c r="BU209" s="376"/>
      <c r="BV209" s="376"/>
      <c r="BW209" s="376"/>
      <c r="BX209" s="376"/>
      <c r="BY209" s="376"/>
      <c r="BZ209" s="377"/>
      <c r="CA209" s="72"/>
      <c r="CB209" s="2"/>
      <c r="CC209" s="209"/>
      <c r="CD209" s="184"/>
      <c r="CE209" s="277"/>
      <c r="CF209" s="278"/>
      <c r="CG209" s="278"/>
      <c r="CH209" s="278"/>
      <c r="CI209" s="278"/>
      <c r="CJ209" s="278"/>
      <c r="CK209" s="278"/>
      <c r="CL209" s="278"/>
      <c r="CM209" s="278"/>
      <c r="CN209" s="278"/>
      <c r="CO209" s="278"/>
      <c r="CP209" s="278"/>
      <c r="CQ209" s="278"/>
      <c r="CR209" s="278"/>
      <c r="CS209" s="278"/>
      <c r="CT209" s="278"/>
      <c r="CU209" s="278"/>
      <c r="CV209" s="279"/>
      <c r="CW209" s="282"/>
      <c r="CX209" s="283"/>
      <c r="CY209" s="283"/>
      <c r="CZ209" s="284"/>
      <c r="DA209" s="282"/>
      <c r="DB209" s="283"/>
      <c r="DC209" s="283"/>
      <c r="DD209" s="284"/>
      <c r="DE209" s="282"/>
      <c r="DF209" s="283"/>
      <c r="DG209" s="283"/>
      <c r="DH209" s="284"/>
      <c r="DI209" s="282"/>
      <c r="DJ209" s="283"/>
      <c r="DK209" s="283"/>
      <c r="DL209" s="284"/>
      <c r="DM209" s="282"/>
      <c r="DN209" s="283"/>
      <c r="DO209" s="283"/>
      <c r="DP209" s="284"/>
      <c r="DQ209" s="282"/>
      <c r="DR209" s="283"/>
      <c r="DS209" s="283"/>
      <c r="DT209" s="284"/>
      <c r="DU209" s="282"/>
      <c r="DV209" s="283"/>
      <c r="DW209" s="283"/>
      <c r="DX209" s="284"/>
      <c r="DY209" s="282"/>
      <c r="DZ209" s="283"/>
      <c r="EA209" s="283"/>
      <c r="EB209" s="284"/>
      <c r="EC209" s="282"/>
      <c r="ED209" s="283"/>
      <c r="EE209" s="283"/>
      <c r="EF209" s="284"/>
      <c r="EG209" s="282"/>
      <c r="EH209" s="283"/>
      <c r="EI209" s="283"/>
      <c r="EJ209" s="284"/>
      <c r="EK209" s="282"/>
      <c r="EL209" s="283"/>
      <c r="EM209" s="283"/>
      <c r="EN209" s="284"/>
      <c r="EO209" s="282"/>
      <c r="EP209" s="283"/>
      <c r="EQ209" s="283"/>
      <c r="ER209" s="284"/>
      <c r="ES209" s="282"/>
      <c r="ET209" s="283"/>
      <c r="EU209" s="283"/>
      <c r="EV209" s="284"/>
      <c r="EW209" s="282"/>
      <c r="EX209" s="283"/>
      <c r="EY209" s="283"/>
      <c r="EZ209" s="284"/>
      <c r="FA209" s="404"/>
      <c r="FB209" s="405"/>
      <c r="FC209" s="405"/>
      <c r="FD209" s="405"/>
      <c r="FE209" s="405"/>
      <c r="FF209" s="405"/>
      <c r="FG209" s="405"/>
      <c r="FH209" s="405"/>
      <c r="FI209" s="405"/>
      <c r="FJ209" s="406"/>
      <c r="FK209" s="262"/>
      <c r="FL209" s="262"/>
      <c r="FM209" s="262"/>
      <c r="FN209" s="450"/>
      <c r="FO209" s="262"/>
      <c r="FP209" s="262"/>
      <c r="FQ209" s="262"/>
      <c r="FR209" s="263"/>
      <c r="FS209" s="184"/>
      <c r="FT209" s="211"/>
    </row>
    <row r="210" spans="2:176" ht="11.25" customHeight="1" x14ac:dyDescent="0.2">
      <c r="B210" s="344"/>
      <c r="C210" s="346"/>
      <c r="D210" s="350"/>
      <c r="E210" s="351"/>
      <c r="F210" s="351"/>
      <c r="G210" s="351"/>
      <c r="H210" s="351"/>
      <c r="I210" s="351"/>
      <c r="J210" s="351"/>
      <c r="K210" s="351"/>
      <c r="L210" s="351"/>
      <c r="M210" s="352"/>
      <c r="N210" s="355"/>
      <c r="O210" s="356"/>
      <c r="P210" s="360"/>
      <c r="Q210" s="361"/>
      <c r="R210" s="362"/>
      <c r="S210" s="366"/>
      <c r="T210" s="367"/>
      <c r="U210" s="367"/>
      <c r="V210" s="367"/>
      <c r="W210" s="368"/>
      <c r="X210" s="360"/>
      <c r="Y210" s="361"/>
      <c r="Z210" s="361"/>
      <c r="AA210" s="361"/>
      <c r="AB210" s="361"/>
      <c r="AC210" s="361"/>
      <c r="AD210" s="361"/>
      <c r="AE210" s="361"/>
      <c r="AF210" s="361"/>
      <c r="AG210" s="361"/>
      <c r="AH210" s="361"/>
      <c r="AI210" s="362"/>
      <c r="AJ210" s="372"/>
      <c r="AK210" s="373"/>
      <c r="AL210" s="373"/>
      <c r="AM210" s="373"/>
      <c r="AN210" s="373"/>
      <c r="AO210" s="373"/>
      <c r="AP210" s="373"/>
      <c r="AQ210" s="373"/>
      <c r="AR210" s="373"/>
      <c r="AS210" s="373"/>
      <c r="AT210" s="373"/>
      <c r="AU210" s="373"/>
      <c r="AV210" s="373"/>
      <c r="AW210" s="373"/>
      <c r="AX210" s="373"/>
      <c r="AY210" s="373"/>
      <c r="AZ210" s="373"/>
      <c r="BA210" s="373"/>
      <c r="BB210" s="373"/>
      <c r="BC210" s="373"/>
      <c r="BD210" s="373"/>
      <c r="BE210" s="373"/>
      <c r="BF210" s="373"/>
      <c r="BG210" s="373"/>
      <c r="BH210" s="374"/>
      <c r="BI210" s="378"/>
      <c r="BJ210" s="379"/>
      <c r="BK210" s="379"/>
      <c r="BL210" s="379"/>
      <c r="BM210" s="379"/>
      <c r="BN210" s="379"/>
      <c r="BO210" s="379"/>
      <c r="BP210" s="379"/>
      <c r="BQ210" s="379"/>
      <c r="BR210" s="379"/>
      <c r="BS210" s="379"/>
      <c r="BT210" s="379"/>
      <c r="BU210" s="379"/>
      <c r="BV210" s="379"/>
      <c r="BW210" s="379"/>
      <c r="BX210" s="379"/>
      <c r="BY210" s="379"/>
      <c r="BZ210" s="380"/>
      <c r="CA210" s="72"/>
      <c r="CB210" s="2"/>
      <c r="CC210" s="212"/>
      <c r="CD210" s="201"/>
      <c r="CE210" s="201"/>
      <c r="CF210" s="201"/>
      <c r="CG210" s="201"/>
      <c r="CH210" s="201"/>
      <c r="CI210" s="201"/>
      <c r="CJ210" s="201"/>
      <c r="CK210" s="201"/>
      <c r="CL210" s="201"/>
      <c r="CM210" s="201"/>
      <c r="CN210" s="201"/>
      <c r="CO210" s="202"/>
      <c r="CP210" s="202"/>
      <c r="CQ210" s="202"/>
      <c r="CR210" s="202"/>
      <c r="CS210" s="201"/>
      <c r="CT210" s="201"/>
      <c r="CU210" s="201"/>
      <c r="CV210" s="201"/>
      <c r="CW210" s="201"/>
      <c r="CX210" s="201"/>
      <c r="CY210" s="201"/>
      <c r="CZ210" s="201"/>
      <c r="DA210" s="201"/>
      <c r="DB210" s="201"/>
      <c r="DC210" s="201"/>
      <c r="DD210" s="201"/>
      <c r="DE210" s="201"/>
      <c r="DF210" s="201"/>
      <c r="DG210" s="201"/>
      <c r="DH210" s="201"/>
      <c r="DI210" s="202"/>
      <c r="DJ210" s="202"/>
      <c r="DK210" s="202"/>
      <c r="DL210" s="202"/>
      <c r="DM210" s="201"/>
      <c r="DN210" s="201"/>
      <c r="DO210" s="201"/>
      <c r="DP210" s="201"/>
      <c r="DQ210" s="201"/>
      <c r="DR210" s="201"/>
      <c r="DS210" s="201"/>
      <c r="DT210" s="201"/>
      <c r="DU210" s="201"/>
      <c r="DV210" s="201"/>
      <c r="DW210" s="201"/>
      <c r="DX210" s="201"/>
      <c r="DY210" s="201"/>
      <c r="DZ210" s="201"/>
      <c r="EA210" s="201"/>
      <c r="EB210" s="201"/>
      <c r="EC210" s="201"/>
      <c r="ED210" s="201"/>
      <c r="EE210" s="201"/>
      <c r="EF210" s="201"/>
      <c r="EG210" s="203"/>
      <c r="EH210" s="203"/>
      <c r="EI210" s="203"/>
      <c r="EJ210" s="203"/>
      <c r="EK210" s="201"/>
      <c r="EL210" s="201"/>
      <c r="EM210" s="201"/>
      <c r="EN210" s="201"/>
      <c r="EO210" s="201"/>
      <c r="EP210" s="201"/>
      <c r="EQ210" s="201"/>
      <c r="ER210" s="201"/>
      <c r="ES210" s="201"/>
      <c r="ET210" s="201"/>
      <c r="EU210" s="201"/>
      <c r="EV210" s="201"/>
      <c r="EW210" s="201"/>
      <c r="EX210" s="201"/>
      <c r="EY210" s="201"/>
      <c r="EZ210" s="201"/>
      <c r="FA210" s="201"/>
      <c r="FB210" s="201"/>
      <c r="FC210" s="201"/>
      <c r="FD210" s="201"/>
      <c r="FE210" s="201"/>
      <c r="FF210" s="201"/>
      <c r="FG210" s="201"/>
      <c r="FH210" s="201"/>
      <c r="FI210" s="201"/>
      <c r="FJ210" s="201"/>
      <c r="FK210" s="201"/>
      <c r="FL210" s="201"/>
      <c r="FM210" s="201"/>
      <c r="FN210" s="201"/>
      <c r="FO210" s="201"/>
      <c r="FP210" s="201"/>
      <c r="FQ210" s="201"/>
      <c r="FR210" s="201"/>
      <c r="FS210" s="201"/>
      <c r="FT210" s="213"/>
    </row>
    <row r="211" spans="2:176" ht="22.5" customHeight="1" x14ac:dyDescent="0.2">
      <c r="B211" s="94">
        <f t="shared" ref="B211:D215" si="22">IF(B157="","",B157)</f>
        <v>10</v>
      </c>
      <c r="C211" s="86">
        <f t="shared" si="22"/>
        <v>20</v>
      </c>
      <c r="D211" s="397" t="str">
        <f t="shared" si="22"/>
        <v>軽油引取税</v>
      </c>
      <c r="E211" s="398"/>
      <c r="F211" s="398"/>
      <c r="G211" s="398"/>
      <c r="H211" s="398"/>
      <c r="I211" s="398"/>
      <c r="J211" s="398"/>
      <c r="K211" s="398"/>
      <c r="L211" s="398"/>
      <c r="M211" s="398"/>
      <c r="N211" s="1148" t="str">
        <f>IF(N157="","",N157)</f>
        <v>◇</v>
      </c>
      <c r="O211" s="1149"/>
      <c r="P211" s="1150">
        <f>IF(P157="","",P157)</f>
        <v>100</v>
      </c>
      <c r="Q211" s="1150"/>
      <c r="R211" s="1150"/>
      <c r="S211" s="363" t="str">
        <f>IF(S157="","",S157)</f>
        <v/>
      </c>
      <c r="T211" s="364"/>
      <c r="U211" s="364"/>
      <c r="V211" s="364"/>
      <c r="W211" s="365"/>
      <c r="X211" s="1151">
        <f>IF(X157="","",X157)</f>
        <v>32.1</v>
      </c>
      <c r="Y211" s="938"/>
      <c r="Z211" s="938"/>
      <c r="AA211" s="938"/>
      <c r="AB211" s="938"/>
      <c r="AC211" s="938"/>
      <c r="AD211" s="938"/>
      <c r="AE211" s="938"/>
      <c r="AF211" s="938"/>
      <c r="AG211" s="938"/>
      <c r="AH211" s="938"/>
      <c r="AI211" s="939"/>
      <c r="AJ211" s="1152">
        <f t="shared" ref="AJ211:AJ216" si="23">IF(AJ157="","",AJ157)</f>
        <v>3210</v>
      </c>
      <c r="AK211" s="1153"/>
      <c r="AL211" s="1153"/>
      <c r="AM211" s="1153"/>
      <c r="AN211" s="1153"/>
      <c r="AO211" s="1153"/>
      <c r="AP211" s="1153"/>
      <c r="AQ211" s="1153"/>
      <c r="AR211" s="1153"/>
      <c r="AS211" s="1153"/>
      <c r="AT211" s="1153"/>
      <c r="AU211" s="1153"/>
      <c r="AV211" s="1153"/>
      <c r="AW211" s="1153"/>
      <c r="AX211" s="1153"/>
      <c r="AY211" s="1153"/>
      <c r="AZ211" s="1153"/>
      <c r="BA211" s="1153"/>
      <c r="BB211" s="1153"/>
      <c r="BC211" s="1153"/>
      <c r="BD211" s="1153"/>
      <c r="BE211" s="1153"/>
      <c r="BF211" s="1153"/>
      <c r="BG211" s="1153"/>
      <c r="BH211" s="1364"/>
      <c r="BI211" s="1365"/>
      <c r="BJ211" s="1366"/>
      <c r="BK211" s="1366"/>
      <c r="BL211" s="1366"/>
      <c r="BM211" s="1366"/>
      <c r="BN211" s="1366"/>
      <c r="BO211" s="1366"/>
      <c r="BP211" s="1366"/>
      <c r="BQ211" s="1366"/>
      <c r="BR211" s="1366"/>
      <c r="BS211" s="1366"/>
      <c r="BT211" s="1366"/>
      <c r="BU211" s="1366"/>
      <c r="BV211" s="1366"/>
      <c r="BW211" s="1366"/>
      <c r="BX211" s="1366"/>
      <c r="BY211" s="1366"/>
      <c r="BZ211" s="1367"/>
      <c r="CA211" s="72"/>
      <c r="CB211" s="2"/>
      <c r="CC211" s="264" t="s">
        <v>37</v>
      </c>
      <c r="CD211" s="265"/>
      <c r="CE211" s="265"/>
      <c r="CF211" s="265"/>
      <c r="CG211" s="265"/>
      <c r="CH211" s="265"/>
      <c r="CI211" s="265"/>
      <c r="CJ211" s="265"/>
      <c r="CK211" s="265"/>
      <c r="CL211" s="265"/>
      <c r="CM211" s="265"/>
      <c r="CN211" s="266"/>
      <c r="CO211" s="1373" t="s">
        <v>78</v>
      </c>
      <c r="CP211" s="1374"/>
      <c r="CQ211" s="1374"/>
      <c r="CR211" s="1375"/>
      <c r="CS211" s="267" t="s">
        <v>82</v>
      </c>
      <c r="CT211" s="265"/>
      <c r="CU211" s="265"/>
      <c r="CV211" s="265"/>
      <c r="CW211" s="265"/>
      <c r="CX211" s="265"/>
      <c r="CY211" s="265"/>
      <c r="CZ211" s="265"/>
      <c r="DA211" s="265"/>
      <c r="DB211" s="265"/>
      <c r="DC211" s="265"/>
      <c r="DD211" s="265"/>
      <c r="DE211" s="265"/>
      <c r="DF211" s="265"/>
      <c r="DG211" s="265"/>
      <c r="DH211" s="266"/>
      <c r="DI211" s="1373" t="s">
        <v>78</v>
      </c>
      <c r="DJ211" s="1374"/>
      <c r="DK211" s="1374"/>
      <c r="DL211" s="1375"/>
      <c r="DM211" s="268" t="s">
        <v>81</v>
      </c>
      <c r="DN211" s="269"/>
      <c r="DO211" s="269"/>
      <c r="DP211" s="269"/>
      <c r="DQ211" s="269"/>
      <c r="DR211" s="269"/>
      <c r="DS211" s="269"/>
      <c r="DT211" s="269"/>
      <c r="DU211" s="269"/>
      <c r="DV211" s="269"/>
      <c r="DW211" s="269"/>
      <c r="DX211" s="269"/>
      <c r="DY211" s="269"/>
      <c r="DZ211" s="269"/>
      <c r="EA211" s="269"/>
      <c r="EB211" s="269"/>
      <c r="EC211" s="269"/>
      <c r="ED211" s="269"/>
      <c r="EE211" s="269"/>
      <c r="EF211" s="270"/>
      <c r="EG211" s="1370" t="s">
        <v>107</v>
      </c>
      <c r="EH211" s="1371"/>
      <c r="EI211" s="1371"/>
      <c r="EJ211" s="1372"/>
      <c r="EK211" s="265" t="s">
        <v>80</v>
      </c>
      <c r="EL211" s="265"/>
      <c r="EM211" s="265"/>
      <c r="EN211" s="265"/>
      <c r="EO211" s="265"/>
      <c r="EP211" s="265"/>
      <c r="EQ211" s="265"/>
      <c r="ER211" s="265"/>
      <c r="ES211" s="265"/>
      <c r="ET211" s="265"/>
      <c r="EU211" s="265"/>
      <c r="EV211" s="265"/>
      <c r="EW211" s="265"/>
      <c r="EX211" s="265"/>
      <c r="EY211" s="265"/>
      <c r="EZ211" s="265"/>
      <c r="FA211" s="265"/>
      <c r="FB211" s="265"/>
      <c r="FC211" s="265"/>
      <c r="FD211" s="265"/>
      <c r="FE211" s="265"/>
      <c r="FF211" s="265"/>
      <c r="FG211" s="265"/>
      <c r="FH211" s="265"/>
      <c r="FI211" s="265"/>
      <c r="FJ211" s="265"/>
      <c r="FK211" s="265"/>
      <c r="FL211" s="265"/>
      <c r="FM211" s="265"/>
      <c r="FN211" s="265"/>
      <c r="FO211" s="265"/>
      <c r="FP211" s="265"/>
      <c r="FQ211" s="265"/>
      <c r="FR211" s="265"/>
      <c r="FS211" s="265"/>
      <c r="FT211" s="271"/>
    </row>
    <row r="212" spans="2:176" ht="22.5" customHeight="1" x14ac:dyDescent="0.2">
      <c r="B212" s="94" t="str">
        <f t="shared" si="22"/>
        <v/>
      </c>
      <c r="C212" s="86" t="str">
        <f t="shared" si="22"/>
        <v/>
      </c>
      <c r="D212" s="397" t="str">
        <f t="shared" si="22"/>
        <v/>
      </c>
      <c r="E212" s="398"/>
      <c r="F212" s="398"/>
      <c r="G212" s="398"/>
      <c r="H212" s="398"/>
      <c r="I212" s="398"/>
      <c r="J212" s="398"/>
      <c r="K212" s="398"/>
      <c r="L212" s="398"/>
      <c r="M212" s="398"/>
      <c r="N212" s="1148" t="str">
        <f>IF(N158="","",N158)</f>
        <v/>
      </c>
      <c r="O212" s="1149"/>
      <c r="P212" s="1150" t="str">
        <f>IF(P158="","",P158)</f>
        <v/>
      </c>
      <c r="Q212" s="1150"/>
      <c r="R212" s="1150"/>
      <c r="S212" s="363" t="str">
        <f>IF(S158="","",S158)</f>
        <v/>
      </c>
      <c r="T212" s="364"/>
      <c r="U212" s="364"/>
      <c r="V212" s="364"/>
      <c r="W212" s="365"/>
      <c r="X212" s="1151" t="str">
        <f>IF(X158="","",X158)</f>
        <v/>
      </c>
      <c r="Y212" s="938"/>
      <c r="Z212" s="938"/>
      <c r="AA212" s="938"/>
      <c r="AB212" s="938"/>
      <c r="AC212" s="938"/>
      <c r="AD212" s="938"/>
      <c r="AE212" s="938"/>
      <c r="AF212" s="938"/>
      <c r="AG212" s="938"/>
      <c r="AH212" s="938"/>
      <c r="AI212" s="939"/>
      <c r="AJ212" s="1152" t="str">
        <f t="shared" si="23"/>
        <v/>
      </c>
      <c r="AK212" s="1153"/>
      <c r="AL212" s="1153"/>
      <c r="AM212" s="1153"/>
      <c r="AN212" s="1153"/>
      <c r="AO212" s="1153"/>
      <c r="AP212" s="1153"/>
      <c r="AQ212" s="1153"/>
      <c r="AR212" s="1153"/>
      <c r="AS212" s="1153"/>
      <c r="AT212" s="1153"/>
      <c r="AU212" s="1153"/>
      <c r="AV212" s="1153"/>
      <c r="AW212" s="1153"/>
      <c r="AX212" s="1153"/>
      <c r="AY212" s="1153"/>
      <c r="AZ212" s="1153"/>
      <c r="BA212" s="1153"/>
      <c r="BB212" s="1153"/>
      <c r="BC212" s="1153"/>
      <c r="BD212" s="1153"/>
      <c r="BE212" s="1153"/>
      <c r="BF212" s="1153"/>
      <c r="BG212" s="1153"/>
      <c r="BH212" s="1364"/>
      <c r="BI212" s="1365"/>
      <c r="BJ212" s="1366"/>
      <c r="BK212" s="1366"/>
      <c r="BL212" s="1366"/>
      <c r="BM212" s="1366"/>
      <c r="BN212" s="1366"/>
      <c r="BO212" s="1366"/>
      <c r="BP212" s="1366"/>
      <c r="BQ212" s="1366"/>
      <c r="BR212" s="1366"/>
      <c r="BS212" s="1366"/>
      <c r="BT212" s="1366"/>
      <c r="BU212" s="1366"/>
      <c r="BV212" s="1366"/>
      <c r="BW212" s="1366"/>
      <c r="BX212" s="1366"/>
      <c r="BY212" s="1366"/>
      <c r="BZ212" s="1367"/>
      <c r="CA212" s="72"/>
      <c r="CB212" s="2"/>
      <c r="CC212" s="1368" t="str">
        <f>IF(CC158="","",CC158)</f>
        <v/>
      </c>
      <c r="CD212" s="1179"/>
      <c r="CE212" s="1179"/>
      <c r="CF212" s="1369"/>
      <c r="CG212" s="1379" t="str">
        <f>IF(CG158="","",CG158)</f>
        <v>1</v>
      </c>
      <c r="CH212" s="1179"/>
      <c r="CI212" s="1179"/>
      <c r="CJ212" s="1369"/>
      <c r="CK212" s="471" t="str">
        <f>IF(CK158="","",CK158)</f>
        <v>0</v>
      </c>
      <c r="CL212" s="1158"/>
      <c r="CM212" s="1158"/>
      <c r="CN212" s="1159"/>
      <c r="CO212" s="1174" t="s">
        <v>79</v>
      </c>
      <c r="CP212" s="1174"/>
      <c r="CQ212" s="1174"/>
      <c r="CR212" s="1174"/>
      <c r="CS212" s="1379" t="str">
        <f>IF(CS158="","",CS158)</f>
        <v>2</v>
      </c>
      <c r="CT212" s="1179"/>
      <c r="CU212" s="1179"/>
      <c r="CV212" s="1369"/>
      <c r="CW212" s="1379" t="str">
        <f>IF(CW158="","",CW158)</f>
        <v>9</v>
      </c>
      <c r="CX212" s="1179"/>
      <c r="CY212" s="1179"/>
      <c r="CZ212" s="1369"/>
      <c r="DA212" s="1379" t="str">
        <f>IF(DA158="","",DA158)</f>
        <v>5</v>
      </c>
      <c r="DB212" s="1179"/>
      <c r="DC212" s="1179"/>
      <c r="DD212" s="1369"/>
      <c r="DE212" s="1379" t="str">
        <f>IF(DE158="","",DE158)</f>
        <v>0</v>
      </c>
      <c r="DF212" s="1179"/>
      <c r="DG212" s="1179"/>
      <c r="DH212" s="1369"/>
      <c r="DI212" s="1174" t="s">
        <v>79</v>
      </c>
      <c r="DJ212" s="1174"/>
      <c r="DK212" s="1174"/>
      <c r="DL212" s="1174"/>
      <c r="DM212" s="1179" t="str">
        <f>IF(DM158="","",DM158)</f>
        <v>3</v>
      </c>
      <c r="DN212" s="1179"/>
      <c r="DO212" s="1179"/>
      <c r="DP212" s="1369"/>
      <c r="DQ212" s="1379" t="str">
        <f>IF(DQ158="","",DQ158)</f>
        <v>0</v>
      </c>
      <c r="DR212" s="1179"/>
      <c r="DS212" s="1179"/>
      <c r="DT212" s="1369"/>
      <c r="DU212" s="1379" t="str">
        <f>IF(DU158="","",DU158)</f>
        <v>0</v>
      </c>
      <c r="DV212" s="1179"/>
      <c r="DW212" s="1179"/>
      <c r="DX212" s="1369"/>
      <c r="DY212" s="1379" t="str">
        <f>IF(DY158="","",DY158)</f>
        <v>0</v>
      </c>
      <c r="DZ212" s="1179"/>
      <c r="EA212" s="1179"/>
      <c r="EB212" s="1369"/>
      <c r="EC212" s="1379" t="str">
        <f>IF(EC158="","",EC158)</f>
        <v/>
      </c>
      <c r="ED212" s="1179"/>
      <c r="EE212" s="1179"/>
      <c r="EF212" s="1380"/>
      <c r="EG212" s="1381" t="str">
        <f>IF(EG158="","",EG158)</f>
        <v/>
      </c>
      <c r="EH212" s="1185"/>
      <c r="EI212" s="1185"/>
      <c r="EJ212" s="1382"/>
      <c r="EK212" s="1383" t="str">
        <f>IF(EK158="","",EK158)</f>
        <v/>
      </c>
      <c r="EL212" s="1179"/>
      <c r="EM212" s="1179"/>
      <c r="EN212" s="1180"/>
      <c r="EO212" s="1178" t="str">
        <f>IF(EO158="","",EO158)</f>
        <v/>
      </c>
      <c r="EP212" s="1179"/>
      <c r="EQ212" s="1179"/>
      <c r="ER212" s="1180"/>
      <c r="ES212" s="1178" t="str">
        <f>IF(ES158="","",ES158)</f>
        <v>1</v>
      </c>
      <c r="ET212" s="1179"/>
      <c r="EU212" s="1179"/>
      <c r="EV212" s="1376"/>
      <c r="EW212" s="1377" t="str">
        <f>IF(EW158="","",EW158)</f>
        <v>0</v>
      </c>
      <c r="EX212" s="1179"/>
      <c r="EY212" s="1179"/>
      <c r="EZ212" s="1180"/>
      <c r="FA212" s="1178" t="str">
        <f>IF(FA158="","",FA158)</f>
        <v>0</v>
      </c>
      <c r="FB212" s="1179"/>
      <c r="FC212" s="1179"/>
      <c r="FD212" s="1180"/>
      <c r="FE212" s="1178" t="str">
        <f>IF(FE158="","",FE158)</f>
        <v>0</v>
      </c>
      <c r="FF212" s="1179"/>
      <c r="FG212" s="1179"/>
      <c r="FH212" s="1376"/>
      <c r="FI212" s="1377" t="str">
        <f>IF(FI158="","",FI158)</f>
        <v>0</v>
      </c>
      <c r="FJ212" s="1179"/>
      <c r="FK212" s="1179"/>
      <c r="FL212" s="1180"/>
      <c r="FM212" s="1178" t="str">
        <f>IF(FM158="","",FM158)</f>
        <v>0</v>
      </c>
      <c r="FN212" s="1179"/>
      <c r="FO212" s="1179"/>
      <c r="FP212" s="1180"/>
      <c r="FQ212" s="1178" t="str">
        <f>IF(FQ158="","",FQ158)</f>
        <v>0</v>
      </c>
      <c r="FR212" s="1179"/>
      <c r="FS212" s="1179"/>
      <c r="FT212" s="1378"/>
    </row>
    <row r="213" spans="2:176" ht="22.5" customHeight="1" x14ac:dyDescent="0.2">
      <c r="B213" s="94" t="str">
        <f t="shared" si="22"/>
        <v/>
      </c>
      <c r="C213" s="86" t="str">
        <f t="shared" si="22"/>
        <v/>
      </c>
      <c r="D213" s="397" t="str">
        <f t="shared" si="22"/>
        <v/>
      </c>
      <c r="E213" s="398"/>
      <c r="F213" s="398"/>
      <c r="G213" s="398"/>
      <c r="H213" s="398"/>
      <c r="I213" s="398"/>
      <c r="J213" s="398"/>
      <c r="K213" s="398"/>
      <c r="L213" s="398"/>
      <c r="M213" s="398"/>
      <c r="N213" s="1148" t="str">
        <f>IF(N159="","",N159)</f>
        <v/>
      </c>
      <c r="O213" s="1149"/>
      <c r="P213" s="1150" t="str">
        <f>IF(P159="","",P159)</f>
        <v/>
      </c>
      <c r="Q213" s="1150"/>
      <c r="R213" s="1150"/>
      <c r="S213" s="363" t="str">
        <f>IF(S159="","",S159)</f>
        <v/>
      </c>
      <c r="T213" s="364"/>
      <c r="U213" s="364"/>
      <c r="V213" s="364"/>
      <c r="W213" s="365"/>
      <c r="X213" s="1151" t="str">
        <f>IF(X159="","",X159)</f>
        <v/>
      </c>
      <c r="Y213" s="938"/>
      <c r="Z213" s="938"/>
      <c r="AA213" s="938"/>
      <c r="AB213" s="938"/>
      <c r="AC213" s="938"/>
      <c r="AD213" s="938"/>
      <c r="AE213" s="938"/>
      <c r="AF213" s="938"/>
      <c r="AG213" s="938"/>
      <c r="AH213" s="938"/>
      <c r="AI213" s="939"/>
      <c r="AJ213" s="1152" t="str">
        <f t="shared" si="23"/>
        <v/>
      </c>
      <c r="AK213" s="1153"/>
      <c r="AL213" s="1153"/>
      <c r="AM213" s="1153"/>
      <c r="AN213" s="1153"/>
      <c r="AO213" s="1153"/>
      <c r="AP213" s="1153"/>
      <c r="AQ213" s="1153"/>
      <c r="AR213" s="1153"/>
      <c r="AS213" s="1153"/>
      <c r="AT213" s="1153"/>
      <c r="AU213" s="1153"/>
      <c r="AV213" s="1153"/>
      <c r="AW213" s="1153"/>
      <c r="AX213" s="1153"/>
      <c r="AY213" s="1153"/>
      <c r="AZ213" s="1153"/>
      <c r="BA213" s="1153"/>
      <c r="BB213" s="1153"/>
      <c r="BC213" s="1153"/>
      <c r="BD213" s="1153"/>
      <c r="BE213" s="1153"/>
      <c r="BF213" s="1153"/>
      <c r="BG213" s="1153"/>
      <c r="BH213" s="1364"/>
      <c r="BI213" s="1365"/>
      <c r="BJ213" s="1366"/>
      <c r="BK213" s="1366"/>
      <c r="BL213" s="1366"/>
      <c r="BM213" s="1366"/>
      <c r="BN213" s="1366"/>
      <c r="BO213" s="1366"/>
      <c r="BP213" s="1366"/>
      <c r="BQ213" s="1366"/>
      <c r="BR213" s="1366"/>
      <c r="BS213" s="1366"/>
      <c r="BT213" s="1366"/>
      <c r="BU213" s="1366"/>
      <c r="BV213" s="1366"/>
      <c r="BW213" s="1366"/>
      <c r="BX213" s="1366"/>
      <c r="BY213" s="1366"/>
      <c r="BZ213" s="1367"/>
      <c r="CA213" s="72"/>
      <c r="CB213" s="2"/>
      <c r="CC213" s="1384" t="str">
        <f>IF(CC159="","",CC159)</f>
        <v/>
      </c>
      <c r="CD213" s="1158"/>
      <c r="CE213" s="1158"/>
      <c r="CF213" s="1385"/>
      <c r="CG213" s="1386" t="str">
        <f>IF(CG159="","",CG159)</f>
        <v>1</v>
      </c>
      <c r="CH213" s="1158"/>
      <c r="CI213" s="1158"/>
      <c r="CJ213" s="1385"/>
      <c r="CK213" s="471" t="str">
        <f>IF(CK159="","",CK159)</f>
        <v>0</v>
      </c>
      <c r="CL213" s="1158"/>
      <c r="CM213" s="1158"/>
      <c r="CN213" s="1159"/>
      <c r="CO213" s="1177" t="s">
        <v>79</v>
      </c>
      <c r="CP213" s="1177"/>
      <c r="CQ213" s="1177"/>
      <c r="CR213" s="1177"/>
      <c r="CS213" s="1379" t="str">
        <f>IF(CS159="","",CS159)</f>
        <v>2</v>
      </c>
      <c r="CT213" s="1179"/>
      <c r="CU213" s="1179"/>
      <c r="CV213" s="1369"/>
      <c r="CW213" s="1379" t="str">
        <f>IF(CW159="","",CW159)</f>
        <v>9</v>
      </c>
      <c r="CX213" s="1179"/>
      <c r="CY213" s="1179"/>
      <c r="CZ213" s="1369"/>
      <c r="DA213" s="1379" t="str">
        <f>IF(DA159="","",DA159)</f>
        <v>5</v>
      </c>
      <c r="DB213" s="1179"/>
      <c r="DC213" s="1179"/>
      <c r="DD213" s="1369"/>
      <c r="DE213" s="1379" t="str">
        <f>IF(DE159="","",DE159)</f>
        <v>0</v>
      </c>
      <c r="DF213" s="1179"/>
      <c r="DG213" s="1179"/>
      <c r="DH213" s="1369"/>
      <c r="DI213" s="1177" t="s">
        <v>79</v>
      </c>
      <c r="DJ213" s="1177"/>
      <c r="DK213" s="1177"/>
      <c r="DL213" s="1177"/>
      <c r="DM213" s="1179" t="str">
        <f>IF(DM159="","",DM159)</f>
        <v>3</v>
      </c>
      <c r="DN213" s="1179"/>
      <c r="DO213" s="1179"/>
      <c r="DP213" s="1369"/>
      <c r="DQ213" s="1379" t="str">
        <f>IF(DQ159="","",DQ159)</f>
        <v>0</v>
      </c>
      <c r="DR213" s="1179"/>
      <c r="DS213" s="1179"/>
      <c r="DT213" s="1369"/>
      <c r="DU213" s="1379" t="str">
        <f>IF(DU159="","",DU159)</f>
        <v>0</v>
      </c>
      <c r="DV213" s="1179"/>
      <c r="DW213" s="1179"/>
      <c r="DX213" s="1369"/>
      <c r="DY213" s="1379" t="str">
        <f>IF(DY159="","",DY159)</f>
        <v>0</v>
      </c>
      <c r="DZ213" s="1179"/>
      <c r="EA213" s="1179"/>
      <c r="EB213" s="1369"/>
      <c r="EC213" s="1379" t="str">
        <f>IF(EC159="","",EC159)</f>
        <v/>
      </c>
      <c r="ED213" s="1179"/>
      <c r="EE213" s="1179"/>
      <c r="EF213" s="1380"/>
      <c r="EG213" s="1381" t="str">
        <f>IF(EG159="","",EG159)</f>
        <v>※</v>
      </c>
      <c r="EH213" s="1185"/>
      <c r="EI213" s="1185"/>
      <c r="EJ213" s="1382"/>
      <c r="EK213" s="1383" t="str">
        <f>IF(EK159="","",EK159)</f>
        <v/>
      </c>
      <c r="EL213" s="1179"/>
      <c r="EM213" s="1179"/>
      <c r="EN213" s="1180"/>
      <c r="EO213" s="1178" t="str">
        <f>IF(EO159="","",EO159)</f>
        <v/>
      </c>
      <c r="EP213" s="1179"/>
      <c r="EQ213" s="1179"/>
      <c r="ER213" s="1180"/>
      <c r="ES213" s="1178" t="str">
        <f>IF(ES159="","",ES159)</f>
        <v/>
      </c>
      <c r="ET213" s="1179"/>
      <c r="EU213" s="1179"/>
      <c r="EV213" s="1376"/>
      <c r="EW213" s="1377" t="str">
        <f>IF(EW159="","",EW159)</f>
        <v>5</v>
      </c>
      <c r="EX213" s="1179"/>
      <c r="EY213" s="1179"/>
      <c r="EZ213" s="1180"/>
      <c r="FA213" s="1178" t="str">
        <f>IF(FA159="","",FA159)</f>
        <v>0</v>
      </c>
      <c r="FB213" s="1179"/>
      <c r="FC213" s="1179"/>
      <c r="FD213" s="1180"/>
      <c r="FE213" s="1178" t="str">
        <f>IF(FE159="","",FE159)</f>
        <v>0</v>
      </c>
      <c r="FF213" s="1179"/>
      <c r="FG213" s="1179"/>
      <c r="FH213" s="1376"/>
      <c r="FI213" s="1377" t="str">
        <f>IF(FI159="","",FI159)</f>
        <v>0</v>
      </c>
      <c r="FJ213" s="1179"/>
      <c r="FK213" s="1179"/>
      <c r="FL213" s="1180"/>
      <c r="FM213" s="1178" t="str">
        <f>IF(FM159="","",FM159)</f>
        <v>0</v>
      </c>
      <c r="FN213" s="1179"/>
      <c r="FO213" s="1179"/>
      <c r="FP213" s="1180"/>
      <c r="FQ213" s="1178" t="str">
        <f>IF(FQ159="","",FQ159)</f>
        <v>0</v>
      </c>
      <c r="FR213" s="1179"/>
      <c r="FS213" s="1179"/>
      <c r="FT213" s="1378"/>
    </row>
    <row r="214" spans="2:176" ht="22.5" customHeight="1" x14ac:dyDescent="0.2">
      <c r="B214" s="94" t="str">
        <f t="shared" si="22"/>
        <v/>
      </c>
      <c r="C214" s="86" t="str">
        <f t="shared" si="22"/>
        <v/>
      </c>
      <c r="D214" s="397" t="str">
        <f t="shared" si="22"/>
        <v/>
      </c>
      <c r="E214" s="398"/>
      <c r="F214" s="398"/>
      <c r="G214" s="398"/>
      <c r="H214" s="398"/>
      <c r="I214" s="398"/>
      <c r="J214" s="398"/>
      <c r="K214" s="398"/>
      <c r="L214" s="398"/>
      <c r="M214" s="398"/>
      <c r="N214" s="1148" t="str">
        <f>IF(N160="","",N160)</f>
        <v/>
      </c>
      <c r="O214" s="1149"/>
      <c r="P214" s="1150" t="str">
        <f>IF(P160="","",P160)</f>
        <v/>
      </c>
      <c r="Q214" s="1150"/>
      <c r="R214" s="1150"/>
      <c r="S214" s="363" t="str">
        <f>IF(S160="","",S160)</f>
        <v/>
      </c>
      <c r="T214" s="364"/>
      <c r="U214" s="364"/>
      <c r="V214" s="364"/>
      <c r="W214" s="365"/>
      <c r="X214" s="1151" t="str">
        <f>IF(X160="","",X160)</f>
        <v/>
      </c>
      <c r="Y214" s="938"/>
      <c r="Z214" s="938"/>
      <c r="AA214" s="938"/>
      <c r="AB214" s="938"/>
      <c r="AC214" s="938"/>
      <c r="AD214" s="938"/>
      <c r="AE214" s="938"/>
      <c r="AF214" s="938"/>
      <c r="AG214" s="938"/>
      <c r="AH214" s="938"/>
      <c r="AI214" s="939"/>
      <c r="AJ214" s="1152" t="str">
        <f t="shared" si="23"/>
        <v/>
      </c>
      <c r="AK214" s="1153"/>
      <c r="AL214" s="1153"/>
      <c r="AM214" s="1153"/>
      <c r="AN214" s="1153"/>
      <c r="AO214" s="1153"/>
      <c r="AP214" s="1153"/>
      <c r="AQ214" s="1153"/>
      <c r="AR214" s="1153"/>
      <c r="AS214" s="1153"/>
      <c r="AT214" s="1153"/>
      <c r="AU214" s="1153"/>
      <c r="AV214" s="1153"/>
      <c r="AW214" s="1153"/>
      <c r="AX214" s="1153"/>
      <c r="AY214" s="1153"/>
      <c r="AZ214" s="1153"/>
      <c r="BA214" s="1153"/>
      <c r="BB214" s="1153"/>
      <c r="BC214" s="1153"/>
      <c r="BD214" s="1153"/>
      <c r="BE214" s="1153"/>
      <c r="BF214" s="1153"/>
      <c r="BG214" s="1153"/>
      <c r="BH214" s="1364"/>
      <c r="BI214" s="1365"/>
      <c r="BJ214" s="1366"/>
      <c r="BK214" s="1366"/>
      <c r="BL214" s="1366"/>
      <c r="BM214" s="1366"/>
      <c r="BN214" s="1366"/>
      <c r="BO214" s="1366"/>
      <c r="BP214" s="1366"/>
      <c r="BQ214" s="1366"/>
      <c r="BR214" s="1366"/>
      <c r="BS214" s="1366"/>
      <c r="BT214" s="1366"/>
      <c r="BU214" s="1366"/>
      <c r="BV214" s="1366"/>
      <c r="BW214" s="1366"/>
      <c r="BX214" s="1366"/>
      <c r="BY214" s="1366"/>
      <c r="BZ214" s="1367"/>
      <c r="CA214" s="72"/>
      <c r="CB214" s="2"/>
      <c r="CC214" s="1384" t="str">
        <f>IF(CC160="","",CC160)</f>
        <v/>
      </c>
      <c r="CD214" s="1158"/>
      <c r="CE214" s="1158"/>
      <c r="CF214" s="1385"/>
      <c r="CG214" s="1386" t="str">
        <f>IF(CG160="","",CG160)</f>
        <v>1</v>
      </c>
      <c r="CH214" s="1158"/>
      <c r="CI214" s="1158"/>
      <c r="CJ214" s="1385"/>
      <c r="CK214" s="471" t="str">
        <f>IF(CK160="","",CK160)</f>
        <v>0</v>
      </c>
      <c r="CL214" s="1158"/>
      <c r="CM214" s="1158"/>
      <c r="CN214" s="1159"/>
      <c r="CO214" s="1177" t="s">
        <v>79</v>
      </c>
      <c r="CP214" s="1177"/>
      <c r="CQ214" s="1177"/>
      <c r="CR214" s="1177"/>
      <c r="CS214" s="1379" t="str">
        <f>IF(CS160="","",CS160)</f>
        <v>2</v>
      </c>
      <c r="CT214" s="1179"/>
      <c r="CU214" s="1179"/>
      <c r="CV214" s="1369"/>
      <c r="CW214" s="1379" t="str">
        <f>IF(CW160="","",CW160)</f>
        <v>9</v>
      </c>
      <c r="CX214" s="1179"/>
      <c r="CY214" s="1179"/>
      <c r="CZ214" s="1369"/>
      <c r="DA214" s="1379" t="str">
        <f>IF(DA160="","",DA160)</f>
        <v>5</v>
      </c>
      <c r="DB214" s="1179"/>
      <c r="DC214" s="1179"/>
      <c r="DD214" s="1369"/>
      <c r="DE214" s="1379" t="str">
        <f>IF(DE160="","",DE160)</f>
        <v>0</v>
      </c>
      <c r="DF214" s="1179"/>
      <c r="DG214" s="1179"/>
      <c r="DH214" s="1369"/>
      <c r="DI214" s="1177" t="s">
        <v>79</v>
      </c>
      <c r="DJ214" s="1177"/>
      <c r="DK214" s="1177"/>
      <c r="DL214" s="1177"/>
      <c r="DM214" s="1179" t="str">
        <f>IF(DM160="","",DM160)</f>
        <v>3</v>
      </c>
      <c r="DN214" s="1179"/>
      <c r="DO214" s="1179"/>
      <c r="DP214" s="1369"/>
      <c r="DQ214" s="1379" t="str">
        <f>IF(DQ160="","",DQ160)</f>
        <v>0</v>
      </c>
      <c r="DR214" s="1179"/>
      <c r="DS214" s="1179"/>
      <c r="DT214" s="1369"/>
      <c r="DU214" s="1379" t="str">
        <f>IF(DU160="","",DU160)</f>
        <v>0</v>
      </c>
      <c r="DV214" s="1179"/>
      <c r="DW214" s="1179"/>
      <c r="DX214" s="1369"/>
      <c r="DY214" s="1379" t="str">
        <f>IF(DY160="","",DY160)</f>
        <v>0</v>
      </c>
      <c r="DZ214" s="1179"/>
      <c r="EA214" s="1179"/>
      <c r="EB214" s="1369"/>
      <c r="EC214" s="1379" t="str">
        <f>IF(EC160="","",EC160)</f>
        <v/>
      </c>
      <c r="ED214" s="1179"/>
      <c r="EE214" s="1179"/>
      <c r="EF214" s="1380"/>
      <c r="EG214" s="1381" t="str">
        <f>IF(EG160="","",EG160)</f>
        <v>◇</v>
      </c>
      <c r="EH214" s="1185"/>
      <c r="EI214" s="1185"/>
      <c r="EJ214" s="1382"/>
      <c r="EK214" s="1383" t="str">
        <f>IF(EK160="","",EK160)</f>
        <v/>
      </c>
      <c r="EL214" s="1179"/>
      <c r="EM214" s="1179"/>
      <c r="EN214" s="1180"/>
      <c r="EO214" s="1178" t="str">
        <f>IF(EO160="","",EO160)</f>
        <v/>
      </c>
      <c r="EP214" s="1179"/>
      <c r="EQ214" s="1179"/>
      <c r="ER214" s="1180"/>
      <c r="ES214" s="1178" t="str">
        <f>IF(ES160="","",ES160)</f>
        <v/>
      </c>
      <c r="ET214" s="1179"/>
      <c r="EU214" s="1179"/>
      <c r="EV214" s="1376"/>
      <c r="EW214" s="1377" t="str">
        <f>IF(EW160="","",EW160)</f>
        <v/>
      </c>
      <c r="EX214" s="1179"/>
      <c r="EY214" s="1179"/>
      <c r="EZ214" s="1180"/>
      <c r="FA214" s="1178" t="str">
        <f>IF(FA160="","",FA160)</f>
        <v/>
      </c>
      <c r="FB214" s="1179"/>
      <c r="FC214" s="1179"/>
      <c r="FD214" s="1180"/>
      <c r="FE214" s="1178" t="str">
        <f>IF(FE160="","",FE160)</f>
        <v>3</v>
      </c>
      <c r="FF214" s="1179"/>
      <c r="FG214" s="1179"/>
      <c r="FH214" s="1376"/>
      <c r="FI214" s="1377" t="str">
        <f>IF(FI160="","",FI160)</f>
        <v>2</v>
      </c>
      <c r="FJ214" s="1179"/>
      <c r="FK214" s="1179"/>
      <c r="FL214" s="1180"/>
      <c r="FM214" s="1178" t="str">
        <f>IF(FM160="","",FM160)</f>
        <v>1</v>
      </c>
      <c r="FN214" s="1179"/>
      <c r="FO214" s="1179"/>
      <c r="FP214" s="1180"/>
      <c r="FQ214" s="1178" t="str">
        <f>IF(FQ160="","",FQ160)</f>
        <v>0</v>
      </c>
      <c r="FR214" s="1179"/>
      <c r="FS214" s="1179"/>
      <c r="FT214" s="1378"/>
    </row>
    <row r="215" spans="2:176" ht="22.5" customHeight="1" thickBot="1" x14ac:dyDescent="0.25">
      <c r="B215" s="95" t="str">
        <f t="shared" si="22"/>
        <v/>
      </c>
      <c r="C215" s="96" t="str">
        <f t="shared" si="22"/>
        <v/>
      </c>
      <c r="D215" s="962" t="str">
        <f t="shared" si="22"/>
        <v/>
      </c>
      <c r="E215" s="963"/>
      <c r="F215" s="963"/>
      <c r="G215" s="963"/>
      <c r="H215" s="963"/>
      <c r="I215" s="963"/>
      <c r="J215" s="963"/>
      <c r="K215" s="963"/>
      <c r="L215" s="963"/>
      <c r="M215" s="963"/>
      <c r="N215" s="1387" t="str">
        <f>IF(N161="","",N161)</f>
        <v/>
      </c>
      <c r="O215" s="1388"/>
      <c r="P215" s="1194" t="str">
        <f>IF(P161="","",P161)</f>
        <v/>
      </c>
      <c r="Q215" s="1194"/>
      <c r="R215" s="1194"/>
      <c r="S215" s="1195" t="str">
        <f>IF(S161="","",S161)</f>
        <v/>
      </c>
      <c r="T215" s="1196"/>
      <c r="U215" s="1196"/>
      <c r="V215" s="1196"/>
      <c r="W215" s="1197"/>
      <c r="X215" s="970" t="str">
        <f>IF(X161="","",X161)</f>
        <v/>
      </c>
      <c r="Y215" s="971"/>
      <c r="Z215" s="971"/>
      <c r="AA215" s="971"/>
      <c r="AB215" s="971"/>
      <c r="AC215" s="971"/>
      <c r="AD215" s="971"/>
      <c r="AE215" s="971"/>
      <c r="AF215" s="971"/>
      <c r="AG215" s="971"/>
      <c r="AH215" s="971"/>
      <c r="AI215" s="972"/>
      <c r="AJ215" s="1224" t="str">
        <f t="shared" si="23"/>
        <v/>
      </c>
      <c r="AK215" s="1225"/>
      <c r="AL215" s="1225"/>
      <c r="AM215" s="1225"/>
      <c r="AN215" s="1225"/>
      <c r="AO215" s="1225"/>
      <c r="AP215" s="1225"/>
      <c r="AQ215" s="1225"/>
      <c r="AR215" s="1225"/>
      <c r="AS215" s="1225"/>
      <c r="AT215" s="1225"/>
      <c r="AU215" s="1225"/>
      <c r="AV215" s="1225"/>
      <c r="AW215" s="1225"/>
      <c r="AX215" s="1225"/>
      <c r="AY215" s="1225"/>
      <c r="AZ215" s="1225"/>
      <c r="BA215" s="1225"/>
      <c r="BB215" s="1225"/>
      <c r="BC215" s="1225"/>
      <c r="BD215" s="1225"/>
      <c r="BE215" s="1225"/>
      <c r="BF215" s="1225"/>
      <c r="BG215" s="1225"/>
      <c r="BH215" s="1414"/>
      <c r="BI215" s="1415"/>
      <c r="BJ215" s="1416"/>
      <c r="BK215" s="1416"/>
      <c r="BL215" s="1416"/>
      <c r="BM215" s="1416"/>
      <c r="BN215" s="1416"/>
      <c r="BO215" s="1416"/>
      <c r="BP215" s="1416"/>
      <c r="BQ215" s="1416"/>
      <c r="BR215" s="1416"/>
      <c r="BS215" s="1416"/>
      <c r="BT215" s="1416"/>
      <c r="BU215" s="1416"/>
      <c r="BV215" s="1416"/>
      <c r="BW215" s="1416"/>
      <c r="BX215" s="1416"/>
      <c r="BY215" s="1416"/>
      <c r="BZ215" s="1417"/>
      <c r="CA215" s="72"/>
      <c r="CB215" s="2"/>
      <c r="CC215" s="1418" t="str">
        <f>IF(CC161="","",CC161)</f>
        <v/>
      </c>
      <c r="CD215" s="1214"/>
      <c r="CE215" s="1214"/>
      <c r="CF215" s="1419"/>
      <c r="CG215" s="1420" t="str">
        <f>IF(CG161="","",CG161)</f>
        <v/>
      </c>
      <c r="CH215" s="1214"/>
      <c r="CI215" s="1214"/>
      <c r="CJ215" s="1419"/>
      <c r="CK215" s="1213" t="str">
        <f>IF(CK161="","",CK161)</f>
        <v/>
      </c>
      <c r="CL215" s="1214"/>
      <c r="CM215" s="1214"/>
      <c r="CN215" s="1214"/>
      <c r="CO215" s="1223" t="s">
        <v>79</v>
      </c>
      <c r="CP215" s="1223"/>
      <c r="CQ215" s="1223"/>
      <c r="CR215" s="1223"/>
      <c r="CS215" s="1379" t="str">
        <f>IF(CS161="","",CS161)</f>
        <v/>
      </c>
      <c r="CT215" s="1179"/>
      <c r="CU215" s="1179"/>
      <c r="CV215" s="1369"/>
      <c r="CW215" s="1379" t="str">
        <f>IF(CW161="","",CW161)</f>
        <v/>
      </c>
      <c r="CX215" s="1179"/>
      <c r="CY215" s="1179"/>
      <c r="CZ215" s="1369"/>
      <c r="DA215" s="1379" t="str">
        <f>IF(DA161="","",DA161)</f>
        <v/>
      </c>
      <c r="DB215" s="1179"/>
      <c r="DC215" s="1179"/>
      <c r="DD215" s="1369"/>
      <c r="DE215" s="1379" t="str">
        <f>IF(DE161="","",DE161)</f>
        <v/>
      </c>
      <c r="DF215" s="1179"/>
      <c r="DG215" s="1179"/>
      <c r="DH215" s="1369"/>
      <c r="DI215" s="1223" t="s">
        <v>79</v>
      </c>
      <c r="DJ215" s="1223"/>
      <c r="DK215" s="1223"/>
      <c r="DL215" s="1223"/>
      <c r="DM215" s="1221" t="str">
        <f>IF(DM161="","",DM161)</f>
        <v/>
      </c>
      <c r="DN215" s="1221"/>
      <c r="DO215" s="1221"/>
      <c r="DP215" s="1408"/>
      <c r="DQ215" s="1407" t="str">
        <f>IF(DQ161="","",DQ161)</f>
        <v/>
      </c>
      <c r="DR215" s="1221"/>
      <c r="DS215" s="1221"/>
      <c r="DT215" s="1408"/>
      <c r="DU215" s="1407" t="str">
        <f>IF(DU161="","",DU161)</f>
        <v/>
      </c>
      <c r="DV215" s="1221"/>
      <c r="DW215" s="1221"/>
      <c r="DX215" s="1408"/>
      <c r="DY215" s="1407" t="str">
        <f>IF(DY161="","",DY161)</f>
        <v/>
      </c>
      <c r="DZ215" s="1221"/>
      <c r="EA215" s="1221"/>
      <c r="EB215" s="1408"/>
      <c r="EC215" s="1407" t="str">
        <f>IF(EC161="","",EC161)</f>
        <v/>
      </c>
      <c r="ED215" s="1221"/>
      <c r="EE215" s="1221"/>
      <c r="EF215" s="1409"/>
      <c r="EG215" s="1410" t="str">
        <f>IF(EG161="","",EG161)</f>
        <v/>
      </c>
      <c r="EH215" s="1411"/>
      <c r="EI215" s="1411"/>
      <c r="EJ215" s="1412"/>
      <c r="EK215" s="1413" t="str">
        <f>IF(EK161="","",EK161)</f>
        <v/>
      </c>
      <c r="EL215" s="1221"/>
      <c r="EM215" s="1221"/>
      <c r="EN215" s="1222"/>
      <c r="EO215" s="1220" t="str">
        <f>IF(EO161="","",EO161)</f>
        <v/>
      </c>
      <c r="EP215" s="1221"/>
      <c r="EQ215" s="1221"/>
      <c r="ER215" s="1222"/>
      <c r="ES215" s="1178" t="str">
        <f>IF(ES161="","",ES161)</f>
        <v/>
      </c>
      <c r="ET215" s="1179"/>
      <c r="EU215" s="1179"/>
      <c r="EV215" s="1376"/>
      <c r="EW215" s="1405" t="str">
        <f>IF(EW161="","",EW161)</f>
        <v/>
      </c>
      <c r="EX215" s="1221"/>
      <c r="EY215" s="1221"/>
      <c r="EZ215" s="1222"/>
      <c r="FA215" s="1220" t="str">
        <f>IF(FA161="","",FA161)</f>
        <v/>
      </c>
      <c r="FB215" s="1221"/>
      <c r="FC215" s="1221"/>
      <c r="FD215" s="1222"/>
      <c r="FE215" s="1220" t="str">
        <f>IF(FE161="","",FE161)</f>
        <v/>
      </c>
      <c r="FF215" s="1221"/>
      <c r="FG215" s="1221"/>
      <c r="FH215" s="1406"/>
      <c r="FI215" s="1405" t="str">
        <f>IF(FI161="","",FI161)</f>
        <v/>
      </c>
      <c r="FJ215" s="1221"/>
      <c r="FK215" s="1221"/>
      <c r="FL215" s="1222"/>
      <c r="FM215" s="1220" t="str">
        <f>IF(FM161="","",FM161)</f>
        <v/>
      </c>
      <c r="FN215" s="1221"/>
      <c r="FO215" s="1221"/>
      <c r="FP215" s="1222"/>
      <c r="FQ215" s="1178" t="str">
        <f>IF(FQ161="","",FQ161)</f>
        <v/>
      </c>
      <c r="FR215" s="1179"/>
      <c r="FS215" s="1179"/>
      <c r="FT215" s="1378"/>
    </row>
    <row r="216" spans="2:176" ht="7.5" customHeight="1" x14ac:dyDescent="0.2">
      <c r="B216" s="1471" t="s">
        <v>90</v>
      </c>
      <c r="C216" s="1472"/>
      <c r="D216" s="1472"/>
      <c r="E216" s="1472"/>
      <c r="F216" s="1472"/>
      <c r="G216" s="1472"/>
      <c r="H216" s="1472"/>
      <c r="I216" s="1473"/>
      <c r="J216" s="1427">
        <f>IF(J162="","",J162)</f>
        <v>140000</v>
      </c>
      <c r="K216" s="992"/>
      <c r="L216" s="992"/>
      <c r="M216" s="992"/>
      <c r="N216" s="992"/>
      <c r="O216" s="1270"/>
      <c r="P216" s="1389" t="s">
        <v>83</v>
      </c>
      <c r="Q216" s="1390"/>
      <c r="R216" s="1390"/>
      <c r="S216" s="1390"/>
      <c r="T216" s="1390"/>
      <c r="U216" s="1390"/>
      <c r="V216" s="1390"/>
      <c r="W216" s="1390"/>
      <c r="X216" s="1390"/>
      <c r="Y216" s="1390"/>
      <c r="Z216" s="1390"/>
      <c r="AA216" s="1390"/>
      <c r="AB216" s="1390"/>
      <c r="AC216" s="1390"/>
      <c r="AD216" s="1390"/>
      <c r="AE216" s="1390"/>
      <c r="AF216" s="1390"/>
      <c r="AG216" s="1390"/>
      <c r="AH216" s="1390"/>
      <c r="AI216" s="1391"/>
      <c r="AJ216" s="991">
        <f t="shared" si="23"/>
        <v>1503210</v>
      </c>
      <c r="AK216" s="992"/>
      <c r="AL216" s="992"/>
      <c r="AM216" s="992"/>
      <c r="AN216" s="992"/>
      <c r="AO216" s="992"/>
      <c r="AP216" s="992"/>
      <c r="AQ216" s="992"/>
      <c r="AR216" s="992"/>
      <c r="AS216" s="992"/>
      <c r="AT216" s="992"/>
      <c r="AU216" s="992"/>
      <c r="AV216" s="992"/>
      <c r="AW216" s="992"/>
      <c r="AX216" s="992"/>
      <c r="AY216" s="992"/>
      <c r="AZ216" s="992"/>
      <c r="BA216" s="992"/>
      <c r="BB216" s="992"/>
      <c r="BC216" s="992"/>
      <c r="BD216" s="992"/>
      <c r="BE216" s="992"/>
      <c r="BF216" s="992"/>
      <c r="BG216" s="992"/>
      <c r="BH216" s="1270"/>
      <c r="BI216" s="1392"/>
      <c r="BJ216" s="1393"/>
      <c r="BK216" s="1393"/>
      <c r="BL216" s="1393"/>
      <c r="BM216" s="1393"/>
      <c r="BN216" s="1393"/>
      <c r="BO216" s="1393"/>
      <c r="BP216" s="1393"/>
      <c r="BQ216" s="1393"/>
      <c r="BR216" s="1393"/>
      <c r="BS216" s="1393"/>
      <c r="BT216" s="1393"/>
      <c r="BU216" s="1393"/>
      <c r="BV216" s="1393"/>
      <c r="BW216" s="1393"/>
      <c r="BX216" s="1393"/>
      <c r="BY216" s="1393"/>
      <c r="BZ216" s="1394"/>
      <c r="CA216" s="72"/>
      <c r="CB216" s="2"/>
      <c r="CC216" s="1398" t="s">
        <v>114</v>
      </c>
      <c r="CD216" s="1399"/>
      <c r="CE216" s="1399"/>
      <c r="CF216" s="1399"/>
      <c r="CG216" s="1399"/>
      <c r="CH216" s="1399"/>
      <c r="CI216" s="1399"/>
      <c r="CJ216" s="1399"/>
      <c r="CK216" s="1399"/>
      <c r="CL216" s="1399"/>
      <c r="CM216" s="1399"/>
      <c r="CN216" s="1400"/>
      <c r="CO216" s="1211" t="str">
        <f>IF(CO162="","",CO162)</f>
        <v/>
      </c>
      <c r="CP216" s="1212"/>
      <c r="CQ216" s="1212"/>
      <c r="CR216" s="1212"/>
      <c r="CS216" s="1212" t="str">
        <f>IF(CS162="","",CS162)</f>
        <v/>
      </c>
      <c r="CT216" s="1212"/>
      <c r="CU216" s="1212"/>
      <c r="CV216" s="1212"/>
      <c r="CW216" s="1212" t="str">
        <f>IF(CW162="","",CW162)</f>
        <v/>
      </c>
      <c r="CX216" s="1212"/>
      <c r="CY216" s="1212"/>
      <c r="CZ216" s="1446"/>
      <c r="DA216" s="1460" t="str">
        <f>IF(DA162="","",DA162)</f>
        <v>1</v>
      </c>
      <c r="DB216" s="1212"/>
      <c r="DC216" s="1212"/>
      <c r="DD216" s="1212"/>
      <c r="DE216" s="1212" t="str">
        <f>IF(DE162="","",DE162)</f>
        <v>4</v>
      </c>
      <c r="DF216" s="1212"/>
      <c r="DG216" s="1212"/>
      <c r="DH216" s="1212"/>
      <c r="DI216" s="1212" t="str">
        <f>IF(DI162="","",DI162)</f>
        <v>0</v>
      </c>
      <c r="DJ216" s="1212"/>
      <c r="DK216" s="1212"/>
      <c r="DL216" s="1446"/>
      <c r="DM216" s="1460" t="str">
        <f>IF(DM162="","",DM162)</f>
        <v>0</v>
      </c>
      <c r="DN216" s="1212"/>
      <c r="DO216" s="1212"/>
      <c r="DP216" s="1212"/>
      <c r="DQ216" s="1212" t="str">
        <f>IF(DQ162="","",DQ162)</f>
        <v>0</v>
      </c>
      <c r="DR216" s="1212"/>
      <c r="DS216" s="1212"/>
      <c r="DT216" s="1212"/>
      <c r="DU216" s="1212" t="str">
        <f>IF(DU162="","",DU162)</f>
        <v>0</v>
      </c>
      <c r="DV216" s="1212"/>
      <c r="DW216" s="1212"/>
      <c r="DX216" s="1456"/>
      <c r="DY216" s="1457" t="s">
        <v>83</v>
      </c>
      <c r="DZ216" s="1458"/>
      <c r="EA216" s="1458"/>
      <c r="EB216" s="1458"/>
      <c r="EC216" s="1458"/>
      <c r="ED216" s="1458"/>
      <c r="EE216" s="1458"/>
      <c r="EF216" s="1458"/>
      <c r="EG216" s="1458"/>
      <c r="EH216" s="1458"/>
      <c r="EI216" s="1458"/>
      <c r="EJ216" s="1459"/>
      <c r="EK216" s="1211" t="str">
        <f>IF(EK162="","",EK162)</f>
        <v/>
      </c>
      <c r="EL216" s="1212"/>
      <c r="EM216" s="1212"/>
      <c r="EN216" s="1212"/>
      <c r="EO216" s="1212" t="str">
        <f>IF(EO162="","",EO162)</f>
        <v/>
      </c>
      <c r="EP216" s="1212"/>
      <c r="EQ216" s="1212"/>
      <c r="ER216" s="1212"/>
      <c r="ES216" s="1212" t="str">
        <f>IF(ES162="","",ES162)</f>
        <v>1</v>
      </c>
      <c r="ET216" s="1212"/>
      <c r="EU216" s="1212"/>
      <c r="EV216" s="1446"/>
      <c r="EW216" s="1212" t="str">
        <f>IF(EW162="","",EW162)</f>
        <v>5</v>
      </c>
      <c r="EX216" s="1212"/>
      <c r="EY216" s="1212"/>
      <c r="EZ216" s="1212"/>
      <c r="FA216" s="1212" t="str">
        <f>IF(FA162="","",FA162)</f>
        <v>0</v>
      </c>
      <c r="FB216" s="1212"/>
      <c r="FC216" s="1212"/>
      <c r="FD216" s="1212"/>
      <c r="FE216" s="1212" t="str">
        <f>IF(FE162="","",FE162)</f>
        <v>3</v>
      </c>
      <c r="FF216" s="1212"/>
      <c r="FG216" s="1212"/>
      <c r="FH216" s="1446"/>
      <c r="FI216" s="1212" t="str">
        <f>IF(FI162="","",FI162)</f>
        <v>2</v>
      </c>
      <c r="FJ216" s="1212"/>
      <c r="FK216" s="1212"/>
      <c r="FL216" s="1212"/>
      <c r="FM216" s="1212" t="str">
        <f>IF(FM162="","",FM162)</f>
        <v>1</v>
      </c>
      <c r="FN216" s="1212"/>
      <c r="FO216" s="1212"/>
      <c r="FP216" s="1212"/>
      <c r="FQ216" s="1212" t="str">
        <f>IF(FQ162="","",FQ162)</f>
        <v>0</v>
      </c>
      <c r="FR216" s="1212"/>
      <c r="FS216" s="1212"/>
      <c r="FT216" s="1448"/>
    </row>
    <row r="217" spans="2:176" ht="15" customHeight="1" x14ac:dyDescent="0.2">
      <c r="B217" s="1474"/>
      <c r="C217" s="1475"/>
      <c r="D217" s="1475"/>
      <c r="E217" s="1475"/>
      <c r="F217" s="1475"/>
      <c r="G217" s="1475"/>
      <c r="H217" s="1475"/>
      <c r="I217" s="1476"/>
      <c r="J217" s="1010"/>
      <c r="K217" s="960"/>
      <c r="L217" s="960"/>
      <c r="M217" s="960"/>
      <c r="N217" s="960"/>
      <c r="O217" s="1011"/>
      <c r="P217" s="1450" t="s">
        <v>84</v>
      </c>
      <c r="Q217" s="1451"/>
      <c r="R217" s="1451"/>
      <c r="S217" s="1451"/>
      <c r="T217" s="1451"/>
      <c r="U217" s="1451"/>
      <c r="V217" s="1451"/>
      <c r="W217" s="1451"/>
      <c r="X217" s="1451"/>
      <c r="Y217" s="1451"/>
      <c r="Z217" s="1451"/>
      <c r="AA217" s="1451"/>
      <c r="AB217" s="1451"/>
      <c r="AC217" s="1451"/>
      <c r="AD217" s="1451"/>
      <c r="AE217" s="1451"/>
      <c r="AF217" s="1451"/>
      <c r="AG217" s="1451"/>
      <c r="AH217" s="1451"/>
      <c r="AI217" s="1452"/>
      <c r="AJ217" s="959"/>
      <c r="AK217" s="960"/>
      <c r="AL217" s="960"/>
      <c r="AM217" s="960"/>
      <c r="AN217" s="960"/>
      <c r="AO217" s="960"/>
      <c r="AP217" s="960"/>
      <c r="AQ217" s="960"/>
      <c r="AR217" s="960"/>
      <c r="AS217" s="960"/>
      <c r="AT217" s="960"/>
      <c r="AU217" s="960"/>
      <c r="AV217" s="960"/>
      <c r="AW217" s="960"/>
      <c r="AX217" s="960"/>
      <c r="AY217" s="960"/>
      <c r="AZ217" s="960"/>
      <c r="BA217" s="960"/>
      <c r="BB217" s="960"/>
      <c r="BC217" s="960"/>
      <c r="BD217" s="960"/>
      <c r="BE217" s="960"/>
      <c r="BF217" s="960"/>
      <c r="BG217" s="960"/>
      <c r="BH217" s="1011"/>
      <c r="BI217" s="1395"/>
      <c r="BJ217" s="1396"/>
      <c r="BK217" s="1396"/>
      <c r="BL217" s="1396"/>
      <c r="BM217" s="1396"/>
      <c r="BN217" s="1396"/>
      <c r="BO217" s="1396"/>
      <c r="BP217" s="1396"/>
      <c r="BQ217" s="1396"/>
      <c r="BR217" s="1396"/>
      <c r="BS217" s="1396"/>
      <c r="BT217" s="1396"/>
      <c r="BU217" s="1396"/>
      <c r="BV217" s="1396"/>
      <c r="BW217" s="1396"/>
      <c r="BX217" s="1396"/>
      <c r="BY217" s="1396"/>
      <c r="BZ217" s="1397"/>
      <c r="CA217" s="72"/>
      <c r="CB217" s="2"/>
      <c r="CC217" s="1401"/>
      <c r="CD217" s="1402"/>
      <c r="CE217" s="1402"/>
      <c r="CF217" s="1402"/>
      <c r="CG217" s="1402"/>
      <c r="CH217" s="1402"/>
      <c r="CI217" s="1402"/>
      <c r="CJ217" s="1402"/>
      <c r="CK217" s="1402"/>
      <c r="CL217" s="1402"/>
      <c r="CM217" s="1402"/>
      <c r="CN217" s="1403"/>
      <c r="CO217" s="1404"/>
      <c r="CP217" s="334"/>
      <c r="CQ217" s="334"/>
      <c r="CR217" s="334"/>
      <c r="CS217" s="334"/>
      <c r="CT217" s="334"/>
      <c r="CU217" s="334"/>
      <c r="CV217" s="334"/>
      <c r="CW217" s="334"/>
      <c r="CX217" s="334"/>
      <c r="CY217" s="334"/>
      <c r="CZ217" s="1447"/>
      <c r="DA217" s="1461"/>
      <c r="DB217" s="334"/>
      <c r="DC217" s="334"/>
      <c r="DD217" s="334"/>
      <c r="DE217" s="334"/>
      <c r="DF217" s="334"/>
      <c r="DG217" s="334"/>
      <c r="DH217" s="334"/>
      <c r="DI217" s="334"/>
      <c r="DJ217" s="334"/>
      <c r="DK217" s="334"/>
      <c r="DL217" s="1447"/>
      <c r="DM217" s="1461"/>
      <c r="DN217" s="334"/>
      <c r="DO217" s="334"/>
      <c r="DP217" s="334"/>
      <c r="DQ217" s="334"/>
      <c r="DR217" s="334"/>
      <c r="DS217" s="334"/>
      <c r="DT217" s="334"/>
      <c r="DU217" s="334"/>
      <c r="DV217" s="334"/>
      <c r="DW217" s="334"/>
      <c r="DX217" s="338"/>
      <c r="DY217" s="1453" t="s">
        <v>109</v>
      </c>
      <c r="DZ217" s="1454"/>
      <c r="EA217" s="1454"/>
      <c r="EB217" s="1454"/>
      <c r="EC217" s="1454"/>
      <c r="ED217" s="1454"/>
      <c r="EE217" s="1454"/>
      <c r="EF217" s="1454"/>
      <c r="EG217" s="1454"/>
      <c r="EH217" s="1454"/>
      <c r="EI217" s="1454"/>
      <c r="EJ217" s="1455"/>
      <c r="EK217" s="1404"/>
      <c r="EL217" s="334"/>
      <c r="EM217" s="334"/>
      <c r="EN217" s="334"/>
      <c r="EO217" s="334"/>
      <c r="EP217" s="334"/>
      <c r="EQ217" s="334"/>
      <c r="ER217" s="334"/>
      <c r="ES217" s="334"/>
      <c r="ET217" s="334"/>
      <c r="EU217" s="334"/>
      <c r="EV217" s="1447"/>
      <c r="EW217" s="334"/>
      <c r="EX217" s="334"/>
      <c r="EY217" s="334"/>
      <c r="EZ217" s="334"/>
      <c r="FA217" s="334"/>
      <c r="FB217" s="334"/>
      <c r="FC217" s="334"/>
      <c r="FD217" s="334"/>
      <c r="FE217" s="334"/>
      <c r="FF217" s="334"/>
      <c r="FG217" s="334"/>
      <c r="FH217" s="1447"/>
      <c r="FI217" s="334"/>
      <c r="FJ217" s="334"/>
      <c r="FK217" s="334"/>
      <c r="FL217" s="334"/>
      <c r="FM217" s="334"/>
      <c r="FN217" s="334"/>
      <c r="FO217" s="334"/>
      <c r="FP217" s="334"/>
      <c r="FQ217" s="334"/>
      <c r="FR217" s="334"/>
      <c r="FS217" s="334"/>
      <c r="FT217" s="1449"/>
    </row>
    <row r="218" spans="2:176" ht="7.5" customHeight="1" x14ac:dyDescent="0.2">
      <c r="B218" s="1421" t="s">
        <v>126</v>
      </c>
      <c r="C218" s="1422"/>
      <c r="D218" s="1422"/>
      <c r="E218" s="1422"/>
      <c r="F218" s="1422"/>
      <c r="G218" s="1422"/>
      <c r="H218" s="1422"/>
      <c r="I218" s="1423"/>
      <c r="J218" s="1427">
        <f>IF(J164="","",J164)</f>
        <v>40000</v>
      </c>
      <c r="K218" s="992"/>
      <c r="L218" s="992"/>
      <c r="M218" s="992"/>
      <c r="N218" s="992"/>
      <c r="O218" s="1270"/>
      <c r="P218" s="1389" t="s">
        <v>83</v>
      </c>
      <c r="Q218" s="1390"/>
      <c r="R218" s="1390"/>
      <c r="S218" s="1390"/>
      <c r="T218" s="1390"/>
      <c r="U218" s="1390"/>
      <c r="V218" s="1390"/>
      <c r="W218" s="1390"/>
      <c r="X218" s="1390"/>
      <c r="Y218" s="1390"/>
      <c r="Z218" s="1390"/>
      <c r="AA218" s="1390"/>
      <c r="AB218" s="1390"/>
      <c r="AC218" s="1390"/>
      <c r="AD218" s="1390"/>
      <c r="AE218" s="1390"/>
      <c r="AF218" s="1390"/>
      <c r="AG218" s="1390"/>
      <c r="AH218" s="1390"/>
      <c r="AI218" s="1391"/>
      <c r="AJ218" s="1029">
        <f>IF(AJ164="","",AJ164)</f>
        <v>500000</v>
      </c>
      <c r="AK218" s="1024"/>
      <c r="AL218" s="1024"/>
      <c r="AM218" s="1024"/>
      <c r="AN218" s="1024"/>
      <c r="AO218" s="1024"/>
      <c r="AP218" s="1024"/>
      <c r="AQ218" s="1024"/>
      <c r="AR218" s="1024"/>
      <c r="AS218" s="1024"/>
      <c r="AT218" s="1024"/>
      <c r="AU218" s="1024"/>
      <c r="AV218" s="1024"/>
      <c r="AW218" s="1024"/>
      <c r="AX218" s="1024"/>
      <c r="AY218" s="1024"/>
      <c r="AZ218" s="1024"/>
      <c r="BA218" s="1024"/>
      <c r="BB218" s="1024"/>
      <c r="BC218" s="1024"/>
      <c r="BD218" s="1024"/>
      <c r="BE218" s="1024"/>
      <c r="BF218" s="1024"/>
      <c r="BG218" s="1024"/>
      <c r="BH218" s="1025"/>
      <c r="BI218" s="1434"/>
      <c r="BJ218" s="1435"/>
      <c r="BK218" s="1435"/>
      <c r="BL218" s="1435"/>
      <c r="BM218" s="1435"/>
      <c r="BN218" s="1435"/>
      <c r="BO218" s="1435"/>
      <c r="BP218" s="1435"/>
      <c r="BQ218" s="1435"/>
      <c r="BR218" s="1435"/>
      <c r="BS218" s="1435"/>
      <c r="BT218" s="1435"/>
      <c r="BU218" s="1435"/>
      <c r="BV218" s="1435"/>
      <c r="BW218" s="1435"/>
      <c r="BX218" s="1435"/>
      <c r="BY218" s="1435"/>
      <c r="BZ218" s="1436"/>
      <c r="CA218" s="72"/>
      <c r="CB218" s="2"/>
      <c r="CC218" s="1440" t="s">
        <v>115</v>
      </c>
      <c r="CD218" s="1441"/>
      <c r="CE218" s="1441"/>
      <c r="CF218" s="1441"/>
      <c r="CG218" s="1441"/>
      <c r="CH218" s="1441"/>
      <c r="CI218" s="1441"/>
      <c r="CJ218" s="1441"/>
      <c r="CK218" s="1441"/>
      <c r="CL218" s="1441"/>
      <c r="CM218" s="1441"/>
      <c r="CN218" s="1442"/>
      <c r="CO218" s="1488" t="str">
        <f>IF(CO164="","",CO164)</f>
        <v/>
      </c>
      <c r="CP218" s="1480"/>
      <c r="CQ218" s="1480"/>
      <c r="CR218" s="1480"/>
      <c r="CS218" s="1480" t="str">
        <f>IF(CS164="","",CS164)</f>
        <v/>
      </c>
      <c r="CT218" s="1480"/>
      <c r="CU218" s="1480"/>
      <c r="CV218" s="1480"/>
      <c r="CW218" s="1480" t="str">
        <f>IF(CW164="","",CW164)</f>
        <v/>
      </c>
      <c r="CX218" s="1480"/>
      <c r="CY218" s="1480"/>
      <c r="CZ218" s="1489"/>
      <c r="DA218" s="1479" t="str">
        <f>IF(DA164="","",DA164)</f>
        <v/>
      </c>
      <c r="DB218" s="1480"/>
      <c r="DC218" s="1480"/>
      <c r="DD218" s="1480"/>
      <c r="DE218" s="1480" t="str">
        <f>IF(DE164="","",DE164)</f>
        <v>4</v>
      </c>
      <c r="DF218" s="1480"/>
      <c r="DG218" s="1480"/>
      <c r="DH218" s="1480"/>
      <c r="DI218" s="1480" t="str">
        <f>IF(DI164="","",DI164)</f>
        <v>0</v>
      </c>
      <c r="DJ218" s="1480"/>
      <c r="DK218" s="1480"/>
      <c r="DL218" s="1489"/>
      <c r="DM218" s="1479" t="str">
        <f>IF(DM164="","",DM164)</f>
        <v>0</v>
      </c>
      <c r="DN218" s="1480"/>
      <c r="DO218" s="1480"/>
      <c r="DP218" s="1480"/>
      <c r="DQ218" s="1480" t="str">
        <f>IF(DQ164="","",DQ164)</f>
        <v>0</v>
      </c>
      <c r="DR218" s="1480"/>
      <c r="DS218" s="1480"/>
      <c r="DT218" s="1480"/>
      <c r="DU218" s="1480" t="str">
        <f>IF(DU164="","",DU164)</f>
        <v>0</v>
      </c>
      <c r="DV218" s="1480"/>
      <c r="DW218" s="1480"/>
      <c r="DX218" s="1482"/>
      <c r="DY218" s="1484" t="s">
        <v>83</v>
      </c>
      <c r="DZ218" s="1485"/>
      <c r="EA218" s="1485"/>
      <c r="EB218" s="1485"/>
      <c r="EC218" s="1485"/>
      <c r="ED218" s="1485"/>
      <c r="EE218" s="1485"/>
      <c r="EF218" s="1485"/>
      <c r="EG218" s="1485"/>
      <c r="EH218" s="1485"/>
      <c r="EI218" s="1485"/>
      <c r="EJ218" s="1486"/>
      <c r="EK218" s="327" t="str">
        <f>IF(EK164="","",EK164)</f>
        <v/>
      </c>
      <c r="EL218" s="328"/>
      <c r="EM218" s="328"/>
      <c r="EN218" s="328"/>
      <c r="EO218" s="328" t="str">
        <f>IF(EO164="","",EO164)</f>
        <v/>
      </c>
      <c r="EP218" s="328"/>
      <c r="EQ218" s="328"/>
      <c r="ER218" s="328"/>
      <c r="ES218" s="328" t="str">
        <f>IF(ES164="","",ES164)</f>
        <v/>
      </c>
      <c r="ET218" s="328"/>
      <c r="EU218" s="328"/>
      <c r="EV218" s="1477"/>
      <c r="EW218" s="328" t="str">
        <f>IF(EW164="","",EW164)</f>
        <v>5</v>
      </c>
      <c r="EX218" s="328"/>
      <c r="EY218" s="328"/>
      <c r="EZ218" s="328"/>
      <c r="FA218" s="328" t="str">
        <f>IF(FA164="","",FA164)</f>
        <v>0</v>
      </c>
      <c r="FB218" s="328"/>
      <c r="FC218" s="328"/>
      <c r="FD218" s="328"/>
      <c r="FE218" s="328" t="str">
        <f>IF(FE164="","",FE164)</f>
        <v>0</v>
      </c>
      <c r="FF218" s="328"/>
      <c r="FG218" s="328"/>
      <c r="FH218" s="1477"/>
      <c r="FI218" s="328" t="str">
        <f>IF(FI164="","",FI164)</f>
        <v>0</v>
      </c>
      <c r="FJ218" s="328"/>
      <c r="FK218" s="328"/>
      <c r="FL218" s="328"/>
      <c r="FM218" s="328" t="str">
        <f>IF(FM164="","",FM164)</f>
        <v>0</v>
      </c>
      <c r="FN218" s="328"/>
      <c r="FO218" s="328"/>
      <c r="FP218" s="328"/>
      <c r="FQ218" s="328" t="str">
        <f>IF(FQ164="","",FQ164)</f>
        <v>0</v>
      </c>
      <c r="FR218" s="328"/>
      <c r="FS218" s="328"/>
      <c r="FT218" s="1462"/>
    </row>
    <row r="219" spans="2:176" ht="15" customHeight="1" x14ac:dyDescent="0.2">
      <c r="B219" s="1424"/>
      <c r="C219" s="1425"/>
      <c r="D219" s="1425"/>
      <c r="E219" s="1425"/>
      <c r="F219" s="1425"/>
      <c r="G219" s="1425"/>
      <c r="H219" s="1425"/>
      <c r="I219" s="1426"/>
      <c r="J219" s="1026"/>
      <c r="K219" s="1027"/>
      <c r="L219" s="1027"/>
      <c r="M219" s="1027"/>
      <c r="N219" s="1027"/>
      <c r="O219" s="1028"/>
      <c r="P219" s="1465" t="s">
        <v>96</v>
      </c>
      <c r="Q219" s="1466"/>
      <c r="R219" s="1466"/>
      <c r="S219" s="1466"/>
      <c r="T219" s="1466"/>
      <c r="U219" s="1466"/>
      <c r="V219" s="1466"/>
      <c r="W219" s="1466"/>
      <c r="X219" s="1466"/>
      <c r="Y219" s="1466"/>
      <c r="Z219" s="1466"/>
      <c r="AA219" s="1466"/>
      <c r="AB219" s="1466"/>
      <c r="AC219" s="1466"/>
      <c r="AD219" s="1466"/>
      <c r="AE219" s="1466"/>
      <c r="AF219" s="1466"/>
      <c r="AG219" s="1466"/>
      <c r="AH219" s="1466"/>
      <c r="AI219" s="1467"/>
      <c r="AJ219" s="1031"/>
      <c r="AK219" s="1027"/>
      <c r="AL219" s="1027"/>
      <c r="AM219" s="1027"/>
      <c r="AN219" s="1027"/>
      <c r="AO219" s="1027"/>
      <c r="AP219" s="1027"/>
      <c r="AQ219" s="1027"/>
      <c r="AR219" s="1027"/>
      <c r="AS219" s="1027"/>
      <c r="AT219" s="1027"/>
      <c r="AU219" s="1027"/>
      <c r="AV219" s="1027"/>
      <c r="AW219" s="1027"/>
      <c r="AX219" s="1027"/>
      <c r="AY219" s="1027"/>
      <c r="AZ219" s="1027"/>
      <c r="BA219" s="1027"/>
      <c r="BB219" s="1027"/>
      <c r="BC219" s="1027"/>
      <c r="BD219" s="1027"/>
      <c r="BE219" s="1027"/>
      <c r="BF219" s="1027"/>
      <c r="BG219" s="1027"/>
      <c r="BH219" s="1028"/>
      <c r="BI219" s="1437"/>
      <c r="BJ219" s="1438"/>
      <c r="BK219" s="1438"/>
      <c r="BL219" s="1438"/>
      <c r="BM219" s="1438"/>
      <c r="BN219" s="1438"/>
      <c r="BO219" s="1438"/>
      <c r="BP219" s="1438"/>
      <c r="BQ219" s="1438"/>
      <c r="BR219" s="1438"/>
      <c r="BS219" s="1438"/>
      <c r="BT219" s="1438"/>
      <c r="BU219" s="1438"/>
      <c r="BV219" s="1438"/>
      <c r="BW219" s="1438"/>
      <c r="BX219" s="1438"/>
      <c r="BY219" s="1438"/>
      <c r="BZ219" s="1439"/>
      <c r="CA219" s="72"/>
      <c r="CB219" s="2"/>
      <c r="CC219" s="1443"/>
      <c r="CD219" s="1444"/>
      <c r="CE219" s="1444"/>
      <c r="CF219" s="1444"/>
      <c r="CG219" s="1444"/>
      <c r="CH219" s="1444"/>
      <c r="CI219" s="1444"/>
      <c r="CJ219" s="1444"/>
      <c r="CK219" s="1444"/>
      <c r="CL219" s="1444"/>
      <c r="CM219" s="1444"/>
      <c r="CN219" s="1445"/>
      <c r="CO219" s="1487"/>
      <c r="CP219" s="1463"/>
      <c r="CQ219" s="1463"/>
      <c r="CR219" s="1463"/>
      <c r="CS219" s="1463"/>
      <c r="CT219" s="1463"/>
      <c r="CU219" s="1463"/>
      <c r="CV219" s="1463"/>
      <c r="CW219" s="1463"/>
      <c r="CX219" s="1463"/>
      <c r="CY219" s="1463"/>
      <c r="CZ219" s="1478"/>
      <c r="DA219" s="1481"/>
      <c r="DB219" s="1463"/>
      <c r="DC219" s="1463"/>
      <c r="DD219" s="1463"/>
      <c r="DE219" s="1463"/>
      <c r="DF219" s="1463"/>
      <c r="DG219" s="1463"/>
      <c r="DH219" s="1463"/>
      <c r="DI219" s="1463"/>
      <c r="DJ219" s="1463"/>
      <c r="DK219" s="1463"/>
      <c r="DL219" s="1478"/>
      <c r="DM219" s="1481"/>
      <c r="DN219" s="1463"/>
      <c r="DO219" s="1463"/>
      <c r="DP219" s="1463"/>
      <c r="DQ219" s="1463"/>
      <c r="DR219" s="1463"/>
      <c r="DS219" s="1463"/>
      <c r="DT219" s="1463"/>
      <c r="DU219" s="1463"/>
      <c r="DV219" s="1463"/>
      <c r="DW219" s="1463"/>
      <c r="DX219" s="1483"/>
      <c r="DY219" s="1468" t="s">
        <v>110</v>
      </c>
      <c r="DZ219" s="1469"/>
      <c r="EA219" s="1469"/>
      <c r="EB219" s="1469"/>
      <c r="EC219" s="1469"/>
      <c r="ED219" s="1469"/>
      <c r="EE219" s="1469"/>
      <c r="EF219" s="1469"/>
      <c r="EG219" s="1469"/>
      <c r="EH219" s="1469"/>
      <c r="EI219" s="1469"/>
      <c r="EJ219" s="1470"/>
      <c r="EK219" s="1487"/>
      <c r="EL219" s="1463"/>
      <c r="EM219" s="1463"/>
      <c r="EN219" s="1463"/>
      <c r="EO219" s="1463"/>
      <c r="EP219" s="1463"/>
      <c r="EQ219" s="1463"/>
      <c r="ER219" s="1463"/>
      <c r="ES219" s="1463"/>
      <c r="ET219" s="1463"/>
      <c r="EU219" s="1463"/>
      <c r="EV219" s="1478"/>
      <c r="EW219" s="1463"/>
      <c r="EX219" s="1463"/>
      <c r="EY219" s="1463"/>
      <c r="EZ219" s="1463"/>
      <c r="FA219" s="1463"/>
      <c r="FB219" s="1463"/>
      <c r="FC219" s="1463"/>
      <c r="FD219" s="1463"/>
      <c r="FE219" s="1463"/>
      <c r="FF219" s="1463"/>
      <c r="FG219" s="1463"/>
      <c r="FH219" s="1478"/>
      <c r="FI219" s="1463"/>
      <c r="FJ219" s="1463"/>
      <c r="FK219" s="1463"/>
      <c r="FL219" s="1463"/>
      <c r="FM219" s="1463"/>
      <c r="FN219" s="1463"/>
      <c r="FO219" s="1463"/>
      <c r="FP219" s="1463"/>
      <c r="FQ219" s="1463"/>
      <c r="FR219" s="1463"/>
      <c r="FS219" s="1463"/>
      <c r="FT219" s="1464"/>
    </row>
    <row r="220" spans="2:176" ht="7.5" customHeight="1" x14ac:dyDescent="0.2">
      <c r="B220" s="1471" t="s">
        <v>91</v>
      </c>
      <c r="C220" s="1472"/>
      <c r="D220" s="1472"/>
      <c r="E220" s="1472"/>
      <c r="F220" s="1472"/>
      <c r="G220" s="1472"/>
      <c r="H220" s="1472"/>
      <c r="I220" s="1473"/>
      <c r="J220" s="992">
        <f>IF(J166="","",J166)</f>
        <v>100000</v>
      </c>
      <c r="K220" s="992"/>
      <c r="L220" s="992"/>
      <c r="M220" s="992"/>
      <c r="N220" s="992"/>
      <c r="O220" s="1270"/>
      <c r="P220" s="1389" t="s">
        <v>83</v>
      </c>
      <c r="Q220" s="1390"/>
      <c r="R220" s="1390"/>
      <c r="S220" s="1390"/>
      <c r="T220" s="1390"/>
      <c r="U220" s="1390"/>
      <c r="V220" s="1390"/>
      <c r="W220" s="1390"/>
      <c r="X220" s="1390"/>
      <c r="Y220" s="1390"/>
      <c r="Z220" s="1390"/>
      <c r="AA220" s="1390"/>
      <c r="AB220" s="1390"/>
      <c r="AC220" s="1390"/>
      <c r="AD220" s="1390"/>
      <c r="AE220" s="1390"/>
      <c r="AF220" s="1390"/>
      <c r="AG220" s="1390"/>
      <c r="AH220" s="1390"/>
      <c r="AI220" s="1391"/>
      <c r="AJ220" s="1271">
        <f>IF(AJ166="","",AJ166)</f>
        <v>1000000</v>
      </c>
      <c r="AK220" s="983"/>
      <c r="AL220" s="983"/>
      <c r="AM220" s="983"/>
      <c r="AN220" s="983"/>
      <c r="AO220" s="983"/>
      <c r="AP220" s="983"/>
      <c r="AQ220" s="983"/>
      <c r="AR220" s="983"/>
      <c r="AS220" s="983"/>
      <c r="AT220" s="983"/>
      <c r="AU220" s="983"/>
      <c r="AV220" s="983"/>
      <c r="AW220" s="983"/>
      <c r="AX220" s="983"/>
      <c r="AY220" s="983"/>
      <c r="AZ220" s="983"/>
      <c r="BA220" s="983"/>
      <c r="BB220" s="983"/>
      <c r="BC220" s="983"/>
      <c r="BD220" s="983"/>
      <c r="BE220" s="983"/>
      <c r="BF220" s="983"/>
      <c r="BG220" s="983"/>
      <c r="BH220" s="984"/>
      <c r="BI220" s="1502"/>
      <c r="BJ220" s="1503"/>
      <c r="BK220" s="1503"/>
      <c r="BL220" s="1503"/>
      <c r="BM220" s="1503"/>
      <c r="BN220" s="1503"/>
      <c r="BO220" s="1503"/>
      <c r="BP220" s="1503"/>
      <c r="BQ220" s="1503"/>
      <c r="BR220" s="1503"/>
      <c r="BS220" s="1503"/>
      <c r="BT220" s="1503"/>
      <c r="BU220" s="1503"/>
      <c r="BV220" s="1503"/>
      <c r="BW220" s="1503"/>
      <c r="BX220" s="1503"/>
      <c r="BY220" s="1503"/>
      <c r="BZ220" s="1504"/>
      <c r="CA220" s="72"/>
      <c r="CB220" s="2"/>
      <c r="CC220" s="1398" t="s">
        <v>116</v>
      </c>
      <c r="CD220" s="1399"/>
      <c r="CE220" s="1399"/>
      <c r="CF220" s="1399"/>
      <c r="CG220" s="1399"/>
      <c r="CH220" s="1399"/>
      <c r="CI220" s="1399"/>
      <c r="CJ220" s="1399"/>
      <c r="CK220" s="1399"/>
      <c r="CL220" s="1399"/>
      <c r="CM220" s="1399"/>
      <c r="CN220" s="1400"/>
      <c r="CO220" s="327" t="str">
        <f>IF(CO166="","",CO166)</f>
        <v/>
      </c>
      <c r="CP220" s="328"/>
      <c r="CQ220" s="328"/>
      <c r="CR220" s="328"/>
      <c r="CS220" s="328" t="str">
        <f>IF(CS166="","",CS166)</f>
        <v/>
      </c>
      <c r="CT220" s="328"/>
      <c r="CU220" s="328"/>
      <c r="CV220" s="328"/>
      <c r="CW220" s="328" t="str">
        <f>IF(CW166="","",CW166)</f>
        <v/>
      </c>
      <c r="CX220" s="328"/>
      <c r="CY220" s="328"/>
      <c r="CZ220" s="1477"/>
      <c r="DA220" s="1497" t="str">
        <f>IF(DA166="","",DA166)</f>
        <v>1</v>
      </c>
      <c r="DB220" s="328"/>
      <c r="DC220" s="328"/>
      <c r="DD220" s="328"/>
      <c r="DE220" s="328" t="str">
        <f>IF(DE166="","",DE166)</f>
        <v>0</v>
      </c>
      <c r="DF220" s="328"/>
      <c r="DG220" s="328"/>
      <c r="DH220" s="328"/>
      <c r="DI220" s="328" t="str">
        <f>IF(DI166="","",DI166)</f>
        <v>0</v>
      </c>
      <c r="DJ220" s="328"/>
      <c r="DK220" s="328"/>
      <c r="DL220" s="1477"/>
      <c r="DM220" s="1497" t="str">
        <f>IF(DM166="","",DM166)</f>
        <v>0</v>
      </c>
      <c r="DN220" s="328"/>
      <c r="DO220" s="328"/>
      <c r="DP220" s="328"/>
      <c r="DQ220" s="328" t="str">
        <f>IF(DQ166="","",DQ166)</f>
        <v>0</v>
      </c>
      <c r="DR220" s="328"/>
      <c r="DS220" s="328"/>
      <c r="DT220" s="328"/>
      <c r="DU220" s="328" t="str">
        <f>IF(DU166="","",DU166)</f>
        <v>0</v>
      </c>
      <c r="DV220" s="328"/>
      <c r="DW220" s="328"/>
      <c r="DX220" s="337"/>
      <c r="DY220" s="1494" t="s">
        <v>83</v>
      </c>
      <c r="DZ220" s="1495"/>
      <c r="EA220" s="1495"/>
      <c r="EB220" s="1495"/>
      <c r="EC220" s="1495"/>
      <c r="ED220" s="1495"/>
      <c r="EE220" s="1495"/>
      <c r="EF220" s="1495"/>
      <c r="EG220" s="1495"/>
      <c r="EH220" s="1495"/>
      <c r="EI220" s="1495"/>
      <c r="EJ220" s="1496"/>
      <c r="EK220" s="328" t="str">
        <f>IF(EK166="","",EK166)</f>
        <v/>
      </c>
      <c r="EL220" s="328"/>
      <c r="EM220" s="328"/>
      <c r="EN220" s="328"/>
      <c r="EO220" s="328" t="str">
        <f>IF(EO166="","",EO166)</f>
        <v/>
      </c>
      <c r="EP220" s="328"/>
      <c r="EQ220" s="328"/>
      <c r="ER220" s="328"/>
      <c r="ES220" s="328" t="str">
        <f>IF(ES166="","",ES166)</f>
        <v>1</v>
      </c>
      <c r="ET220" s="328"/>
      <c r="EU220" s="328"/>
      <c r="EV220" s="1477"/>
      <c r="EW220" s="328" t="str">
        <f>IF(EW166="","",EW166)</f>
        <v>0</v>
      </c>
      <c r="EX220" s="328"/>
      <c r="EY220" s="328"/>
      <c r="EZ220" s="328"/>
      <c r="FA220" s="328" t="str">
        <f>IF(FA166="","",FA166)</f>
        <v>0</v>
      </c>
      <c r="FB220" s="328"/>
      <c r="FC220" s="328"/>
      <c r="FD220" s="328"/>
      <c r="FE220" s="328" t="str">
        <f>IF(FE166="","",FE166)</f>
        <v>0</v>
      </c>
      <c r="FF220" s="328"/>
      <c r="FG220" s="328"/>
      <c r="FH220" s="1477"/>
      <c r="FI220" s="328" t="str">
        <f>IF(FI166="","",FI166)</f>
        <v>0</v>
      </c>
      <c r="FJ220" s="328"/>
      <c r="FK220" s="328"/>
      <c r="FL220" s="328"/>
      <c r="FM220" s="328" t="str">
        <f>IF(FM166="","",FM166)</f>
        <v>0</v>
      </c>
      <c r="FN220" s="328"/>
      <c r="FO220" s="328"/>
      <c r="FP220" s="328"/>
      <c r="FQ220" s="328" t="str">
        <f>IF(FQ166="","",FQ166)</f>
        <v>0</v>
      </c>
      <c r="FR220" s="328"/>
      <c r="FS220" s="328"/>
      <c r="FT220" s="1462"/>
    </row>
    <row r="221" spans="2:176" ht="15" customHeight="1" thickBot="1" x14ac:dyDescent="0.25">
      <c r="B221" s="1499"/>
      <c r="C221" s="1500"/>
      <c r="D221" s="1500"/>
      <c r="E221" s="1500"/>
      <c r="F221" s="1500"/>
      <c r="G221" s="1500"/>
      <c r="H221" s="1500"/>
      <c r="I221" s="1501"/>
      <c r="J221" s="986"/>
      <c r="K221" s="986"/>
      <c r="L221" s="986"/>
      <c r="M221" s="986"/>
      <c r="N221" s="986"/>
      <c r="O221" s="987"/>
      <c r="P221" s="1428" t="s">
        <v>97</v>
      </c>
      <c r="Q221" s="1429"/>
      <c r="R221" s="1429"/>
      <c r="S221" s="1429"/>
      <c r="T221" s="1429"/>
      <c r="U221" s="1429"/>
      <c r="V221" s="1429"/>
      <c r="W221" s="1429"/>
      <c r="X221" s="1429"/>
      <c r="Y221" s="1429"/>
      <c r="Z221" s="1429"/>
      <c r="AA221" s="1429"/>
      <c r="AB221" s="1429"/>
      <c r="AC221" s="1429"/>
      <c r="AD221" s="1429"/>
      <c r="AE221" s="1429"/>
      <c r="AF221" s="1429"/>
      <c r="AG221" s="1429"/>
      <c r="AH221" s="1429"/>
      <c r="AI221" s="1430"/>
      <c r="AJ221" s="994"/>
      <c r="AK221" s="986"/>
      <c r="AL221" s="986"/>
      <c r="AM221" s="986"/>
      <c r="AN221" s="986"/>
      <c r="AO221" s="986"/>
      <c r="AP221" s="986"/>
      <c r="AQ221" s="986"/>
      <c r="AR221" s="986"/>
      <c r="AS221" s="986"/>
      <c r="AT221" s="986"/>
      <c r="AU221" s="986"/>
      <c r="AV221" s="986"/>
      <c r="AW221" s="986"/>
      <c r="AX221" s="986"/>
      <c r="AY221" s="986"/>
      <c r="AZ221" s="986"/>
      <c r="BA221" s="986"/>
      <c r="BB221" s="986"/>
      <c r="BC221" s="986"/>
      <c r="BD221" s="986"/>
      <c r="BE221" s="986"/>
      <c r="BF221" s="986"/>
      <c r="BG221" s="986"/>
      <c r="BH221" s="987"/>
      <c r="BI221" s="1505"/>
      <c r="BJ221" s="1506"/>
      <c r="BK221" s="1506"/>
      <c r="BL221" s="1506"/>
      <c r="BM221" s="1506"/>
      <c r="BN221" s="1506"/>
      <c r="BO221" s="1506"/>
      <c r="BP221" s="1506"/>
      <c r="BQ221" s="1506"/>
      <c r="BR221" s="1506"/>
      <c r="BS221" s="1506"/>
      <c r="BT221" s="1506"/>
      <c r="BU221" s="1506"/>
      <c r="BV221" s="1506"/>
      <c r="BW221" s="1506"/>
      <c r="BX221" s="1506"/>
      <c r="BY221" s="1506"/>
      <c r="BZ221" s="1507"/>
      <c r="CA221" s="72"/>
      <c r="CB221" s="2"/>
      <c r="CC221" s="1508"/>
      <c r="CD221" s="1509"/>
      <c r="CE221" s="1509"/>
      <c r="CF221" s="1509"/>
      <c r="CG221" s="1509"/>
      <c r="CH221" s="1509"/>
      <c r="CI221" s="1509"/>
      <c r="CJ221" s="1509"/>
      <c r="CK221" s="1509"/>
      <c r="CL221" s="1509"/>
      <c r="CM221" s="1509"/>
      <c r="CN221" s="1510"/>
      <c r="CO221" s="1511"/>
      <c r="CP221" s="1490"/>
      <c r="CQ221" s="1490"/>
      <c r="CR221" s="1490"/>
      <c r="CS221" s="1490"/>
      <c r="CT221" s="1490"/>
      <c r="CU221" s="1490"/>
      <c r="CV221" s="1490"/>
      <c r="CW221" s="1490"/>
      <c r="CX221" s="1490"/>
      <c r="CY221" s="1490"/>
      <c r="CZ221" s="1491"/>
      <c r="DA221" s="1498"/>
      <c r="DB221" s="1490"/>
      <c r="DC221" s="1490"/>
      <c r="DD221" s="1490"/>
      <c r="DE221" s="1490"/>
      <c r="DF221" s="1490"/>
      <c r="DG221" s="1490"/>
      <c r="DH221" s="1490"/>
      <c r="DI221" s="1490"/>
      <c r="DJ221" s="1490"/>
      <c r="DK221" s="1490"/>
      <c r="DL221" s="1491"/>
      <c r="DM221" s="1498"/>
      <c r="DN221" s="1490"/>
      <c r="DO221" s="1490"/>
      <c r="DP221" s="1490"/>
      <c r="DQ221" s="1490"/>
      <c r="DR221" s="1490"/>
      <c r="DS221" s="1490"/>
      <c r="DT221" s="1490"/>
      <c r="DU221" s="1490"/>
      <c r="DV221" s="1490"/>
      <c r="DW221" s="1490"/>
      <c r="DX221" s="1493"/>
      <c r="DY221" s="1431" t="s">
        <v>111</v>
      </c>
      <c r="DZ221" s="1432"/>
      <c r="EA221" s="1432"/>
      <c r="EB221" s="1432"/>
      <c r="EC221" s="1432"/>
      <c r="ED221" s="1432"/>
      <c r="EE221" s="1432"/>
      <c r="EF221" s="1432"/>
      <c r="EG221" s="1432"/>
      <c r="EH221" s="1432"/>
      <c r="EI221" s="1432"/>
      <c r="EJ221" s="1433"/>
      <c r="EK221" s="1490"/>
      <c r="EL221" s="1490"/>
      <c r="EM221" s="1490"/>
      <c r="EN221" s="1490"/>
      <c r="EO221" s="1490"/>
      <c r="EP221" s="1490"/>
      <c r="EQ221" s="1490"/>
      <c r="ER221" s="1490"/>
      <c r="ES221" s="1490"/>
      <c r="ET221" s="1490"/>
      <c r="EU221" s="1490"/>
      <c r="EV221" s="1491"/>
      <c r="EW221" s="1490"/>
      <c r="EX221" s="1490"/>
      <c r="EY221" s="1490"/>
      <c r="EZ221" s="1490"/>
      <c r="FA221" s="1490"/>
      <c r="FB221" s="1490"/>
      <c r="FC221" s="1490"/>
      <c r="FD221" s="1490"/>
      <c r="FE221" s="1490"/>
      <c r="FF221" s="1490"/>
      <c r="FG221" s="1490"/>
      <c r="FH221" s="1491"/>
      <c r="FI221" s="1490"/>
      <c r="FJ221" s="1490"/>
      <c r="FK221" s="1490"/>
      <c r="FL221" s="1490"/>
      <c r="FM221" s="1490"/>
      <c r="FN221" s="1490"/>
      <c r="FO221" s="1490"/>
      <c r="FP221" s="1490"/>
      <c r="FQ221" s="1490"/>
      <c r="FR221" s="1490"/>
      <c r="FS221" s="1490"/>
      <c r="FT221" s="1492"/>
    </row>
    <row r="222" spans="2:176" ht="11.25" customHeight="1" x14ac:dyDescent="0.15">
      <c r="B222" s="732" t="s">
        <v>23</v>
      </c>
      <c r="C222" s="732"/>
      <c r="D222" s="999" t="s">
        <v>262</v>
      </c>
      <c r="E222" s="999"/>
      <c r="F222" s="999"/>
      <c r="G222" s="999"/>
      <c r="H222" s="999"/>
      <c r="I222" s="999"/>
      <c r="J222" s="999"/>
      <c r="K222" s="999"/>
      <c r="L222" s="999"/>
      <c r="M222" s="999"/>
      <c r="N222" s="999"/>
      <c r="O222" s="999"/>
      <c r="P222" s="999"/>
      <c r="Q222" s="999"/>
      <c r="R222" s="999"/>
      <c r="S222" s="109" t="s">
        <v>180</v>
      </c>
      <c r="T222" s="2"/>
      <c r="U222" s="2"/>
      <c r="V222" s="2"/>
      <c r="W222" s="2"/>
      <c r="X222" s="2"/>
      <c r="Y222" s="2"/>
      <c r="Z222" s="2"/>
      <c r="AA222" s="2"/>
      <c r="AB222" s="2"/>
      <c r="AC222" s="2"/>
      <c r="AD222" s="2"/>
      <c r="AE222" s="2"/>
      <c r="AF222" s="2"/>
      <c r="AG222" s="2"/>
      <c r="AJ222" s="1000" t="s">
        <v>92</v>
      </c>
      <c r="AK222" s="1000"/>
      <c r="AL222" s="1000"/>
      <c r="AM222" s="1000"/>
      <c r="AN222" s="1000"/>
      <c r="AO222" s="1000"/>
      <c r="AP222" s="1000"/>
      <c r="AQ222" s="1000"/>
      <c r="AR222" s="1000"/>
      <c r="AS222" s="1000"/>
      <c r="AT222" s="1000"/>
      <c r="AU222" s="1000"/>
      <c r="AV222" s="1000"/>
      <c r="AW222" s="1000"/>
      <c r="AX222" s="1000"/>
      <c r="AY222" s="1000"/>
      <c r="AZ222" s="1000"/>
      <c r="BA222" s="1000"/>
      <c r="BB222" s="1000"/>
      <c r="BC222" s="1000"/>
      <c r="BD222" s="1000"/>
      <c r="BE222" s="1000"/>
      <c r="BF222" s="1000"/>
      <c r="BG222" s="1000"/>
      <c r="BH222" s="1000"/>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row>
    <row r="223" spans="2:176" ht="11.25" customHeight="1" x14ac:dyDescent="0.15">
      <c r="B223" s="732"/>
      <c r="C223" s="732"/>
      <c r="D223" s="999"/>
      <c r="E223" s="999"/>
      <c r="F223" s="999"/>
      <c r="G223" s="999"/>
      <c r="H223" s="999"/>
      <c r="I223" s="999"/>
      <c r="J223" s="999"/>
      <c r="K223" s="999"/>
      <c r="L223" s="999"/>
      <c r="M223" s="999"/>
      <c r="N223" s="999"/>
      <c r="O223" s="999"/>
      <c r="P223" s="999"/>
      <c r="Q223" s="999"/>
      <c r="R223" s="999"/>
      <c r="S223" s="2"/>
      <c r="T223" s="2"/>
      <c r="U223" s="2"/>
      <c r="V223" s="2"/>
      <c r="W223" s="2"/>
      <c r="X223" s="2"/>
      <c r="Y223" s="2"/>
      <c r="Z223" s="2"/>
      <c r="AA223" s="2"/>
      <c r="AB223" s="2"/>
      <c r="AC223" s="2"/>
      <c r="AD223" s="2"/>
      <c r="AE223" s="2"/>
      <c r="AF223" s="2"/>
      <c r="AG223" s="2"/>
      <c r="AH223" s="2"/>
      <c r="AI223" s="2"/>
      <c r="AJ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FS223" s="2"/>
      <c r="FT223" s="2"/>
    </row>
    <row r="224" spans="2:176"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row>
    <row r="225" spans="2:176"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row>
    <row r="226" spans="2:176"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row>
    <row r="227" spans="2:176"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row>
    <row r="228" spans="2:176"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row>
    <row r="229" spans="2:176"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row>
    <row r="230" spans="2:176"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row>
    <row r="231" spans="2:176"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row>
    <row r="232" spans="2:176"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row>
    <row r="233" spans="2:176"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row>
    <row r="234" spans="2:176"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row>
    <row r="235" spans="2:176"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row>
    <row r="236" spans="2:176"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row>
    <row r="237" spans="2:176"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row>
    <row r="238" spans="2:176"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row>
    <row r="239" spans="2:176"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row>
    <row r="240" spans="2:176"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row>
    <row r="241" spans="2:176"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row>
    <row r="242" spans="2:176"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row>
    <row r="243" spans="2:176"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row>
    <row r="244" spans="2:176"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row>
    <row r="245" spans="2:176"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row>
    <row r="246" spans="2:176"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row>
    <row r="247" spans="2:176"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row>
    <row r="248" spans="2:176"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row>
    <row r="249" spans="2:176"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row>
    <row r="250" spans="2:176"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row>
    <row r="251" spans="2:176"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row>
    <row r="252" spans="2:176"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row>
    <row r="253" spans="2:176"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row>
    <row r="254" spans="2:176"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row>
    <row r="255" spans="2:176"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row>
    <row r="256" spans="2:176"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row>
    <row r="257" spans="2:98"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row>
    <row r="258" spans="2:98"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row>
    <row r="259" spans="2:98"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row>
    <row r="260" spans="2:98"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row>
    <row r="261" spans="2:98"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row>
    <row r="262" spans="2:98"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row>
    <row r="263" spans="2:98"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row>
    <row r="264" spans="2:98"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row>
    <row r="265" spans="2:98"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row>
    <row r="266" spans="2:98"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row>
    <row r="267" spans="2:98"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row>
    <row r="268" spans="2:98"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row>
    <row r="269" spans="2:98"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row>
    <row r="270" spans="2:98"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row>
    <row r="271" spans="2:98"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row>
    <row r="272" spans="2:98"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row>
    <row r="273" spans="2:98"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row>
    <row r="274" spans="2:98"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row>
    <row r="275" spans="2:98"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row>
    <row r="276" spans="2:98"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row>
    <row r="277" spans="2:98"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row>
    <row r="278" spans="2:98"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row>
    <row r="279" spans="2:98"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row>
    <row r="280" spans="2:98"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row>
    <row r="281" spans="2:98"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row>
    <row r="282" spans="2:98"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row>
    <row r="283" spans="2:98"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row>
    <row r="284" spans="2:98"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row>
    <row r="285" spans="2:98"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row>
    <row r="286" spans="2:98"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row>
    <row r="287" spans="2:98"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row>
    <row r="288" spans="2:98"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row>
    <row r="289" spans="2:98"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row>
    <row r="290" spans="2:98"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row>
    <row r="291" spans="2:98"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row>
    <row r="292" spans="2:98"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row>
    <row r="293" spans="2:98"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row>
    <row r="294" spans="2:98"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row>
    <row r="295" spans="2:98"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row>
    <row r="296" spans="2:98"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row>
    <row r="297" spans="2:98"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row>
    <row r="298" spans="2:98"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row>
    <row r="299" spans="2:98"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row>
    <row r="300" spans="2:98"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row>
    <row r="301" spans="2:98"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row>
    <row r="302" spans="2:98"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row>
    <row r="303" spans="2:98"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row>
    <row r="304" spans="2:98"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row>
    <row r="305" spans="2:98"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row>
    <row r="306" spans="2:98"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row>
    <row r="307" spans="2:98"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row>
    <row r="308" spans="2:98"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row>
    <row r="309" spans="2:98"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row>
    <row r="310" spans="2:98"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row>
    <row r="311" spans="2:98"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row>
    <row r="312" spans="2:98"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row>
    <row r="313" spans="2:98"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row>
  </sheetData>
  <sheetProtection formatCells="0"/>
  <mergeCells count="1445">
    <mergeCell ref="B222:C223"/>
    <mergeCell ref="D222:R223"/>
    <mergeCell ref="AJ222:BH222"/>
    <mergeCell ref="EW220:EZ221"/>
    <mergeCell ref="FA220:FD221"/>
    <mergeCell ref="FE220:FH221"/>
    <mergeCell ref="FI220:FL221"/>
    <mergeCell ref="FM220:FP221"/>
    <mergeCell ref="FQ220:FT221"/>
    <mergeCell ref="DQ220:DT221"/>
    <mergeCell ref="DU220:DX221"/>
    <mergeCell ref="DY220:EJ220"/>
    <mergeCell ref="EK220:EN221"/>
    <mergeCell ref="EO220:ER221"/>
    <mergeCell ref="ES220:EV221"/>
    <mergeCell ref="CS220:CV221"/>
    <mergeCell ref="CW220:CZ221"/>
    <mergeCell ref="DA220:DD221"/>
    <mergeCell ref="DE220:DH221"/>
    <mergeCell ref="DI220:DL221"/>
    <mergeCell ref="DM220:DP221"/>
    <mergeCell ref="B220:I221"/>
    <mergeCell ref="J220:O221"/>
    <mergeCell ref="P220:AI220"/>
    <mergeCell ref="AJ220:BH221"/>
    <mergeCell ref="BI220:BZ221"/>
    <mergeCell ref="CC220:CN221"/>
    <mergeCell ref="CO220:CR221"/>
    <mergeCell ref="ES218:EV219"/>
    <mergeCell ref="EW218:EZ219"/>
    <mergeCell ref="FA218:FD219"/>
    <mergeCell ref="FE218:FH219"/>
    <mergeCell ref="FI218:FL219"/>
    <mergeCell ref="FM218:FP219"/>
    <mergeCell ref="DM218:DP219"/>
    <mergeCell ref="DQ218:DT219"/>
    <mergeCell ref="DU218:DX219"/>
    <mergeCell ref="DY218:EJ218"/>
    <mergeCell ref="EK218:EN219"/>
    <mergeCell ref="EO218:ER219"/>
    <mergeCell ref="CO218:CR219"/>
    <mergeCell ref="CS218:CV219"/>
    <mergeCell ref="CW218:CZ219"/>
    <mergeCell ref="DA218:DD219"/>
    <mergeCell ref="DE218:DH219"/>
    <mergeCell ref="DI218:DL219"/>
    <mergeCell ref="B218:I219"/>
    <mergeCell ref="J218:O219"/>
    <mergeCell ref="P218:AI218"/>
    <mergeCell ref="AJ218:BH219"/>
    <mergeCell ref="P221:AI221"/>
    <mergeCell ref="DY221:EJ221"/>
    <mergeCell ref="BI218:BZ219"/>
    <mergeCell ref="CC218:CN219"/>
    <mergeCell ref="FA216:FD217"/>
    <mergeCell ref="FE216:FH217"/>
    <mergeCell ref="FI216:FL217"/>
    <mergeCell ref="FM216:FP217"/>
    <mergeCell ref="FQ216:FT217"/>
    <mergeCell ref="P217:AI217"/>
    <mergeCell ref="DY217:EJ217"/>
    <mergeCell ref="DU216:DX217"/>
    <mergeCell ref="DY216:EJ216"/>
    <mergeCell ref="EK216:EN217"/>
    <mergeCell ref="EO216:ER217"/>
    <mergeCell ref="ES216:EV217"/>
    <mergeCell ref="EW216:EZ217"/>
    <mergeCell ref="CW216:CZ217"/>
    <mergeCell ref="DA216:DD217"/>
    <mergeCell ref="DE216:DH217"/>
    <mergeCell ref="DI216:DL217"/>
    <mergeCell ref="DM216:DP217"/>
    <mergeCell ref="DQ216:DT217"/>
    <mergeCell ref="FQ218:FT219"/>
    <mergeCell ref="P219:AI219"/>
    <mergeCell ref="DY219:EJ219"/>
    <mergeCell ref="B216:I217"/>
    <mergeCell ref="J216:O217"/>
    <mergeCell ref="P216:AI216"/>
    <mergeCell ref="AJ216:BH217"/>
    <mergeCell ref="BI216:BZ217"/>
    <mergeCell ref="CC216:CN217"/>
    <mergeCell ref="CO216:CR217"/>
    <mergeCell ref="CS216:CV217"/>
    <mergeCell ref="EO215:ER215"/>
    <mergeCell ref="ES215:EV215"/>
    <mergeCell ref="EW215:EZ215"/>
    <mergeCell ref="FA215:FD215"/>
    <mergeCell ref="FE215:FH215"/>
    <mergeCell ref="FI215:FL215"/>
    <mergeCell ref="DQ215:DT215"/>
    <mergeCell ref="DU215:DX215"/>
    <mergeCell ref="DY215:EB215"/>
    <mergeCell ref="EC215:EF215"/>
    <mergeCell ref="EG215:EJ215"/>
    <mergeCell ref="EK215:EN215"/>
    <mergeCell ref="CS215:CV215"/>
    <mergeCell ref="CW215:CZ215"/>
    <mergeCell ref="DA215:DD215"/>
    <mergeCell ref="DE215:DH215"/>
    <mergeCell ref="DI215:DL215"/>
    <mergeCell ref="DM215:DP215"/>
    <mergeCell ref="AJ215:BH215"/>
    <mergeCell ref="BI215:BZ215"/>
    <mergeCell ref="CC215:CF215"/>
    <mergeCell ref="CG215:CJ215"/>
    <mergeCell ref="CK215:CN215"/>
    <mergeCell ref="CO215:CR215"/>
    <mergeCell ref="FM214:FP214"/>
    <mergeCell ref="FQ214:FT214"/>
    <mergeCell ref="D215:M215"/>
    <mergeCell ref="N215:O215"/>
    <mergeCell ref="P215:R215"/>
    <mergeCell ref="S215:W215"/>
    <mergeCell ref="X215:AI215"/>
    <mergeCell ref="EC214:EF214"/>
    <mergeCell ref="EG214:EJ214"/>
    <mergeCell ref="EK214:EN214"/>
    <mergeCell ref="EO214:ER214"/>
    <mergeCell ref="ES214:EV214"/>
    <mergeCell ref="EW214:EZ214"/>
    <mergeCell ref="DE214:DH214"/>
    <mergeCell ref="DI214:DL214"/>
    <mergeCell ref="DM214:DP214"/>
    <mergeCell ref="DQ214:DT214"/>
    <mergeCell ref="DU214:DX214"/>
    <mergeCell ref="DY214:EB214"/>
    <mergeCell ref="CG214:CJ214"/>
    <mergeCell ref="CK214:CN214"/>
    <mergeCell ref="CO214:CR214"/>
    <mergeCell ref="CS214:CV214"/>
    <mergeCell ref="CW214:CZ214"/>
    <mergeCell ref="DA214:DD214"/>
    <mergeCell ref="FM215:FP215"/>
    <mergeCell ref="FQ215:FT215"/>
    <mergeCell ref="D214:M214"/>
    <mergeCell ref="N214:O214"/>
    <mergeCell ref="P214:R214"/>
    <mergeCell ref="S214:W214"/>
    <mergeCell ref="X214:AI214"/>
    <mergeCell ref="AJ214:BH214"/>
    <mergeCell ref="BI214:BZ214"/>
    <mergeCell ref="CC214:CF214"/>
    <mergeCell ref="EO213:ER213"/>
    <mergeCell ref="ES213:EV213"/>
    <mergeCell ref="EW213:EZ213"/>
    <mergeCell ref="FA213:FD213"/>
    <mergeCell ref="FE213:FH213"/>
    <mergeCell ref="FI213:FL213"/>
    <mergeCell ref="DQ213:DT213"/>
    <mergeCell ref="DU213:DX213"/>
    <mergeCell ref="DY213:EB213"/>
    <mergeCell ref="EC213:EF213"/>
    <mergeCell ref="EG213:EJ213"/>
    <mergeCell ref="EK213:EN213"/>
    <mergeCell ref="CS213:CV213"/>
    <mergeCell ref="CW213:CZ213"/>
    <mergeCell ref="DA213:DD213"/>
    <mergeCell ref="DE213:DH213"/>
    <mergeCell ref="DI213:DL213"/>
    <mergeCell ref="DM213:DP213"/>
    <mergeCell ref="AJ213:BH213"/>
    <mergeCell ref="BI213:BZ213"/>
    <mergeCell ref="CC213:CF213"/>
    <mergeCell ref="CG213:CJ213"/>
    <mergeCell ref="CK213:CN213"/>
    <mergeCell ref="CO213:CR213"/>
    <mergeCell ref="FA214:FD214"/>
    <mergeCell ref="FE214:FH214"/>
    <mergeCell ref="FI214:FL214"/>
    <mergeCell ref="FQ212:FT212"/>
    <mergeCell ref="D213:M213"/>
    <mergeCell ref="N213:O213"/>
    <mergeCell ref="P213:R213"/>
    <mergeCell ref="S213:W213"/>
    <mergeCell ref="X213:AI213"/>
    <mergeCell ref="EC212:EF212"/>
    <mergeCell ref="EG212:EJ212"/>
    <mergeCell ref="EK212:EN212"/>
    <mergeCell ref="EO212:ER212"/>
    <mergeCell ref="ES212:EV212"/>
    <mergeCell ref="EW212:EZ212"/>
    <mergeCell ref="DE212:DH212"/>
    <mergeCell ref="DI212:DL212"/>
    <mergeCell ref="DM212:DP212"/>
    <mergeCell ref="DQ212:DT212"/>
    <mergeCell ref="DU212:DX212"/>
    <mergeCell ref="DY212:EB212"/>
    <mergeCell ref="CG212:CJ212"/>
    <mergeCell ref="CK212:CN212"/>
    <mergeCell ref="CO212:CR212"/>
    <mergeCell ref="CS212:CV212"/>
    <mergeCell ref="CW212:CZ212"/>
    <mergeCell ref="DA212:DD212"/>
    <mergeCell ref="FM213:FP213"/>
    <mergeCell ref="FQ213:FT213"/>
    <mergeCell ref="D212:M212"/>
    <mergeCell ref="N212:O212"/>
    <mergeCell ref="P212:R212"/>
    <mergeCell ref="S212:W212"/>
    <mergeCell ref="X212:AI212"/>
    <mergeCell ref="CE205:CV206"/>
    <mergeCell ref="CW205:CZ206"/>
    <mergeCell ref="DA205:DD206"/>
    <mergeCell ref="DE205:DH206"/>
    <mergeCell ref="FK208:FN209"/>
    <mergeCell ref="D211:M211"/>
    <mergeCell ref="N211:O211"/>
    <mergeCell ref="P211:R211"/>
    <mergeCell ref="S211:W211"/>
    <mergeCell ref="X211:AI211"/>
    <mergeCell ref="AJ212:BH212"/>
    <mergeCell ref="BI212:BZ212"/>
    <mergeCell ref="CC212:CF212"/>
    <mergeCell ref="EG211:EJ211"/>
    <mergeCell ref="DI211:DL211"/>
    <mergeCell ref="AJ211:BH211"/>
    <mergeCell ref="BI211:BZ211"/>
    <mergeCell ref="CO211:CR211"/>
    <mergeCell ref="FA212:FD212"/>
    <mergeCell ref="FE212:FH212"/>
    <mergeCell ref="FI212:FL212"/>
    <mergeCell ref="FM212:FP212"/>
    <mergeCell ref="FA208:FJ209"/>
    <mergeCell ref="EE204:EQ206"/>
    <mergeCell ref="ER204:ET206"/>
    <mergeCell ref="EU204:EW206"/>
    <mergeCell ref="EX204:EZ206"/>
    <mergeCell ref="FA204:FC206"/>
    <mergeCell ref="FD204:FF206"/>
    <mergeCell ref="FG204:FI206"/>
    <mergeCell ref="FJ204:FL206"/>
    <mergeCell ref="FM204:FO206"/>
    <mergeCell ref="B204:B206"/>
    <mergeCell ref="C204:C206"/>
    <mergeCell ref="D204:M206"/>
    <mergeCell ref="N204:O206"/>
    <mergeCell ref="P204:R206"/>
    <mergeCell ref="BU200:BW202"/>
    <mergeCell ref="BX200:BZ202"/>
    <mergeCell ref="B201:E202"/>
    <mergeCell ref="F201:S202"/>
    <mergeCell ref="BC200:BE202"/>
    <mergeCell ref="BF200:BH202"/>
    <mergeCell ref="BI200:BK202"/>
    <mergeCell ref="BL200:BN202"/>
    <mergeCell ref="S204:W206"/>
    <mergeCell ref="X204:AI206"/>
    <mergeCell ref="AJ204:BH206"/>
    <mergeCell ref="BI204:BZ206"/>
    <mergeCell ref="BI197:BK199"/>
    <mergeCell ref="BL197:BN199"/>
    <mergeCell ref="BO197:BQ199"/>
    <mergeCell ref="BR197:BT199"/>
    <mergeCell ref="BU197:BW199"/>
    <mergeCell ref="BX197:BZ199"/>
    <mergeCell ref="B197:E198"/>
    <mergeCell ref="F197:S198"/>
    <mergeCell ref="V197:AY199"/>
    <mergeCell ref="AZ197:BB199"/>
    <mergeCell ref="BC197:BE199"/>
    <mergeCell ref="BF197:BH199"/>
    <mergeCell ref="B199:E200"/>
    <mergeCell ref="F199:S200"/>
    <mergeCell ref="V200:AY202"/>
    <mergeCell ref="AZ200:BB202"/>
    <mergeCell ref="B203:E203"/>
    <mergeCell ref="BX194:BZ196"/>
    <mergeCell ref="EU195:EW197"/>
    <mergeCell ref="EX195:EZ197"/>
    <mergeCell ref="FA195:FC197"/>
    <mergeCell ref="FD195:FF197"/>
    <mergeCell ref="FG195:FI197"/>
    <mergeCell ref="FJ195:FL197"/>
    <mergeCell ref="FM195:FO197"/>
    <mergeCell ref="FP195:FR197"/>
    <mergeCell ref="CK197:CV197"/>
    <mergeCell ref="CW197:DX197"/>
    <mergeCell ref="CE198:CJ200"/>
    <mergeCell ref="CK198:CN200"/>
    <mergeCell ref="CO198:CR200"/>
    <mergeCell ref="CS198:CV200"/>
    <mergeCell ref="BO200:BQ202"/>
    <mergeCell ref="BR200:BT202"/>
    <mergeCell ref="CW198:DX200"/>
    <mergeCell ref="EE198:EQ200"/>
    <mergeCell ref="ER198:ET200"/>
    <mergeCell ref="EU198:EW200"/>
    <mergeCell ref="EX198:EZ200"/>
    <mergeCell ref="FA198:FC200"/>
    <mergeCell ref="FD198:FF200"/>
    <mergeCell ref="FG198:FI200"/>
    <mergeCell ref="FJ198:FL200"/>
    <mergeCell ref="FM198:FO200"/>
    <mergeCell ref="FP198:FR200"/>
    <mergeCell ref="CE201:CJ203"/>
    <mergeCell ref="CK201:CN203"/>
    <mergeCell ref="CO201:CR203"/>
    <mergeCell ref="CS201:CV203"/>
    <mergeCell ref="B195:E196"/>
    <mergeCell ref="F195:H196"/>
    <mergeCell ref="I195:J196"/>
    <mergeCell ref="K195:M196"/>
    <mergeCell ref="N195:O196"/>
    <mergeCell ref="P195:S196"/>
    <mergeCell ref="BC194:BE196"/>
    <mergeCell ref="BF194:BH196"/>
    <mergeCell ref="BI194:BK196"/>
    <mergeCell ref="BL194:BN196"/>
    <mergeCell ref="BO194:BQ196"/>
    <mergeCell ref="BR194:BT196"/>
    <mergeCell ref="J193:J194"/>
    <mergeCell ref="K193:K194"/>
    <mergeCell ref="L193:L194"/>
    <mergeCell ref="M193:S194"/>
    <mergeCell ref="V194:AY196"/>
    <mergeCell ref="AZ194:BB196"/>
    <mergeCell ref="BC191:BE193"/>
    <mergeCell ref="BF191:BH193"/>
    <mergeCell ref="L191:L192"/>
    <mergeCell ref="M191:M192"/>
    <mergeCell ref="N191:N192"/>
    <mergeCell ref="O191:O192"/>
    <mergeCell ref="P191:P192"/>
    <mergeCell ref="Q191:Q192"/>
    <mergeCell ref="BM183:BZ184"/>
    <mergeCell ref="AO183:AR184"/>
    <mergeCell ref="AS183:AV184"/>
    <mergeCell ref="F189:Q190"/>
    <mergeCell ref="B191:E192"/>
    <mergeCell ref="F191:F192"/>
    <mergeCell ref="G191:G192"/>
    <mergeCell ref="H191:H192"/>
    <mergeCell ref="I191:I192"/>
    <mergeCell ref="J191:J192"/>
    <mergeCell ref="K191:K192"/>
    <mergeCell ref="BL188:BN190"/>
    <mergeCell ref="BO188:BQ190"/>
    <mergeCell ref="BR188:BT190"/>
    <mergeCell ref="BU188:BW190"/>
    <mergeCell ref="BX188:BZ190"/>
    <mergeCell ref="B193:E194"/>
    <mergeCell ref="F193:F194"/>
    <mergeCell ref="G193:G194"/>
    <mergeCell ref="H193:H194"/>
    <mergeCell ref="I193:I194"/>
    <mergeCell ref="BI191:BK193"/>
    <mergeCell ref="BL191:BN193"/>
    <mergeCell ref="BO191:BQ193"/>
    <mergeCell ref="BR191:BT193"/>
    <mergeCell ref="BU191:BW193"/>
    <mergeCell ref="BX191:BZ193"/>
    <mergeCell ref="R191:R192"/>
    <mergeCell ref="S191:S192"/>
    <mergeCell ref="V191:AY193"/>
    <mergeCell ref="AZ191:BB193"/>
    <mergeCell ref="BU194:BW196"/>
    <mergeCell ref="BR185:BT187"/>
    <mergeCell ref="BU185:BW187"/>
    <mergeCell ref="BX185:BZ187"/>
    <mergeCell ref="F187:Q188"/>
    <mergeCell ref="R187:S190"/>
    <mergeCell ref="V188:AY190"/>
    <mergeCell ref="AZ188:BB190"/>
    <mergeCell ref="BC188:BE190"/>
    <mergeCell ref="BF188:BH190"/>
    <mergeCell ref="BI188:BK190"/>
    <mergeCell ref="F185:S186"/>
    <mergeCell ref="V185:AY187"/>
    <mergeCell ref="AZ185:BB187"/>
    <mergeCell ref="BC185:BE187"/>
    <mergeCell ref="BF185:BH187"/>
    <mergeCell ref="BI185:BK187"/>
    <mergeCell ref="BL185:BN187"/>
    <mergeCell ref="BO185:BQ187"/>
    <mergeCell ref="AW183:AZ184"/>
    <mergeCell ref="BA183:BD184"/>
    <mergeCell ref="BE183:BH184"/>
    <mergeCell ref="BI183:BL184"/>
    <mergeCell ref="L181:L182"/>
    <mergeCell ref="M181:M182"/>
    <mergeCell ref="N181:S182"/>
    <mergeCell ref="V181:BZ182"/>
    <mergeCell ref="CC181:FT181"/>
    <mergeCell ref="B183:E190"/>
    <mergeCell ref="F183:F184"/>
    <mergeCell ref="G183:S184"/>
    <mergeCell ref="V183:AJ184"/>
    <mergeCell ref="AK183:AN184"/>
    <mergeCell ref="BK178:BN180"/>
    <mergeCell ref="BO178:BV180"/>
    <mergeCell ref="BW178:BZ180"/>
    <mergeCell ref="B181:E182"/>
    <mergeCell ref="F181:F182"/>
    <mergeCell ref="G181:G182"/>
    <mergeCell ref="H181:H182"/>
    <mergeCell ref="I181:I182"/>
    <mergeCell ref="J181:J182"/>
    <mergeCell ref="K181:K182"/>
    <mergeCell ref="DO176:DX180"/>
    <mergeCell ref="DY176:EH180"/>
    <mergeCell ref="EI176:FJ180"/>
    <mergeCell ref="FK176:FT180"/>
    <mergeCell ref="B177:E180"/>
    <mergeCell ref="F177:S180"/>
    <mergeCell ref="V178:AP180"/>
    <mergeCell ref="AQ178:AX180"/>
    <mergeCell ref="AY178:BB180"/>
    <mergeCell ref="BC178:BJ180"/>
    <mergeCell ref="EV171:FT172"/>
    <mergeCell ref="AH173:BR177"/>
    <mergeCell ref="CC174:CL175"/>
    <mergeCell ref="CM174:DN175"/>
    <mergeCell ref="DO174:DX175"/>
    <mergeCell ref="DY174:EH175"/>
    <mergeCell ref="EI174:FJ175"/>
    <mergeCell ref="FK174:FT175"/>
    <mergeCell ref="CC176:CL180"/>
    <mergeCell ref="CM176:DN180"/>
    <mergeCell ref="P167:AI167"/>
    <mergeCell ref="DY167:EJ167"/>
    <mergeCell ref="B168:C169"/>
    <mergeCell ref="D168:R169"/>
    <mergeCell ref="AJ168:BH168"/>
    <mergeCell ref="B170:D175"/>
    <mergeCell ref="E170:K175"/>
    <mergeCell ref="L170:M175"/>
    <mergeCell ref="AH171:BR172"/>
    <mergeCell ref="DD171:ES172"/>
    <mergeCell ref="EW166:EZ167"/>
    <mergeCell ref="FA166:FD167"/>
    <mergeCell ref="FE166:FH167"/>
    <mergeCell ref="FI166:FL167"/>
    <mergeCell ref="FM166:FP167"/>
    <mergeCell ref="FQ166:FT167"/>
    <mergeCell ref="DQ166:DT167"/>
    <mergeCell ref="DU166:DX167"/>
    <mergeCell ref="DY166:EJ166"/>
    <mergeCell ref="EK166:EN167"/>
    <mergeCell ref="EO166:ER167"/>
    <mergeCell ref="ES166:EV167"/>
    <mergeCell ref="CS166:CV167"/>
    <mergeCell ref="CW166:CZ167"/>
    <mergeCell ref="DA166:DD167"/>
    <mergeCell ref="DE166:DH167"/>
    <mergeCell ref="DI166:DL167"/>
    <mergeCell ref="DM166:DP167"/>
    <mergeCell ref="FQ164:FT165"/>
    <mergeCell ref="P165:AI165"/>
    <mergeCell ref="DY165:EJ165"/>
    <mergeCell ref="B166:I167"/>
    <mergeCell ref="J166:O167"/>
    <mergeCell ref="P166:AI166"/>
    <mergeCell ref="AJ166:BH167"/>
    <mergeCell ref="BI166:BZ167"/>
    <mergeCell ref="CC166:CN167"/>
    <mergeCell ref="CO166:CR167"/>
    <mergeCell ref="ES164:EV165"/>
    <mergeCell ref="EW164:EZ165"/>
    <mergeCell ref="FA164:FD165"/>
    <mergeCell ref="FE164:FH165"/>
    <mergeCell ref="FI164:FL165"/>
    <mergeCell ref="FM164:FP165"/>
    <mergeCell ref="DM164:DP165"/>
    <mergeCell ref="DQ164:DT165"/>
    <mergeCell ref="DU164:DX165"/>
    <mergeCell ref="DY164:EJ164"/>
    <mergeCell ref="EK164:EN165"/>
    <mergeCell ref="EO164:ER165"/>
    <mergeCell ref="CO164:CR165"/>
    <mergeCell ref="CS164:CV165"/>
    <mergeCell ref="CW164:CZ165"/>
    <mergeCell ref="DA164:DD165"/>
    <mergeCell ref="DE164:DH165"/>
    <mergeCell ref="DI164:DL165"/>
    <mergeCell ref="B164:I165"/>
    <mergeCell ref="J164:O165"/>
    <mergeCell ref="P164:AI164"/>
    <mergeCell ref="AJ164:BH165"/>
    <mergeCell ref="BI164:BZ165"/>
    <mergeCell ref="CC164:CN165"/>
    <mergeCell ref="FA162:FD163"/>
    <mergeCell ref="FE162:FH163"/>
    <mergeCell ref="FI162:FL163"/>
    <mergeCell ref="FM162:FP163"/>
    <mergeCell ref="FQ162:FT163"/>
    <mergeCell ref="P163:AI163"/>
    <mergeCell ref="DY163:EJ163"/>
    <mergeCell ref="DU162:DX163"/>
    <mergeCell ref="DY162:EJ162"/>
    <mergeCell ref="EK162:EN163"/>
    <mergeCell ref="EO162:ER163"/>
    <mergeCell ref="ES162:EV163"/>
    <mergeCell ref="EW162:EZ163"/>
    <mergeCell ref="CW162:CZ163"/>
    <mergeCell ref="DA162:DD163"/>
    <mergeCell ref="DE162:DH163"/>
    <mergeCell ref="DI162:DL163"/>
    <mergeCell ref="DM162:DP163"/>
    <mergeCell ref="DQ162:DT163"/>
    <mergeCell ref="B162:I163"/>
    <mergeCell ref="J162:O163"/>
    <mergeCell ref="P162:AI162"/>
    <mergeCell ref="AJ162:BH163"/>
    <mergeCell ref="BI162:BZ163"/>
    <mergeCell ref="CC162:CN163"/>
    <mergeCell ref="CO162:CR163"/>
    <mergeCell ref="CS162:CV163"/>
    <mergeCell ref="EO161:ER161"/>
    <mergeCell ref="ES161:EV161"/>
    <mergeCell ref="EW161:EZ161"/>
    <mergeCell ref="FA161:FD161"/>
    <mergeCell ref="FE161:FH161"/>
    <mergeCell ref="FI161:FL161"/>
    <mergeCell ref="DQ161:DT161"/>
    <mergeCell ref="DU161:DX161"/>
    <mergeCell ref="DY161:EB161"/>
    <mergeCell ref="EC161:EF161"/>
    <mergeCell ref="EG161:EJ161"/>
    <mergeCell ref="EK161:EN161"/>
    <mergeCell ref="CS161:CV161"/>
    <mergeCell ref="CW161:CZ161"/>
    <mergeCell ref="DA161:DD161"/>
    <mergeCell ref="DE161:DH161"/>
    <mergeCell ref="DI161:DL161"/>
    <mergeCell ref="DM161:DP161"/>
    <mergeCell ref="AJ161:BH161"/>
    <mergeCell ref="BI161:BZ161"/>
    <mergeCell ref="CC161:CF161"/>
    <mergeCell ref="CG161:CJ161"/>
    <mergeCell ref="CK161:CN161"/>
    <mergeCell ref="CO161:CR161"/>
    <mergeCell ref="FM160:FP160"/>
    <mergeCell ref="FQ160:FT160"/>
    <mergeCell ref="D161:M161"/>
    <mergeCell ref="N161:O161"/>
    <mergeCell ref="P161:R161"/>
    <mergeCell ref="S161:W161"/>
    <mergeCell ref="X161:AI161"/>
    <mergeCell ref="EC160:EF160"/>
    <mergeCell ref="EG160:EJ160"/>
    <mergeCell ref="EK160:EN160"/>
    <mergeCell ref="EO160:ER160"/>
    <mergeCell ref="ES160:EV160"/>
    <mergeCell ref="EW160:EZ160"/>
    <mergeCell ref="DE160:DH160"/>
    <mergeCell ref="DI160:DL160"/>
    <mergeCell ref="DM160:DP160"/>
    <mergeCell ref="DQ160:DT160"/>
    <mergeCell ref="DU160:DX160"/>
    <mergeCell ref="DY160:EB160"/>
    <mergeCell ref="CG160:CJ160"/>
    <mergeCell ref="CK160:CN160"/>
    <mergeCell ref="CO160:CR160"/>
    <mergeCell ref="CS160:CV160"/>
    <mergeCell ref="CW160:CZ160"/>
    <mergeCell ref="DA160:DD160"/>
    <mergeCell ref="FM161:FP161"/>
    <mergeCell ref="FQ161:FT161"/>
    <mergeCell ref="D160:M160"/>
    <mergeCell ref="N160:O160"/>
    <mergeCell ref="P160:R160"/>
    <mergeCell ref="S160:W160"/>
    <mergeCell ref="X160:AI160"/>
    <mergeCell ref="AJ160:BH160"/>
    <mergeCell ref="BI160:BZ160"/>
    <mergeCell ref="CC160:CF160"/>
    <mergeCell ref="EO159:ER159"/>
    <mergeCell ref="ES159:EV159"/>
    <mergeCell ref="EW159:EZ159"/>
    <mergeCell ref="FA159:FD159"/>
    <mergeCell ref="FE159:FH159"/>
    <mergeCell ref="FI159:FL159"/>
    <mergeCell ref="DQ159:DT159"/>
    <mergeCell ref="DU159:DX159"/>
    <mergeCell ref="DY159:EB159"/>
    <mergeCell ref="EC159:EF159"/>
    <mergeCell ref="EG159:EJ159"/>
    <mergeCell ref="EK159:EN159"/>
    <mergeCell ref="CS159:CV159"/>
    <mergeCell ref="CW159:CZ159"/>
    <mergeCell ref="DA159:DD159"/>
    <mergeCell ref="DE159:DH159"/>
    <mergeCell ref="DI159:DL159"/>
    <mergeCell ref="DM159:DP159"/>
    <mergeCell ref="AJ159:BH159"/>
    <mergeCell ref="BI159:BZ159"/>
    <mergeCell ref="CC159:CF159"/>
    <mergeCell ref="CG159:CJ159"/>
    <mergeCell ref="FA160:FD160"/>
    <mergeCell ref="FE160:FH160"/>
    <mergeCell ref="FI160:FL160"/>
    <mergeCell ref="FO154:FR155"/>
    <mergeCell ref="CC157:CN157"/>
    <mergeCell ref="CS157:DH157"/>
    <mergeCell ref="D159:M159"/>
    <mergeCell ref="N159:O159"/>
    <mergeCell ref="P159:R159"/>
    <mergeCell ref="S159:W159"/>
    <mergeCell ref="X159:AI159"/>
    <mergeCell ref="EC158:EF158"/>
    <mergeCell ref="EG158:EJ158"/>
    <mergeCell ref="EK158:EN158"/>
    <mergeCell ref="EO158:ER158"/>
    <mergeCell ref="ES158:EV158"/>
    <mergeCell ref="EW158:EZ158"/>
    <mergeCell ref="DE158:DH158"/>
    <mergeCell ref="DI158:DL158"/>
    <mergeCell ref="DM158:DP158"/>
    <mergeCell ref="DQ158:DT158"/>
    <mergeCell ref="DU158:DX158"/>
    <mergeCell ref="DY158:EB158"/>
    <mergeCell ref="CG158:CJ158"/>
    <mergeCell ref="CK158:CN158"/>
    <mergeCell ref="CO158:CR158"/>
    <mergeCell ref="CS158:CV158"/>
    <mergeCell ref="CW158:CZ158"/>
    <mergeCell ref="DA158:DD158"/>
    <mergeCell ref="CK159:CN159"/>
    <mergeCell ref="CO159:CR159"/>
    <mergeCell ref="FM159:FP159"/>
    <mergeCell ref="FQ159:FT159"/>
    <mergeCell ref="D158:M158"/>
    <mergeCell ref="N158:O158"/>
    <mergeCell ref="N157:O157"/>
    <mergeCell ref="P157:R157"/>
    <mergeCell ref="S157:W157"/>
    <mergeCell ref="X157:AI157"/>
    <mergeCell ref="AJ158:BH158"/>
    <mergeCell ref="BI158:BZ158"/>
    <mergeCell ref="CC158:CF158"/>
    <mergeCell ref="EG157:EJ157"/>
    <mergeCell ref="DI157:DL157"/>
    <mergeCell ref="AJ157:BH157"/>
    <mergeCell ref="BI157:BZ157"/>
    <mergeCell ref="CO157:CR157"/>
    <mergeCell ref="FA158:FD158"/>
    <mergeCell ref="FE158:FH158"/>
    <mergeCell ref="FI158:FL158"/>
    <mergeCell ref="FM158:FP158"/>
    <mergeCell ref="FQ158:FT158"/>
    <mergeCell ref="P158:R158"/>
    <mergeCell ref="S158:W158"/>
    <mergeCell ref="X158:AI158"/>
    <mergeCell ref="B150:B152"/>
    <mergeCell ref="C150:C152"/>
    <mergeCell ref="D150:M152"/>
    <mergeCell ref="N150:O152"/>
    <mergeCell ref="P150:R152"/>
    <mergeCell ref="BU146:BW148"/>
    <mergeCell ref="B147:E148"/>
    <mergeCell ref="F147:S148"/>
    <mergeCell ref="BC146:BE148"/>
    <mergeCell ref="BF146:BH148"/>
    <mergeCell ref="BI146:BK148"/>
    <mergeCell ref="BL146:BN148"/>
    <mergeCell ref="S150:W152"/>
    <mergeCell ref="X150:AI152"/>
    <mergeCell ref="AJ150:BH152"/>
    <mergeCell ref="BI150:BZ152"/>
    <mergeCell ref="FM150:FO152"/>
    <mergeCell ref="FD144:FF146"/>
    <mergeCell ref="FG144:FI146"/>
    <mergeCell ref="FJ144:FL146"/>
    <mergeCell ref="FM144:FO146"/>
    <mergeCell ref="BR143:BT145"/>
    <mergeCell ref="BU143:BW145"/>
    <mergeCell ref="BX143:BZ145"/>
    <mergeCell ref="BX146:BZ148"/>
    <mergeCell ref="FJ141:FL143"/>
    <mergeCell ref="EU141:EW143"/>
    <mergeCell ref="EX141:EZ143"/>
    <mergeCell ref="FA141:FC143"/>
    <mergeCell ref="FD141:FF143"/>
    <mergeCell ref="FG141:FI143"/>
    <mergeCell ref="BR140:BT142"/>
    <mergeCell ref="CE147:CJ149"/>
    <mergeCell ref="CK147:CN149"/>
    <mergeCell ref="CO147:CR149"/>
    <mergeCell ref="CS147:CV149"/>
    <mergeCell ref="B143:E144"/>
    <mergeCell ref="F143:S144"/>
    <mergeCell ref="V143:AY145"/>
    <mergeCell ref="AZ143:BB145"/>
    <mergeCell ref="BC143:BE145"/>
    <mergeCell ref="BF143:BH145"/>
    <mergeCell ref="B145:E146"/>
    <mergeCell ref="F145:S146"/>
    <mergeCell ref="V146:AY148"/>
    <mergeCell ref="AZ146:BB148"/>
    <mergeCell ref="B149:E149"/>
    <mergeCell ref="CW143:DX143"/>
    <mergeCell ref="CE144:CJ146"/>
    <mergeCell ref="CK144:CN146"/>
    <mergeCell ref="CO144:CR146"/>
    <mergeCell ref="CS144:CV146"/>
    <mergeCell ref="CW144:DX146"/>
    <mergeCell ref="BO146:BQ148"/>
    <mergeCell ref="BR146:BT148"/>
    <mergeCell ref="BI143:BK145"/>
    <mergeCell ref="BL143:BN145"/>
    <mergeCell ref="BO143:BQ145"/>
    <mergeCell ref="M137:M138"/>
    <mergeCell ref="N137:N138"/>
    <mergeCell ref="O137:O138"/>
    <mergeCell ref="P137:P138"/>
    <mergeCell ref="Q137:Q138"/>
    <mergeCell ref="K137:K138"/>
    <mergeCell ref="B137:E138"/>
    <mergeCell ref="F137:F138"/>
    <mergeCell ref="G137:G138"/>
    <mergeCell ref="H137:H138"/>
    <mergeCell ref="I137:I138"/>
    <mergeCell ref="J137:J138"/>
    <mergeCell ref="B139:E140"/>
    <mergeCell ref="F139:F140"/>
    <mergeCell ref="G139:G140"/>
    <mergeCell ref="H139:H140"/>
    <mergeCell ref="I139:I140"/>
    <mergeCell ref="BI137:BK139"/>
    <mergeCell ref="BL137:BN139"/>
    <mergeCell ref="BO137:BQ139"/>
    <mergeCell ref="BR137:BT139"/>
    <mergeCell ref="BU137:BW139"/>
    <mergeCell ref="BX137:BZ139"/>
    <mergeCell ref="R137:R138"/>
    <mergeCell ref="S137:S138"/>
    <mergeCell ref="V137:AY139"/>
    <mergeCell ref="AZ137:BB139"/>
    <mergeCell ref="BU140:BW142"/>
    <mergeCell ref="BX140:BZ142"/>
    <mergeCell ref="B141:E142"/>
    <mergeCell ref="F141:H142"/>
    <mergeCell ref="I141:J142"/>
    <mergeCell ref="K141:M142"/>
    <mergeCell ref="N141:O142"/>
    <mergeCell ref="P141:S142"/>
    <mergeCell ref="BC140:BE142"/>
    <mergeCell ref="BF140:BH142"/>
    <mergeCell ref="BI140:BK142"/>
    <mergeCell ref="BL140:BN142"/>
    <mergeCell ref="BO140:BQ142"/>
    <mergeCell ref="J139:J140"/>
    <mergeCell ref="K139:K140"/>
    <mergeCell ref="L139:L140"/>
    <mergeCell ref="M139:S140"/>
    <mergeCell ref="V140:AY142"/>
    <mergeCell ref="AZ140:BB142"/>
    <mergeCell ref="BC137:BE139"/>
    <mergeCell ref="BF137:BH139"/>
    <mergeCell ref="L137:L138"/>
    <mergeCell ref="BX131:BZ133"/>
    <mergeCell ref="F133:Q134"/>
    <mergeCell ref="R133:S136"/>
    <mergeCell ref="V134:AY136"/>
    <mergeCell ref="AZ134:BB136"/>
    <mergeCell ref="BC134:BE136"/>
    <mergeCell ref="BF134:BH136"/>
    <mergeCell ref="BI134:BK136"/>
    <mergeCell ref="F131:S132"/>
    <mergeCell ref="V131:AY133"/>
    <mergeCell ref="AZ131:BB133"/>
    <mergeCell ref="BC131:BE133"/>
    <mergeCell ref="BF131:BH133"/>
    <mergeCell ref="BI131:BK133"/>
    <mergeCell ref="BL131:BN133"/>
    <mergeCell ref="BO131:BQ133"/>
    <mergeCell ref="BM129:BZ130"/>
    <mergeCell ref="AO129:AR130"/>
    <mergeCell ref="AS129:AV130"/>
    <mergeCell ref="F135:Q136"/>
    <mergeCell ref="AW129:AZ130"/>
    <mergeCell ref="BA129:BD130"/>
    <mergeCell ref="BE129:BH130"/>
    <mergeCell ref="BI129:BL130"/>
    <mergeCell ref="BL134:BN136"/>
    <mergeCell ref="BO134:BQ136"/>
    <mergeCell ref="BR134:BT136"/>
    <mergeCell ref="BU134:BW136"/>
    <mergeCell ref="BX134:BZ136"/>
    <mergeCell ref="L127:L128"/>
    <mergeCell ref="M127:M128"/>
    <mergeCell ref="N127:S128"/>
    <mergeCell ref="V127:BZ128"/>
    <mergeCell ref="CC127:FT127"/>
    <mergeCell ref="B129:E136"/>
    <mergeCell ref="F129:F130"/>
    <mergeCell ref="G129:S130"/>
    <mergeCell ref="V129:AJ130"/>
    <mergeCell ref="AK129:AN130"/>
    <mergeCell ref="BK124:BN126"/>
    <mergeCell ref="BO124:BV126"/>
    <mergeCell ref="BW124:BZ126"/>
    <mergeCell ref="B127:E128"/>
    <mergeCell ref="F127:F128"/>
    <mergeCell ref="G127:G128"/>
    <mergeCell ref="H127:H128"/>
    <mergeCell ref="I127:I128"/>
    <mergeCell ref="J127:J128"/>
    <mergeCell ref="K127:K128"/>
    <mergeCell ref="B123:E126"/>
    <mergeCell ref="F123:S126"/>
    <mergeCell ref="V124:AP126"/>
    <mergeCell ref="AQ124:AX126"/>
    <mergeCell ref="AY124:BB126"/>
    <mergeCell ref="BC124:BJ126"/>
    <mergeCell ref="BR131:BT133"/>
    <mergeCell ref="BU131:BW133"/>
    <mergeCell ref="CE129:CV130"/>
    <mergeCell ref="CW129:CZ130"/>
    <mergeCell ref="DA129:DD130"/>
    <mergeCell ref="DE129:DH130"/>
    <mergeCell ref="DY120:EH121"/>
    <mergeCell ref="EI120:FJ121"/>
    <mergeCell ref="FK120:FT121"/>
    <mergeCell ref="CC122:CL126"/>
    <mergeCell ref="CM122:DN126"/>
    <mergeCell ref="DO122:DX126"/>
    <mergeCell ref="DY122:EH126"/>
    <mergeCell ref="EI122:FJ126"/>
    <mergeCell ref="FK122:FT126"/>
    <mergeCell ref="B116:D121"/>
    <mergeCell ref="E116:K121"/>
    <mergeCell ref="L116:M121"/>
    <mergeCell ref="AH117:BR118"/>
    <mergeCell ref="DD117:ES118"/>
    <mergeCell ref="EW117:FT118"/>
    <mergeCell ref="AH119:BR123"/>
    <mergeCell ref="CC120:CL121"/>
    <mergeCell ref="CM120:DN121"/>
    <mergeCell ref="DO120:DX121"/>
    <mergeCell ref="B112:I113"/>
    <mergeCell ref="J112:O113"/>
    <mergeCell ref="P112:AI112"/>
    <mergeCell ref="AJ112:BH113"/>
    <mergeCell ref="P113:AI113"/>
    <mergeCell ref="B114:C115"/>
    <mergeCell ref="D114:R115"/>
    <mergeCell ref="AJ114:BH114"/>
    <mergeCell ref="B108:I109"/>
    <mergeCell ref="J108:O109"/>
    <mergeCell ref="P108:AI108"/>
    <mergeCell ref="AJ108:BH109"/>
    <mergeCell ref="P109:AI109"/>
    <mergeCell ref="B110:I111"/>
    <mergeCell ref="J110:O111"/>
    <mergeCell ref="P110:AI110"/>
    <mergeCell ref="AJ110:BH111"/>
    <mergeCell ref="P111:AI111"/>
    <mergeCell ref="D107:M107"/>
    <mergeCell ref="N107:O107"/>
    <mergeCell ref="P107:R107"/>
    <mergeCell ref="S107:W107"/>
    <mergeCell ref="X107:AI107"/>
    <mergeCell ref="AJ107:BH107"/>
    <mergeCell ref="D106:M106"/>
    <mergeCell ref="N106:O106"/>
    <mergeCell ref="P106:R106"/>
    <mergeCell ref="S106:W106"/>
    <mergeCell ref="X106:AI106"/>
    <mergeCell ref="AJ106:BH106"/>
    <mergeCell ref="D105:M105"/>
    <mergeCell ref="N105:O105"/>
    <mergeCell ref="P105:R105"/>
    <mergeCell ref="S105:W105"/>
    <mergeCell ref="X105:AI105"/>
    <mergeCell ref="AJ105:BH105"/>
    <mergeCell ref="D104:M104"/>
    <mergeCell ref="N104:O104"/>
    <mergeCell ref="P104:R104"/>
    <mergeCell ref="S104:W104"/>
    <mergeCell ref="X104:AI104"/>
    <mergeCell ref="AJ104:BH104"/>
    <mergeCell ref="D103:M103"/>
    <mergeCell ref="N103:O103"/>
    <mergeCell ref="P103:R103"/>
    <mergeCell ref="S103:W103"/>
    <mergeCell ref="X103:AI103"/>
    <mergeCell ref="AJ103:BH103"/>
    <mergeCell ref="D102:M102"/>
    <mergeCell ref="N102:O102"/>
    <mergeCell ref="P102:R102"/>
    <mergeCell ref="S102:W102"/>
    <mergeCell ref="X102:AI102"/>
    <mergeCell ref="AJ102:BH102"/>
    <mergeCell ref="S98:W100"/>
    <mergeCell ref="X98:AI100"/>
    <mergeCell ref="AJ98:BH100"/>
    <mergeCell ref="D101:M101"/>
    <mergeCell ref="N101:O101"/>
    <mergeCell ref="P101:R101"/>
    <mergeCell ref="S101:W101"/>
    <mergeCell ref="X101:AI101"/>
    <mergeCell ref="AJ101:BH101"/>
    <mergeCell ref="BU94:BW96"/>
    <mergeCell ref="BX94:BZ96"/>
    <mergeCell ref="B95:E96"/>
    <mergeCell ref="F95:S96"/>
    <mergeCell ref="B97:E97"/>
    <mergeCell ref="B98:B100"/>
    <mergeCell ref="C98:C100"/>
    <mergeCell ref="D98:M100"/>
    <mergeCell ref="N98:O100"/>
    <mergeCell ref="P98:R100"/>
    <mergeCell ref="BC94:BE96"/>
    <mergeCell ref="BF94:BH96"/>
    <mergeCell ref="BI94:BK96"/>
    <mergeCell ref="BL94:BN96"/>
    <mergeCell ref="BO94:BQ96"/>
    <mergeCell ref="BR94:BT96"/>
    <mergeCell ref="BI91:BK93"/>
    <mergeCell ref="BL91:BN93"/>
    <mergeCell ref="BO91:BQ93"/>
    <mergeCell ref="BR91:BT93"/>
    <mergeCell ref="BU91:BW93"/>
    <mergeCell ref="BX91:BZ93"/>
    <mergeCell ref="B91:E92"/>
    <mergeCell ref="F91:S92"/>
    <mergeCell ref="V91:AY93"/>
    <mergeCell ref="AZ91:BB93"/>
    <mergeCell ref="BC91:BE93"/>
    <mergeCell ref="BF91:BH93"/>
    <mergeCell ref="B93:E94"/>
    <mergeCell ref="F93:S94"/>
    <mergeCell ref="V94:AY96"/>
    <mergeCell ref="AZ94:BB96"/>
    <mergeCell ref="BU88:BW90"/>
    <mergeCell ref="BX88:BZ90"/>
    <mergeCell ref="B89:E90"/>
    <mergeCell ref="F89:H90"/>
    <mergeCell ref="I89:J90"/>
    <mergeCell ref="K89:M90"/>
    <mergeCell ref="N89:O90"/>
    <mergeCell ref="P89:S90"/>
    <mergeCell ref="BC88:BE90"/>
    <mergeCell ref="BF88:BH90"/>
    <mergeCell ref="BI88:BK90"/>
    <mergeCell ref="BL88:BN90"/>
    <mergeCell ref="BO88:BQ90"/>
    <mergeCell ref="BR88:BT90"/>
    <mergeCell ref="J87:J88"/>
    <mergeCell ref="K87:K88"/>
    <mergeCell ref="L87:L88"/>
    <mergeCell ref="M87:S88"/>
    <mergeCell ref="V88:AY90"/>
    <mergeCell ref="AZ88:BB90"/>
    <mergeCell ref="BL85:BN87"/>
    <mergeCell ref="BO85:BQ87"/>
    <mergeCell ref="BR85:BT87"/>
    <mergeCell ref="BU85:BW87"/>
    <mergeCell ref="BX85:BZ87"/>
    <mergeCell ref="AZ79:BB81"/>
    <mergeCell ref="BC79:BE81"/>
    <mergeCell ref="BF79:BH81"/>
    <mergeCell ref="BI79:BK81"/>
    <mergeCell ref="B87:E88"/>
    <mergeCell ref="F87:F88"/>
    <mergeCell ref="G87:G88"/>
    <mergeCell ref="H87:H88"/>
    <mergeCell ref="I87:I88"/>
    <mergeCell ref="S85:S86"/>
    <mergeCell ref="V85:AY87"/>
    <mergeCell ref="AZ85:BB87"/>
    <mergeCell ref="BC85:BE87"/>
    <mergeCell ref="BF85:BH87"/>
    <mergeCell ref="BI85:BK87"/>
    <mergeCell ref="M85:M86"/>
    <mergeCell ref="N85:N86"/>
    <mergeCell ref="O85:O86"/>
    <mergeCell ref="P85:P86"/>
    <mergeCell ref="Q85:Q86"/>
    <mergeCell ref="R85:R86"/>
    <mergeCell ref="B85:E86"/>
    <mergeCell ref="F85:F86"/>
    <mergeCell ref="G85:G86"/>
    <mergeCell ref="H85:H86"/>
    <mergeCell ref="I85:I86"/>
    <mergeCell ref="J85:J86"/>
    <mergeCell ref="K85:K86"/>
    <mergeCell ref="L85:L86"/>
    <mergeCell ref="BF82:BH84"/>
    <mergeCell ref="BI82:BK84"/>
    <mergeCell ref="BL82:BN84"/>
    <mergeCell ref="BO82:BQ84"/>
    <mergeCell ref="BR82:BT84"/>
    <mergeCell ref="BU82:BW84"/>
    <mergeCell ref="BL79:BN81"/>
    <mergeCell ref="BO79:BQ81"/>
    <mergeCell ref="BR79:BT81"/>
    <mergeCell ref="BU79:BW81"/>
    <mergeCell ref="F81:Q82"/>
    <mergeCell ref="R81:S84"/>
    <mergeCell ref="V82:AY84"/>
    <mergeCell ref="AZ82:BB84"/>
    <mergeCell ref="BC82:BE84"/>
    <mergeCell ref="V75:BZ76"/>
    <mergeCell ref="B77:E84"/>
    <mergeCell ref="F77:F78"/>
    <mergeCell ref="G77:S78"/>
    <mergeCell ref="V77:AJ78"/>
    <mergeCell ref="AK77:AN78"/>
    <mergeCell ref="AO77:AR78"/>
    <mergeCell ref="AS77:AV78"/>
    <mergeCell ref="AW77:AZ78"/>
    <mergeCell ref="BX82:BZ84"/>
    <mergeCell ref="F83:Q84"/>
    <mergeCell ref="BX79:BZ81"/>
    <mergeCell ref="B75:E76"/>
    <mergeCell ref="F75:F76"/>
    <mergeCell ref="G75:G76"/>
    <mergeCell ref="H75:H76"/>
    <mergeCell ref="I75:I76"/>
    <mergeCell ref="J75:J76"/>
    <mergeCell ref="K75:K76"/>
    <mergeCell ref="L75:L76"/>
    <mergeCell ref="M75:M76"/>
    <mergeCell ref="AQ72:AX74"/>
    <mergeCell ref="AY72:BB74"/>
    <mergeCell ref="BC72:BJ74"/>
    <mergeCell ref="BK72:BN74"/>
    <mergeCell ref="BO72:BV74"/>
    <mergeCell ref="BW72:BZ74"/>
    <mergeCell ref="CE61:FR62"/>
    <mergeCell ref="B64:D69"/>
    <mergeCell ref="E64:K69"/>
    <mergeCell ref="L64:M69"/>
    <mergeCell ref="AH65:BR66"/>
    <mergeCell ref="EW65:FP66"/>
    <mergeCell ref="AH67:BR71"/>
    <mergeCell ref="B71:E74"/>
    <mergeCell ref="F71:S74"/>
    <mergeCell ref="V72:AP74"/>
    <mergeCell ref="C60:K60"/>
    <mergeCell ref="L60:Q60"/>
    <mergeCell ref="R60:AX60"/>
    <mergeCell ref="AY60:BV60"/>
    <mergeCell ref="C61:K61"/>
    <mergeCell ref="L61:Q61"/>
    <mergeCell ref="R61:AX61"/>
    <mergeCell ref="AY61:BV61"/>
    <mergeCell ref="CC73:FT107"/>
    <mergeCell ref="BA77:BD78"/>
    <mergeCell ref="BE77:BH78"/>
    <mergeCell ref="BI77:BL78"/>
    <mergeCell ref="BM77:BZ78"/>
    <mergeCell ref="F79:S80"/>
    <mergeCell ref="V79:AY81"/>
    <mergeCell ref="N75:S76"/>
    <mergeCell ref="C59:K59"/>
    <mergeCell ref="L59:Q59"/>
    <mergeCell ref="R59:AX59"/>
    <mergeCell ref="AY59:BV59"/>
    <mergeCell ref="C58:D58"/>
    <mergeCell ref="E58:F58"/>
    <mergeCell ref="G58:P58"/>
    <mergeCell ref="Q58:R58"/>
    <mergeCell ref="S58:AA58"/>
    <mergeCell ref="AB58:AI58"/>
    <mergeCell ref="C57:D57"/>
    <mergeCell ref="E57:F57"/>
    <mergeCell ref="G57:P57"/>
    <mergeCell ref="Q57:R57"/>
    <mergeCell ref="S57:AA57"/>
    <mergeCell ref="AB57:AI57"/>
    <mergeCell ref="AJ57:AX57"/>
    <mergeCell ref="AY57:BV57"/>
    <mergeCell ref="G56:P56"/>
    <mergeCell ref="Q56:R56"/>
    <mergeCell ref="S56:AA56"/>
    <mergeCell ref="AB56:AI56"/>
    <mergeCell ref="AY54:BV54"/>
    <mergeCell ref="C55:D55"/>
    <mergeCell ref="E55:F55"/>
    <mergeCell ref="G55:P55"/>
    <mergeCell ref="Q55:R55"/>
    <mergeCell ref="S55:AA55"/>
    <mergeCell ref="AB55:AI55"/>
    <mergeCell ref="AJ55:AX55"/>
    <mergeCell ref="AY55:BV55"/>
    <mergeCell ref="AJ53:AX53"/>
    <mergeCell ref="AY53:BV53"/>
    <mergeCell ref="AJ58:AX58"/>
    <mergeCell ref="AY58:BV58"/>
    <mergeCell ref="CE53:FR59"/>
    <mergeCell ref="C54:D54"/>
    <mergeCell ref="E54:F54"/>
    <mergeCell ref="G54:P54"/>
    <mergeCell ref="Q54:R54"/>
    <mergeCell ref="S54:AA54"/>
    <mergeCell ref="AB54:AI54"/>
    <mergeCell ref="AJ54:AX54"/>
    <mergeCell ref="C53:D53"/>
    <mergeCell ref="E53:F53"/>
    <mergeCell ref="G53:P53"/>
    <mergeCell ref="Q53:R53"/>
    <mergeCell ref="S53:AA53"/>
    <mergeCell ref="AB53:AI53"/>
    <mergeCell ref="AY51:BV51"/>
    <mergeCell ref="C52:D52"/>
    <mergeCell ref="E52:F52"/>
    <mergeCell ref="G52:P52"/>
    <mergeCell ref="Q52:R52"/>
    <mergeCell ref="S52:AA52"/>
    <mergeCell ref="AB52:AI52"/>
    <mergeCell ref="AJ52:AX52"/>
    <mergeCell ref="AY52:BV52"/>
    <mergeCell ref="CE45:FR51"/>
    <mergeCell ref="D47:BR47"/>
    <mergeCell ref="C50:F50"/>
    <mergeCell ref="C51:D51"/>
    <mergeCell ref="E51:F51"/>
    <mergeCell ref="AJ56:AX56"/>
    <mergeCell ref="AY56:BV56"/>
    <mergeCell ref="C56:D56"/>
    <mergeCell ref="E56:F56"/>
    <mergeCell ref="S51:AA51"/>
    <mergeCell ref="AB51:AI51"/>
    <mergeCell ref="AJ51:AX51"/>
    <mergeCell ref="AX43:BR44"/>
    <mergeCell ref="D45:I46"/>
    <mergeCell ref="J45:P46"/>
    <mergeCell ref="Q45:Q46"/>
    <mergeCell ref="R45:AD46"/>
    <mergeCell ref="AE45:AW46"/>
    <mergeCell ref="AX45:BR46"/>
    <mergeCell ref="J41:P42"/>
    <mergeCell ref="Q41:Q42"/>
    <mergeCell ref="R41:AD42"/>
    <mergeCell ref="AE41:AW42"/>
    <mergeCell ref="AX41:BR42"/>
    <mergeCell ref="D43:I44"/>
    <mergeCell ref="J43:P44"/>
    <mergeCell ref="Q43:Q44"/>
    <mergeCell ref="R43:AD44"/>
    <mergeCell ref="AE43:AW44"/>
    <mergeCell ref="G51:P51"/>
    <mergeCell ref="Q51:R51"/>
    <mergeCell ref="C49:Y49"/>
    <mergeCell ref="Z49:AM49"/>
    <mergeCell ref="AN49:AQ49"/>
    <mergeCell ref="O28:R29"/>
    <mergeCell ref="S28:W29"/>
    <mergeCell ref="C15:H16"/>
    <mergeCell ref="I15:L16"/>
    <mergeCell ref="CE16:FR25"/>
    <mergeCell ref="C17:H18"/>
    <mergeCell ref="I17:W18"/>
    <mergeCell ref="C19:H22"/>
    <mergeCell ref="I19:I20"/>
    <mergeCell ref="J19:M20"/>
    <mergeCell ref="I21:BV22"/>
    <mergeCell ref="D39:I40"/>
    <mergeCell ref="J39:M40"/>
    <mergeCell ref="N39:P40"/>
    <mergeCell ref="R39:AD40"/>
    <mergeCell ref="AE39:AW40"/>
    <mergeCell ref="AX39:BR40"/>
    <mergeCell ref="BV39:BV47"/>
    <mergeCell ref="C41:C46"/>
    <mergeCell ref="D41:I42"/>
    <mergeCell ref="X28:AC29"/>
    <mergeCell ref="AD28:AT29"/>
    <mergeCell ref="AU28:BJ29"/>
    <mergeCell ref="C31:H32"/>
    <mergeCell ref="I31:BB32"/>
    <mergeCell ref="CE31:FR43"/>
    <mergeCell ref="C33:H34"/>
    <mergeCell ref="I33:BB34"/>
    <mergeCell ref="C35:H36"/>
    <mergeCell ref="I35:L36"/>
    <mergeCell ref="C38:P38"/>
    <mergeCell ref="Q38:BV38"/>
    <mergeCell ref="B6:B7"/>
    <mergeCell ref="B9:B10"/>
    <mergeCell ref="B12:B13"/>
    <mergeCell ref="B15:B16"/>
    <mergeCell ref="B17:B18"/>
    <mergeCell ref="B19:B20"/>
    <mergeCell ref="B28:B29"/>
    <mergeCell ref="B39:B40"/>
    <mergeCell ref="B41:B42"/>
    <mergeCell ref="C9:H10"/>
    <mergeCell ref="I9:L10"/>
    <mergeCell ref="CE11:FR14"/>
    <mergeCell ref="C12:H13"/>
    <mergeCell ref="I12:BV13"/>
    <mergeCell ref="CE2:FR4"/>
    <mergeCell ref="C3:Z4"/>
    <mergeCell ref="C6:H7"/>
    <mergeCell ref="I6:J7"/>
    <mergeCell ref="K6:L7"/>
    <mergeCell ref="M6:N7"/>
    <mergeCell ref="O6:P7"/>
    <mergeCell ref="Q6:R7"/>
    <mergeCell ref="S6:W7"/>
    <mergeCell ref="CE6:FR9"/>
    <mergeCell ref="C23:H24"/>
    <mergeCell ref="I23:W24"/>
    <mergeCell ref="C25:H26"/>
    <mergeCell ref="I25:W26"/>
    <mergeCell ref="CE27:FR29"/>
    <mergeCell ref="C28:H29"/>
    <mergeCell ref="I28:L29"/>
    <mergeCell ref="M28:N29"/>
    <mergeCell ref="B155:B156"/>
    <mergeCell ref="C155:C156"/>
    <mergeCell ref="D155:M156"/>
    <mergeCell ref="N155:O156"/>
    <mergeCell ref="P155:R156"/>
    <mergeCell ref="S155:W156"/>
    <mergeCell ref="X155:AI156"/>
    <mergeCell ref="AJ155:BH156"/>
    <mergeCell ref="BI155:BZ156"/>
    <mergeCell ref="BI153:BZ154"/>
    <mergeCell ref="AJ153:BH154"/>
    <mergeCell ref="X153:AI154"/>
    <mergeCell ref="S153:W154"/>
    <mergeCell ref="P153:R154"/>
    <mergeCell ref="N153:O154"/>
    <mergeCell ref="D153:M154"/>
    <mergeCell ref="C153:C154"/>
    <mergeCell ref="B153:B154"/>
    <mergeCell ref="DK129:EB130"/>
    <mergeCell ref="EC129:EF130"/>
    <mergeCell ref="EG129:EJ130"/>
    <mergeCell ref="EK129:EN130"/>
    <mergeCell ref="EO129:ER130"/>
    <mergeCell ref="ES129:EV130"/>
    <mergeCell ref="EW129:EZ130"/>
    <mergeCell ref="FC129:FR131"/>
    <mergeCell ref="CE132:CV133"/>
    <mergeCell ref="CW132:CZ133"/>
    <mergeCell ref="DA132:DD133"/>
    <mergeCell ref="DE132:DH133"/>
    <mergeCell ref="DI132:DL133"/>
    <mergeCell ref="DM132:DP133"/>
    <mergeCell ref="DQ132:DT133"/>
    <mergeCell ref="DU132:DX133"/>
    <mergeCell ref="DY132:EB133"/>
    <mergeCell ref="EE132:EP134"/>
    <mergeCell ref="EQ132:ET134"/>
    <mergeCell ref="EU132:EX134"/>
    <mergeCell ref="EY132:FB134"/>
    <mergeCell ref="FC132:FF134"/>
    <mergeCell ref="FG132:FJ134"/>
    <mergeCell ref="FK132:FN134"/>
    <mergeCell ref="FO132:FR134"/>
    <mergeCell ref="CE135:EB135"/>
    <mergeCell ref="EE135:EQ137"/>
    <mergeCell ref="ER135:ET137"/>
    <mergeCell ref="ER141:ET143"/>
    <mergeCell ref="EU150:EW152"/>
    <mergeCell ref="EU135:EW137"/>
    <mergeCell ref="EX135:EZ137"/>
    <mergeCell ref="FA135:FC137"/>
    <mergeCell ref="FM141:FO143"/>
    <mergeCell ref="FP141:FR143"/>
    <mergeCell ref="CK143:CV143"/>
    <mergeCell ref="EX150:EZ152"/>
    <mergeCell ref="FD135:FF137"/>
    <mergeCell ref="FG135:FI137"/>
    <mergeCell ref="FJ135:FL137"/>
    <mergeCell ref="FM135:FO137"/>
    <mergeCell ref="FP135:FR137"/>
    <mergeCell ref="CE136:EB138"/>
    <mergeCell ref="EE138:EQ140"/>
    <mergeCell ref="ER138:ET140"/>
    <mergeCell ref="EU138:EW140"/>
    <mergeCell ref="EX138:EZ140"/>
    <mergeCell ref="FA138:FC140"/>
    <mergeCell ref="FD138:FF140"/>
    <mergeCell ref="FG138:FI140"/>
    <mergeCell ref="FJ138:FL140"/>
    <mergeCell ref="FM138:FO140"/>
    <mergeCell ref="FP138:FR140"/>
    <mergeCell ref="CE140:CV141"/>
    <mergeCell ref="CW140:CZ141"/>
    <mergeCell ref="DA140:DD141"/>
    <mergeCell ref="DE140:DH141"/>
    <mergeCell ref="DI140:DL141"/>
    <mergeCell ref="DM140:DP141"/>
    <mergeCell ref="DQ140:DT141"/>
    <mergeCell ref="DU140:DX141"/>
    <mergeCell ref="EW183:EZ184"/>
    <mergeCell ref="FC183:FR185"/>
    <mergeCell ref="CW147:DX149"/>
    <mergeCell ref="EE147:EQ149"/>
    <mergeCell ref="ER147:ET149"/>
    <mergeCell ref="EU147:EW149"/>
    <mergeCell ref="EX147:EZ149"/>
    <mergeCell ref="FA147:FC149"/>
    <mergeCell ref="FD147:FF149"/>
    <mergeCell ref="FG147:FI149"/>
    <mergeCell ref="FJ147:FL149"/>
    <mergeCell ref="FM147:FO149"/>
    <mergeCell ref="FP147:FR149"/>
    <mergeCell ref="DI151:DL152"/>
    <mergeCell ref="FP144:FR146"/>
    <mergeCell ref="EE144:EQ146"/>
    <mergeCell ref="ER144:ET146"/>
    <mergeCell ref="EU144:EW146"/>
    <mergeCell ref="EX144:EZ146"/>
    <mergeCell ref="EE141:EQ143"/>
    <mergeCell ref="FP150:FR152"/>
    <mergeCell ref="CW151:CZ152"/>
    <mergeCell ref="DA151:DD152"/>
    <mergeCell ref="DE151:DH152"/>
    <mergeCell ref="FA144:FC146"/>
    <mergeCell ref="FK154:FN155"/>
    <mergeCell ref="FA150:FC152"/>
    <mergeCell ref="FD150:FF152"/>
    <mergeCell ref="CE154:CV155"/>
    <mergeCell ref="CW154:CZ155"/>
    <mergeCell ref="DA154:DD155"/>
    <mergeCell ref="DE154:DH155"/>
    <mergeCell ref="DI154:DL155"/>
    <mergeCell ref="DM154:DP155"/>
    <mergeCell ref="DQ154:DT155"/>
    <mergeCell ref="DU154:DX155"/>
    <mergeCell ref="DY154:EB155"/>
    <mergeCell ref="EC154:EF155"/>
    <mergeCell ref="EG154:EJ155"/>
    <mergeCell ref="EK154:EN155"/>
    <mergeCell ref="EO154:ER155"/>
    <mergeCell ref="ES154:EV155"/>
    <mergeCell ref="EW154:EZ155"/>
    <mergeCell ref="FA154:FJ155"/>
    <mergeCell ref="EE150:EQ152"/>
    <mergeCell ref="ER150:ET152"/>
    <mergeCell ref="CE151:CV152"/>
    <mergeCell ref="FG150:FI152"/>
    <mergeCell ref="FJ150:FL152"/>
    <mergeCell ref="FO186:FR188"/>
    <mergeCell ref="DM157:EF157"/>
    <mergeCell ref="EK157:FT157"/>
    <mergeCell ref="B209:B210"/>
    <mergeCell ref="C209:C210"/>
    <mergeCell ref="D209:M210"/>
    <mergeCell ref="N209:O210"/>
    <mergeCell ref="P209:R210"/>
    <mergeCell ref="S209:W210"/>
    <mergeCell ref="X209:AI210"/>
    <mergeCell ref="AJ209:BH210"/>
    <mergeCell ref="BI209:BZ210"/>
    <mergeCell ref="BI207:BZ208"/>
    <mergeCell ref="AJ207:BH208"/>
    <mergeCell ref="X207:AI208"/>
    <mergeCell ref="S207:W208"/>
    <mergeCell ref="P207:R208"/>
    <mergeCell ref="N207:O208"/>
    <mergeCell ref="D207:M208"/>
    <mergeCell ref="C207:C208"/>
    <mergeCell ref="B207:B208"/>
    <mergeCell ref="CE183:CV184"/>
    <mergeCell ref="CW183:CZ184"/>
    <mergeCell ref="DA183:DD184"/>
    <mergeCell ref="DE183:DH184"/>
    <mergeCell ref="DK183:EB184"/>
    <mergeCell ref="EC183:EF184"/>
    <mergeCell ref="EG183:EJ184"/>
    <mergeCell ref="EK183:EN184"/>
    <mergeCell ref="EO183:ER184"/>
    <mergeCell ref="ES183:EV184"/>
    <mergeCell ref="D157:M157"/>
    <mergeCell ref="ER195:ET197"/>
    <mergeCell ref="CE186:CV187"/>
    <mergeCell ref="CW186:CZ187"/>
    <mergeCell ref="DA186:DD187"/>
    <mergeCell ref="DE186:DH187"/>
    <mergeCell ref="DI186:DL187"/>
    <mergeCell ref="DM186:DP187"/>
    <mergeCell ref="DQ186:DT187"/>
    <mergeCell ref="DU186:DX187"/>
    <mergeCell ref="DY186:EB187"/>
    <mergeCell ref="EE186:EP188"/>
    <mergeCell ref="EQ186:ET188"/>
    <mergeCell ref="EU186:EX188"/>
    <mergeCell ref="EY186:FB188"/>
    <mergeCell ref="FC186:FF188"/>
    <mergeCell ref="FG186:FJ188"/>
    <mergeCell ref="FK186:FN188"/>
    <mergeCell ref="EW208:EZ209"/>
    <mergeCell ref="CE189:EB189"/>
    <mergeCell ref="EE189:EQ191"/>
    <mergeCell ref="ER189:ET191"/>
    <mergeCell ref="EU189:EW191"/>
    <mergeCell ref="EX189:EZ191"/>
    <mergeCell ref="FA189:FC191"/>
    <mergeCell ref="FD189:FF191"/>
    <mergeCell ref="FG189:FI191"/>
    <mergeCell ref="FJ189:FL191"/>
    <mergeCell ref="FM189:FO191"/>
    <mergeCell ref="FP189:FR191"/>
    <mergeCell ref="CE190:EB192"/>
    <mergeCell ref="EE192:EQ194"/>
    <mergeCell ref="ER192:ET194"/>
    <mergeCell ref="EU192:EW194"/>
    <mergeCell ref="EX192:EZ194"/>
    <mergeCell ref="FA192:FC194"/>
    <mergeCell ref="FD192:FF194"/>
    <mergeCell ref="FG192:FI194"/>
    <mergeCell ref="FJ192:FL194"/>
    <mergeCell ref="FM192:FO194"/>
    <mergeCell ref="FP192:FR194"/>
    <mergeCell ref="CE194:CV195"/>
    <mergeCell ref="CW194:CZ195"/>
    <mergeCell ref="DA194:DD195"/>
    <mergeCell ref="DE194:DH195"/>
    <mergeCell ref="DI194:DL195"/>
    <mergeCell ref="DM194:DP195"/>
    <mergeCell ref="DQ194:DT195"/>
    <mergeCell ref="DU194:DX195"/>
    <mergeCell ref="EE195:EQ197"/>
    <mergeCell ref="FP204:FR206"/>
    <mergeCell ref="CW201:DX203"/>
    <mergeCell ref="EE201:EQ203"/>
    <mergeCell ref="ER201:ET203"/>
    <mergeCell ref="EU201:EW203"/>
    <mergeCell ref="EX201:EZ203"/>
    <mergeCell ref="FA201:FC203"/>
    <mergeCell ref="FD201:FF203"/>
    <mergeCell ref="FG201:FI203"/>
    <mergeCell ref="FJ201:FL203"/>
    <mergeCell ref="FM201:FO203"/>
    <mergeCell ref="FP201:FR203"/>
    <mergeCell ref="FO208:FR209"/>
    <mergeCell ref="CC211:CN211"/>
    <mergeCell ref="CS211:DH211"/>
    <mergeCell ref="DM211:EF211"/>
    <mergeCell ref="EK211:FT211"/>
    <mergeCell ref="DI205:DL206"/>
    <mergeCell ref="CE208:CV209"/>
    <mergeCell ref="CW208:CZ209"/>
    <mergeCell ref="DA208:DD209"/>
    <mergeCell ref="DE208:DH209"/>
    <mergeCell ref="DI208:DL209"/>
    <mergeCell ref="DM208:DP209"/>
    <mergeCell ref="DQ208:DT209"/>
    <mergeCell ref="DU208:DX209"/>
    <mergeCell ref="DY208:EB209"/>
    <mergeCell ref="EC208:EF209"/>
    <mergeCell ref="EG208:EJ209"/>
    <mergeCell ref="EK208:EN209"/>
    <mergeCell ref="EO208:ER209"/>
    <mergeCell ref="ES208:EV209"/>
  </mergeCells>
  <phoneticPr fontId="1"/>
  <conditionalFormatting sqref="AJ52">
    <cfRule type="expression" dxfId="5" priority="2">
      <formula>MOD(AJ52,1)=0</formula>
    </cfRule>
  </conditionalFormatting>
  <conditionalFormatting sqref="AJ53:AX58">
    <cfRule type="expression" dxfId="4" priority="1">
      <formula>MOD(AJ53,1)=0</formula>
    </cfRule>
  </conditionalFormatting>
  <dataValidations count="4">
    <dataValidation imeMode="halfAlpha" allowBlank="1" showErrorMessage="1" promptTitle="請求年月日" prompt="請求書を提出する年月日を入力してください。" sqref="I6:J7" xr:uid="{1401C2BD-2973-4663-9AED-4354F8DF26BC}"/>
    <dataValidation imeMode="halfAlpha" allowBlank="1" showInputMessage="1" showErrorMessage="1" sqref="I35:L36 J19:M20 I9:L10 J45 M6:N7 Q6:R7 J39:M40 J41 J43 C52:F58 I25:Y26 AY52:AY61" xr:uid="{D8BBCF02-26C6-4E38-A9C8-8066CC5019C8}"/>
    <dataValidation imeMode="hiragana" allowBlank="1" showInputMessage="1" showErrorMessage="1" sqref="I21 BZ21:CB22 I28:L29 O28:R29 I33:BE34 G52:G58 I23:Y24 I12 AJ52:AJ53 S52:S58 BK28:BM28 BK29:BM29" xr:uid="{A0E46D57-F306-49B7-AD2C-BA8C48D83A11}"/>
    <dataValidation imeMode="halfKatakana" allowBlank="1" showInputMessage="1" showErrorMessage="1" sqref="I31" xr:uid="{0932AF8E-F992-4736-8DBA-C08776E5EAC4}"/>
  </dataValidations>
  <pageMargins left="0.27559055118110237" right="0.27559055118110237" top="0.55118110236220474" bottom="0.11811023622047245"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38</xdr:col>
                    <xdr:colOff>38100</xdr:colOff>
                    <xdr:row>48</xdr:row>
                    <xdr:rowOff>9525</xdr:rowOff>
                  </from>
                  <to>
                    <xdr:col>43</xdr:col>
                    <xdr:colOff>19050</xdr:colOff>
                    <xdr:row>48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F8322C0F-03A8-4B21-9682-1A00F876B213}">
          <x14:formula1>
            <xm:f>入力リスト!$A$1:$A$3</xm:f>
          </x14:formula1>
          <xm:sqref>AU28</xm:sqref>
        </x14:dataValidation>
        <x14:dataValidation type="list" imeMode="hiragana" allowBlank="1" showInputMessage="1" showErrorMessage="1" xr:uid="{544862A7-DFD1-486D-A1F1-E9DE9B33F476}">
          <x14:formula1>
            <xm:f>入力リスト!$D$1:$D$3</xm:f>
          </x14:formula1>
          <xm:sqref>Q52:R58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35A9-456A-44B0-B619-2E8D79A77A72}">
  <sheetPr>
    <tabColor theme="4"/>
  </sheetPr>
  <dimension ref="A1:FV313"/>
  <sheetViews>
    <sheetView showGridLines="0" zoomScaleNormal="100" workbookViewId="0">
      <selection activeCell="I6" sqref="I6:J7"/>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7" ht="7.5" customHeight="1" thickBot="1" x14ac:dyDescent="0.2"/>
    <row r="2" spans="2:177" ht="10.5" customHeight="1" thickTop="1" thickBot="1" x14ac:dyDescent="0.2">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8"/>
      <c r="CA2" s="2"/>
      <c r="CB2" s="2"/>
      <c r="CC2" s="2"/>
      <c r="CD2" s="2"/>
      <c r="CE2" s="498" t="s">
        <v>72</v>
      </c>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c r="DM2" s="499"/>
      <c r="DN2" s="499"/>
      <c r="DO2" s="499"/>
      <c r="DP2" s="499"/>
      <c r="DQ2" s="499"/>
      <c r="DR2" s="499"/>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499"/>
      <c r="FP2" s="499"/>
      <c r="FQ2" s="499"/>
      <c r="FR2" s="500"/>
      <c r="FS2" s="2"/>
      <c r="FT2" s="2"/>
      <c r="FU2" s="2"/>
    </row>
    <row r="3" spans="2:177" ht="10.5" customHeight="1" x14ac:dyDescent="0.15">
      <c r="B3" s="29"/>
      <c r="C3" s="513" t="s">
        <v>52</v>
      </c>
      <c r="D3" s="514"/>
      <c r="E3" s="514"/>
      <c r="F3" s="514"/>
      <c r="G3" s="514"/>
      <c r="H3" s="514"/>
      <c r="I3" s="514"/>
      <c r="J3" s="514"/>
      <c r="K3" s="514"/>
      <c r="L3" s="514"/>
      <c r="M3" s="514"/>
      <c r="N3" s="514"/>
      <c r="O3" s="514"/>
      <c r="P3" s="514"/>
      <c r="Q3" s="514"/>
      <c r="R3" s="514"/>
      <c r="S3" s="514"/>
      <c r="T3" s="514"/>
      <c r="U3" s="514"/>
      <c r="V3" s="514"/>
      <c r="W3" s="514"/>
      <c r="X3" s="515"/>
      <c r="Y3" s="515"/>
      <c r="Z3" s="516"/>
      <c r="AA3" s="66"/>
      <c r="AB3" s="66"/>
      <c r="AC3" s="66"/>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0"/>
      <c r="CA3" s="2"/>
      <c r="CB3" s="2"/>
      <c r="CC3" s="2"/>
      <c r="CD3" s="2"/>
      <c r="CE3" s="501"/>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2"/>
      <c r="DD3" s="502"/>
      <c r="DE3" s="502"/>
      <c r="DF3" s="502"/>
      <c r="DG3" s="502"/>
      <c r="DH3" s="502"/>
      <c r="DI3" s="502"/>
      <c r="DJ3" s="502"/>
      <c r="DK3" s="502"/>
      <c r="DL3" s="502"/>
      <c r="DM3" s="502"/>
      <c r="DN3" s="502"/>
      <c r="DO3" s="502"/>
      <c r="DP3" s="502"/>
      <c r="DQ3" s="502"/>
      <c r="DR3" s="502"/>
      <c r="DS3" s="502"/>
      <c r="DT3" s="502"/>
      <c r="DU3" s="502"/>
      <c r="DV3" s="502"/>
      <c r="DW3" s="502"/>
      <c r="DX3" s="502"/>
      <c r="DY3" s="502"/>
      <c r="DZ3" s="502"/>
      <c r="EA3" s="502"/>
      <c r="EB3" s="502"/>
      <c r="EC3" s="502"/>
      <c r="ED3" s="502"/>
      <c r="EE3" s="502"/>
      <c r="EF3" s="502"/>
      <c r="EG3" s="502"/>
      <c r="EH3" s="502"/>
      <c r="EI3" s="502"/>
      <c r="EJ3" s="502"/>
      <c r="EK3" s="502"/>
      <c r="EL3" s="502"/>
      <c r="EM3" s="502"/>
      <c r="EN3" s="502"/>
      <c r="EO3" s="502"/>
      <c r="EP3" s="502"/>
      <c r="EQ3" s="502"/>
      <c r="ER3" s="502"/>
      <c r="ES3" s="502"/>
      <c r="ET3" s="502"/>
      <c r="EU3" s="502"/>
      <c r="EV3" s="502"/>
      <c r="EW3" s="502"/>
      <c r="EX3" s="502"/>
      <c r="EY3" s="502"/>
      <c r="EZ3" s="502"/>
      <c r="FA3" s="502"/>
      <c r="FB3" s="502"/>
      <c r="FC3" s="502"/>
      <c r="FD3" s="502"/>
      <c r="FE3" s="502"/>
      <c r="FF3" s="502"/>
      <c r="FG3" s="502"/>
      <c r="FH3" s="502"/>
      <c r="FI3" s="502"/>
      <c r="FJ3" s="502"/>
      <c r="FK3" s="502"/>
      <c r="FL3" s="502"/>
      <c r="FM3" s="502"/>
      <c r="FN3" s="502"/>
      <c r="FO3" s="502"/>
      <c r="FP3" s="502"/>
      <c r="FQ3" s="502"/>
      <c r="FR3" s="503"/>
      <c r="FS3" s="2"/>
      <c r="FT3" s="2"/>
      <c r="FU3" s="2"/>
    </row>
    <row r="4" spans="2:177" ht="10.5" customHeight="1" thickBot="1" x14ac:dyDescent="0.2">
      <c r="B4" s="29"/>
      <c r="C4" s="517"/>
      <c r="D4" s="518"/>
      <c r="E4" s="518"/>
      <c r="F4" s="518"/>
      <c r="G4" s="518"/>
      <c r="H4" s="518"/>
      <c r="I4" s="518"/>
      <c r="J4" s="518"/>
      <c r="K4" s="518"/>
      <c r="L4" s="518"/>
      <c r="M4" s="518"/>
      <c r="N4" s="518"/>
      <c r="O4" s="518"/>
      <c r="P4" s="518"/>
      <c r="Q4" s="518"/>
      <c r="R4" s="518"/>
      <c r="S4" s="518"/>
      <c r="T4" s="518"/>
      <c r="U4" s="518"/>
      <c r="V4" s="518"/>
      <c r="W4" s="518"/>
      <c r="X4" s="519"/>
      <c r="Y4" s="519"/>
      <c r="Z4" s="520"/>
      <c r="AA4" s="66"/>
      <c r="AB4" s="66"/>
      <c r="AC4" s="66"/>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0"/>
      <c r="CA4" s="2"/>
      <c r="CB4" s="2"/>
      <c r="CC4" s="2"/>
      <c r="CD4" s="2"/>
      <c r="CE4" s="504"/>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6"/>
      <c r="FS4" s="2"/>
      <c r="FT4" s="2"/>
      <c r="FU4" s="2"/>
    </row>
    <row r="5" spans="2:177" ht="10.5" customHeight="1" thickBot="1" x14ac:dyDescent="0.2">
      <c r="B5" s="29"/>
      <c r="C5" s="2"/>
      <c r="D5" s="2"/>
      <c r="E5" s="2"/>
      <c r="F5" s="2"/>
      <c r="G5" s="2"/>
      <c r="H5" s="2"/>
      <c r="I5" s="2"/>
      <c r="J5" s="2"/>
      <c r="K5" s="2"/>
      <c r="L5" s="2"/>
      <c r="M5" s="2"/>
      <c r="N5" s="2"/>
      <c r="O5" s="2"/>
      <c r="P5" s="2"/>
      <c r="Q5" s="2"/>
      <c r="R5" s="2"/>
      <c r="S5" s="2"/>
      <c r="T5" s="2"/>
      <c r="U5" s="2"/>
      <c r="V5" s="2"/>
      <c r="W5" s="3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0"/>
      <c r="CA5" s="2"/>
      <c r="CB5" s="2"/>
      <c r="CC5" s="2"/>
      <c r="CD5" s="2"/>
      <c r="FS5" s="2"/>
      <c r="FT5" s="2"/>
      <c r="FU5" s="2"/>
    </row>
    <row r="6" spans="2:177" ht="10.5" customHeight="1" x14ac:dyDescent="0.15">
      <c r="B6" s="29"/>
      <c r="C6" s="748" t="s">
        <v>51</v>
      </c>
      <c r="D6" s="749"/>
      <c r="E6" s="749"/>
      <c r="F6" s="749"/>
      <c r="G6" s="749"/>
      <c r="H6" s="750"/>
      <c r="I6" s="2011"/>
      <c r="J6" s="2011"/>
      <c r="K6" s="2013" t="s">
        <v>26</v>
      </c>
      <c r="L6" s="2014"/>
      <c r="M6" s="2011"/>
      <c r="N6" s="2011"/>
      <c r="O6" s="2013" t="s">
        <v>27</v>
      </c>
      <c r="P6" s="710"/>
      <c r="Q6" s="2017"/>
      <c r="R6" s="2011"/>
      <c r="S6" s="2013" t="s">
        <v>28</v>
      </c>
      <c r="T6" s="710"/>
      <c r="U6" s="710"/>
      <c r="V6" s="710"/>
      <c r="W6" s="713"/>
      <c r="X6" s="56"/>
      <c r="Y6" s="56"/>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30"/>
      <c r="CA6" s="2"/>
      <c r="CB6" s="2"/>
      <c r="CC6" s="2"/>
      <c r="CD6" s="32"/>
      <c r="CE6" s="498" t="s">
        <v>77</v>
      </c>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500"/>
      <c r="FS6" s="32"/>
    </row>
    <row r="7" spans="2:177" ht="10.5" customHeight="1" thickBot="1" x14ac:dyDescent="0.2">
      <c r="B7" s="29"/>
      <c r="C7" s="754"/>
      <c r="D7" s="755"/>
      <c r="E7" s="755"/>
      <c r="F7" s="755"/>
      <c r="G7" s="755"/>
      <c r="H7" s="756"/>
      <c r="I7" s="2012"/>
      <c r="J7" s="2012"/>
      <c r="K7" s="2015"/>
      <c r="L7" s="2016"/>
      <c r="M7" s="2012"/>
      <c r="N7" s="2012"/>
      <c r="O7" s="2015"/>
      <c r="P7" s="712"/>
      <c r="Q7" s="2018"/>
      <c r="R7" s="2012"/>
      <c r="S7" s="2015"/>
      <c r="T7" s="712"/>
      <c r="U7" s="712"/>
      <c r="V7" s="712"/>
      <c r="W7" s="715"/>
      <c r="X7" s="56"/>
      <c r="Y7" s="5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30"/>
      <c r="CA7" s="2"/>
      <c r="CB7" s="2"/>
      <c r="CC7" s="2"/>
      <c r="CD7" s="32"/>
      <c r="CE7" s="501"/>
      <c r="CF7" s="502"/>
      <c r="CG7" s="502"/>
      <c r="CH7" s="502"/>
      <c r="CI7" s="502"/>
      <c r="CJ7" s="502"/>
      <c r="CK7" s="502"/>
      <c r="CL7" s="502"/>
      <c r="CM7" s="502"/>
      <c r="CN7" s="502"/>
      <c r="CO7" s="502"/>
      <c r="CP7" s="502"/>
      <c r="CQ7" s="502"/>
      <c r="CR7" s="502"/>
      <c r="CS7" s="502"/>
      <c r="CT7" s="502"/>
      <c r="CU7" s="502"/>
      <c r="CV7" s="502"/>
      <c r="CW7" s="502"/>
      <c r="CX7" s="502"/>
      <c r="CY7" s="502"/>
      <c r="CZ7" s="502"/>
      <c r="DA7" s="502"/>
      <c r="DB7" s="502"/>
      <c r="DC7" s="502"/>
      <c r="DD7" s="502"/>
      <c r="DE7" s="502"/>
      <c r="DF7" s="502"/>
      <c r="DG7" s="502"/>
      <c r="DH7" s="502"/>
      <c r="DI7" s="502"/>
      <c r="DJ7" s="502"/>
      <c r="DK7" s="502"/>
      <c r="DL7" s="502"/>
      <c r="DM7" s="502"/>
      <c r="DN7" s="502"/>
      <c r="DO7" s="502"/>
      <c r="DP7" s="502"/>
      <c r="DQ7" s="502"/>
      <c r="DR7" s="502"/>
      <c r="DS7" s="502"/>
      <c r="DT7" s="502"/>
      <c r="DU7" s="502"/>
      <c r="DV7" s="502"/>
      <c r="DW7" s="502"/>
      <c r="DX7" s="502"/>
      <c r="DY7" s="502"/>
      <c r="DZ7" s="502"/>
      <c r="EA7" s="502"/>
      <c r="EB7" s="502"/>
      <c r="EC7" s="502"/>
      <c r="ED7" s="502"/>
      <c r="EE7" s="502"/>
      <c r="EF7" s="502"/>
      <c r="EG7" s="502"/>
      <c r="EH7" s="502"/>
      <c r="EI7" s="502"/>
      <c r="EJ7" s="502"/>
      <c r="EK7" s="502"/>
      <c r="EL7" s="502"/>
      <c r="EM7" s="502"/>
      <c r="EN7" s="502"/>
      <c r="EO7" s="502"/>
      <c r="EP7" s="502"/>
      <c r="EQ7" s="502"/>
      <c r="ER7" s="502"/>
      <c r="ES7" s="502"/>
      <c r="ET7" s="502"/>
      <c r="EU7" s="502"/>
      <c r="EV7" s="502"/>
      <c r="EW7" s="502"/>
      <c r="EX7" s="502"/>
      <c r="EY7" s="502"/>
      <c r="EZ7" s="502"/>
      <c r="FA7" s="502"/>
      <c r="FB7" s="502"/>
      <c r="FC7" s="502"/>
      <c r="FD7" s="502"/>
      <c r="FE7" s="502"/>
      <c r="FF7" s="502"/>
      <c r="FG7" s="502"/>
      <c r="FH7" s="502"/>
      <c r="FI7" s="502"/>
      <c r="FJ7" s="502"/>
      <c r="FK7" s="502"/>
      <c r="FL7" s="502"/>
      <c r="FM7" s="502"/>
      <c r="FN7" s="502"/>
      <c r="FO7" s="502"/>
      <c r="FP7" s="502"/>
      <c r="FQ7" s="502"/>
      <c r="FR7" s="503"/>
      <c r="FS7" s="32"/>
    </row>
    <row r="8" spans="2:177" ht="10.5" customHeight="1" thickBot="1" x14ac:dyDescent="0.2">
      <c r="B8" s="2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30"/>
      <c r="CA8" s="2"/>
      <c r="CB8" s="2"/>
      <c r="CC8" s="2"/>
      <c r="CD8" s="32"/>
      <c r="CE8" s="501"/>
      <c r="CF8" s="502"/>
      <c r="CG8" s="502"/>
      <c r="CH8" s="502"/>
      <c r="CI8" s="502"/>
      <c r="CJ8" s="502"/>
      <c r="CK8" s="502"/>
      <c r="CL8" s="502"/>
      <c r="CM8" s="502"/>
      <c r="CN8" s="502"/>
      <c r="CO8" s="502"/>
      <c r="CP8" s="502"/>
      <c r="CQ8" s="502"/>
      <c r="CR8" s="502"/>
      <c r="CS8" s="502"/>
      <c r="CT8" s="502"/>
      <c r="CU8" s="502"/>
      <c r="CV8" s="502"/>
      <c r="CW8" s="502"/>
      <c r="CX8" s="502"/>
      <c r="CY8" s="502"/>
      <c r="CZ8" s="502"/>
      <c r="DA8" s="502"/>
      <c r="DB8" s="502"/>
      <c r="DC8" s="502"/>
      <c r="DD8" s="502"/>
      <c r="DE8" s="502"/>
      <c r="DF8" s="502"/>
      <c r="DG8" s="502"/>
      <c r="DH8" s="502"/>
      <c r="DI8" s="502"/>
      <c r="DJ8" s="502"/>
      <c r="DK8" s="502"/>
      <c r="DL8" s="502"/>
      <c r="DM8" s="502"/>
      <c r="DN8" s="502"/>
      <c r="DO8" s="502"/>
      <c r="DP8" s="502"/>
      <c r="DQ8" s="502"/>
      <c r="DR8" s="502"/>
      <c r="DS8" s="502"/>
      <c r="DT8" s="502"/>
      <c r="DU8" s="502"/>
      <c r="DV8" s="502"/>
      <c r="DW8" s="502"/>
      <c r="DX8" s="502"/>
      <c r="DY8" s="502"/>
      <c r="DZ8" s="502"/>
      <c r="EA8" s="502"/>
      <c r="EB8" s="502"/>
      <c r="EC8" s="502"/>
      <c r="ED8" s="502"/>
      <c r="EE8" s="502"/>
      <c r="EF8" s="502"/>
      <c r="EG8" s="502"/>
      <c r="EH8" s="502"/>
      <c r="EI8" s="502"/>
      <c r="EJ8" s="502"/>
      <c r="EK8" s="502"/>
      <c r="EL8" s="502"/>
      <c r="EM8" s="502"/>
      <c r="EN8" s="502"/>
      <c r="EO8" s="502"/>
      <c r="EP8" s="502"/>
      <c r="EQ8" s="502"/>
      <c r="ER8" s="502"/>
      <c r="ES8" s="502"/>
      <c r="ET8" s="502"/>
      <c r="EU8" s="502"/>
      <c r="EV8" s="502"/>
      <c r="EW8" s="502"/>
      <c r="EX8" s="502"/>
      <c r="EY8" s="502"/>
      <c r="EZ8" s="502"/>
      <c r="FA8" s="502"/>
      <c r="FB8" s="502"/>
      <c r="FC8" s="502"/>
      <c r="FD8" s="502"/>
      <c r="FE8" s="502"/>
      <c r="FF8" s="502"/>
      <c r="FG8" s="502"/>
      <c r="FH8" s="502"/>
      <c r="FI8" s="502"/>
      <c r="FJ8" s="502"/>
      <c r="FK8" s="502"/>
      <c r="FL8" s="502"/>
      <c r="FM8" s="502"/>
      <c r="FN8" s="502"/>
      <c r="FO8" s="502"/>
      <c r="FP8" s="502"/>
      <c r="FQ8" s="502"/>
      <c r="FR8" s="503"/>
      <c r="FS8" s="32"/>
    </row>
    <row r="9" spans="2:177" ht="10.5" customHeight="1" thickBot="1" x14ac:dyDescent="0.2">
      <c r="B9" s="29"/>
      <c r="C9" s="748" t="s">
        <v>5</v>
      </c>
      <c r="D9" s="749"/>
      <c r="E9" s="749"/>
      <c r="F9" s="749"/>
      <c r="G9" s="749"/>
      <c r="H9" s="750"/>
      <c r="I9" s="2006"/>
      <c r="J9" s="2007"/>
      <c r="K9" s="2007"/>
      <c r="L9" s="2008"/>
      <c r="M9" s="214"/>
      <c r="N9" s="36"/>
      <c r="O9" s="36"/>
      <c r="P9" s="36"/>
      <c r="Q9" s="36"/>
      <c r="R9" s="36"/>
      <c r="S9" s="36"/>
      <c r="T9" s="36"/>
      <c r="U9" s="36"/>
      <c r="V9" s="36"/>
      <c r="W9" s="36"/>
      <c r="X9" s="36"/>
      <c r="Y9" s="36"/>
      <c r="Z9" s="36"/>
      <c r="AA9" s="36"/>
      <c r="AB9" s="36"/>
      <c r="AC9" s="36"/>
      <c r="AD9" s="36"/>
      <c r="AE9" s="36"/>
      <c r="AF9" s="36"/>
      <c r="AG9" s="36"/>
      <c r="AH9" s="36"/>
      <c r="AI9" s="36"/>
      <c r="AJ9" s="36"/>
      <c r="AK9" s="36"/>
      <c r="AL9" s="36"/>
      <c r="AM9" s="55"/>
      <c r="AN9" s="55"/>
      <c r="AO9" s="55"/>
      <c r="BZ9" s="33"/>
      <c r="CC9" s="2"/>
      <c r="CD9" s="32"/>
      <c r="CE9" s="504"/>
      <c r="CF9" s="505"/>
      <c r="CG9" s="505"/>
      <c r="CH9" s="505"/>
      <c r="CI9" s="505"/>
      <c r="CJ9" s="505"/>
      <c r="CK9" s="505"/>
      <c r="CL9" s="505"/>
      <c r="CM9" s="505"/>
      <c r="CN9" s="505"/>
      <c r="CO9" s="505"/>
      <c r="CP9" s="505"/>
      <c r="CQ9" s="505"/>
      <c r="CR9" s="505"/>
      <c r="CS9" s="505"/>
      <c r="CT9" s="505"/>
      <c r="CU9" s="505"/>
      <c r="CV9" s="505"/>
      <c r="CW9" s="505"/>
      <c r="CX9" s="505"/>
      <c r="CY9" s="505"/>
      <c r="CZ9" s="505"/>
      <c r="DA9" s="505"/>
      <c r="DB9" s="505"/>
      <c r="DC9" s="505"/>
      <c r="DD9" s="505"/>
      <c r="DE9" s="505"/>
      <c r="DF9" s="505"/>
      <c r="DG9" s="505"/>
      <c r="DH9" s="505"/>
      <c r="DI9" s="505"/>
      <c r="DJ9" s="505"/>
      <c r="DK9" s="505"/>
      <c r="DL9" s="505"/>
      <c r="DM9" s="505"/>
      <c r="DN9" s="505"/>
      <c r="DO9" s="505"/>
      <c r="DP9" s="505"/>
      <c r="DQ9" s="505"/>
      <c r="DR9" s="505"/>
      <c r="DS9" s="505"/>
      <c r="DT9" s="505"/>
      <c r="DU9" s="505"/>
      <c r="DV9" s="505"/>
      <c r="DW9" s="505"/>
      <c r="DX9" s="505"/>
      <c r="DY9" s="505"/>
      <c r="DZ9" s="505"/>
      <c r="EA9" s="505"/>
      <c r="EB9" s="505"/>
      <c r="EC9" s="505"/>
      <c r="ED9" s="505"/>
      <c r="EE9" s="505"/>
      <c r="EF9" s="505"/>
      <c r="EG9" s="505"/>
      <c r="EH9" s="505"/>
      <c r="EI9" s="505"/>
      <c r="EJ9" s="505"/>
      <c r="EK9" s="505"/>
      <c r="EL9" s="505"/>
      <c r="EM9" s="505"/>
      <c r="EN9" s="505"/>
      <c r="EO9" s="505"/>
      <c r="EP9" s="505"/>
      <c r="EQ9" s="505"/>
      <c r="ER9" s="505"/>
      <c r="ES9" s="505"/>
      <c r="ET9" s="505"/>
      <c r="EU9" s="505"/>
      <c r="EV9" s="505"/>
      <c r="EW9" s="505"/>
      <c r="EX9" s="505"/>
      <c r="EY9" s="505"/>
      <c r="EZ9" s="505"/>
      <c r="FA9" s="505"/>
      <c r="FB9" s="505"/>
      <c r="FC9" s="505"/>
      <c r="FD9" s="505"/>
      <c r="FE9" s="505"/>
      <c r="FF9" s="505"/>
      <c r="FG9" s="505"/>
      <c r="FH9" s="505"/>
      <c r="FI9" s="505"/>
      <c r="FJ9" s="505"/>
      <c r="FK9" s="505"/>
      <c r="FL9" s="505"/>
      <c r="FM9" s="505"/>
      <c r="FN9" s="505"/>
      <c r="FO9" s="505"/>
      <c r="FP9" s="505"/>
      <c r="FQ9" s="505"/>
      <c r="FR9" s="506"/>
      <c r="FS9" s="32"/>
    </row>
    <row r="10" spans="2:177" ht="10.5" customHeight="1" thickBot="1" x14ac:dyDescent="0.2">
      <c r="B10" s="29"/>
      <c r="C10" s="754"/>
      <c r="D10" s="755"/>
      <c r="E10" s="755"/>
      <c r="F10" s="755"/>
      <c r="G10" s="755"/>
      <c r="H10" s="756"/>
      <c r="I10" s="2009"/>
      <c r="J10" s="2009"/>
      <c r="K10" s="2009"/>
      <c r="L10" s="2010"/>
      <c r="M10" s="214"/>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55"/>
      <c r="AN10" s="55"/>
      <c r="AO10" s="55"/>
      <c r="BZ10" s="33"/>
      <c r="CC10" s="2"/>
      <c r="CD10" s="32"/>
      <c r="FS10" s="32"/>
      <c r="FT10" s="32"/>
      <c r="FU10" s="32"/>
    </row>
    <row r="11" spans="2:177" ht="10.5" customHeight="1" thickBot="1" x14ac:dyDescent="0.2">
      <c r="B11" s="2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0"/>
      <c r="CA11" s="2"/>
      <c r="CB11" s="2"/>
      <c r="CC11" s="2"/>
      <c r="CD11" s="32"/>
      <c r="CE11" s="498" t="s">
        <v>85</v>
      </c>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500"/>
      <c r="FS11" s="32"/>
    </row>
    <row r="12" spans="2:177" ht="10.5" customHeight="1" x14ac:dyDescent="0.15">
      <c r="B12" s="29"/>
      <c r="C12" s="748" t="s">
        <v>47</v>
      </c>
      <c r="D12" s="749"/>
      <c r="E12" s="749"/>
      <c r="F12" s="749"/>
      <c r="G12" s="749"/>
      <c r="H12" s="749"/>
      <c r="I12" s="2019"/>
      <c r="J12" s="2020"/>
      <c r="K12" s="2020"/>
      <c r="L12" s="2020"/>
      <c r="M12" s="2020"/>
      <c r="N12" s="2020"/>
      <c r="O12" s="2020"/>
      <c r="P12" s="2020"/>
      <c r="Q12" s="2020"/>
      <c r="R12" s="2020"/>
      <c r="S12" s="2020"/>
      <c r="T12" s="2020"/>
      <c r="U12" s="2020"/>
      <c r="V12" s="2020"/>
      <c r="W12" s="2020"/>
      <c r="X12" s="2020"/>
      <c r="Y12" s="2020"/>
      <c r="Z12" s="2020"/>
      <c r="AA12" s="2020"/>
      <c r="AB12" s="2020"/>
      <c r="AC12" s="2020"/>
      <c r="AD12" s="2020"/>
      <c r="AE12" s="2020"/>
      <c r="AF12" s="2020"/>
      <c r="AG12" s="2020"/>
      <c r="AH12" s="2020"/>
      <c r="AI12" s="2020"/>
      <c r="AJ12" s="2020"/>
      <c r="AK12" s="2020"/>
      <c r="AL12" s="2020"/>
      <c r="AM12" s="2020"/>
      <c r="AN12" s="2020"/>
      <c r="AO12" s="2020"/>
      <c r="AP12" s="2020"/>
      <c r="AQ12" s="2020"/>
      <c r="AR12" s="2020"/>
      <c r="AS12" s="2020"/>
      <c r="AT12" s="2020"/>
      <c r="AU12" s="2020"/>
      <c r="AV12" s="2020"/>
      <c r="AW12" s="2020"/>
      <c r="AX12" s="2020"/>
      <c r="AY12" s="2020"/>
      <c r="AZ12" s="2020"/>
      <c r="BA12" s="2020"/>
      <c r="BB12" s="2020"/>
      <c r="BC12" s="2020"/>
      <c r="BD12" s="2020"/>
      <c r="BE12" s="2020"/>
      <c r="BF12" s="2020"/>
      <c r="BG12" s="2020"/>
      <c r="BH12" s="2020"/>
      <c r="BI12" s="2020"/>
      <c r="BJ12" s="2020"/>
      <c r="BK12" s="2020"/>
      <c r="BL12" s="2020"/>
      <c r="BM12" s="2020"/>
      <c r="BN12" s="2020"/>
      <c r="BO12" s="2020"/>
      <c r="BP12" s="2020"/>
      <c r="BQ12" s="2020"/>
      <c r="BR12" s="2020"/>
      <c r="BS12" s="2020"/>
      <c r="BT12" s="2020"/>
      <c r="BU12" s="2020"/>
      <c r="BV12" s="2021"/>
      <c r="BW12" s="2"/>
      <c r="BX12" s="2"/>
      <c r="BY12" s="2"/>
      <c r="BZ12" s="30"/>
      <c r="CA12" s="2"/>
      <c r="CB12" s="2"/>
      <c r="CC12" s="2"/>
      <c r="CD12" s="32"/>
      <c r="CE12" s="501"/>
      <c r="CF12" s="502"/>
      <c r="CG12" s="502"/>
      <c r="CH12" s="502"/>
      <c r="CI12" s="502"/>
      <c r="CJ12" s="502"/>
      <c r="CK12" s="502"/>
      <c r="CL12" s="502"/>
      <c r="CM12" s="502"/>
      <c r="CN12" s="502"/>
      <c r="CO12" s="502"/>
      <c r="CP12" s="502"/>
      <c r="CQ12" s="502"/>
      <c r="CR12" s="502"/>
      <c r="CS12" s="502"/>
      <c r="CT12" s="502"/>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2"/>
      <c r="DR12" s="502"/>
      <c r="DS12" s="502"/>
      <c r="DT12" s="502"/>
      <c r="DU12" s="502"/>
      <c r="DV12" s="502"/>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502"/>
      <c r="EV12" s="502"/>
      <c r="EW12" s="502"/>
      <c r="EX12" s="502"/>
      <c r="EY12" s="502"/>
      <c r="EZ12" s="502"/>
      <c r="FA12" s="502"/>
      <c r="FB12" s="502"/>
      <c r="FC12" s="502"/>
      <c r="FD12" s="502"/>
      <c r="FE12" s="502"/>
      <c r="FF12" s="502"/>
      <c r="FG12" s="502"/>
      <c r="FH12" s="502"/>
      <c r="FI12" s="502"/>
      <c r="FJ12" s="502"/>
      <c r="FK12" s="502"/>
      <c r="FL12" s="502"/>
      <c r="FM12" s="502"/>
      <c r="FN12" s="502"/>
      <c r="FO12" s="502"/>
      <c r="FP12" s="502"/>
      <c r="FQ12" s="502"/>
      <c r="FR12" s="503"/>
      <c r="FS12" s="32"/>
    </row>
    <row r="13" spans="2:177" ht="10.5" customHeight="1" thickBot="1" x14ac:dyDescent="0.2">
      <c r="B13" s="29"/>
      <c r="C13" s="754"/>
      <c r="D13" s="755"/>
      <c r="E13" s="755"/>
      <c r="F13" s="755"/>
      <c r="G13" s="755"/>
      <c r="H13" s="755"/>
      <c r="I13" s="2022"/>
      <c r="J13" s="2023"/>
      <c r="K13" s="2023"/>
      <c r="L13" s="2023"/>
      <c r="M13" s="2023"/>
      <c r="N13" s="2023"/>
      <c r="O13" s="2023"/>
      <c r="P13" s="2023"/>
      <c r="Q13" s="2023"/>
      <c r="R13" s="2023"/>
      <c r="S13" s="2023"/>
      <c r="T13" s="2023"/>
      <c r="U13" s="2023"/>
      <c r="V13" s="2023"/>
      <c r="W13" s="2023"/>
      <c r="X13" s="2023"/>
      <c r="Y13" s="2023"/>
      <c r="Z13" s="2023"/>
      <c r="AA13" s="2023"/>
      <c r="AB13" s="2023"/>
      <c r="AC13" s="2023"/>
      <c r="AD13" s="2023"/>
      <c r="AE13" s="2023"/>
      <c r="AF13" s="2023"/>
      <c r="AG13" s="2023"/>
      <c r="AH13" s="2023"/>
      <c r="AI13" s="2023"/>
      <c r="AJ13" s="2023"/>
      <c r="AK13" s="2023"/>
      <c r="AL13" s="2023"/>
      <c r="AM13" s="2023"/>
      <c r="AN13" s="2023"/>
      <c r="AO13" s="2023"/>
      <c r="AP13" s="2023"/>
      <c r="AQ13" s="2023"/>
      <c r="AR13" s="2023"/>
      <c r="AS13" s="2023"/>
      <c r="AT13" s="2023"/>
      <c r="AU13" s="2023"/>
      <c r="AV13" s="2023"/>
      <c r="AW13" s="2023"/>
      <c r="AX13" s="2023"/>
      <c r="AY13" s="2023"/>
      <c r="AZ13" s="2023"/>
      <c r="BA13" s="2023"/>
      <c r="BB13" s="2023"/>
      <c r="BC13" s="2023"/>
      <c r="BD13" s="2023"/>
      <c r="BE13" s="2023"/>
      <c r="BF13" s="2023"/>
      <c r="BG13" s="2023"/>
      <c r="BH13" s="2023"/>
      <c r="BI13" s="2023"/>
      <c r="BJ13" s="2023"/>
      <c r="BK13" s="2023"/>
      <c r="BL13" s="2023"/>
      <c r="BM13" s="2023"/>
      <c r="BN13" s="2023"/>
      <c r="BO13" s="2023"/>
      <c r="BP13" s="2023"/>
      <c r="BQ13" s="2023"/>
      <c r="BR13" s="2023"/>
      <c r="BS13" s="2023"/>
      <c r="BT13" s="2023"/>
      <c r="BU13" s="2023"/>
      <c r="BV13" s="2024"/>
      <c r="BW13" s="2"/>
      <c r="BX13" s="2"/>
      <c r="BY13" s="2"/>
      <c r="BZ13" s="30"/>
      <c r="CA13" s="2"/>
      <c r="CB13" s="2"/>
      <c r="CC13" s="2"/>
      <c r="CD13" s="32"/>
      <c r="CE13" s="501"/>
      <c r="CF13" s="502"/>
      <c r="CG13" s="502"/>
      <c r="CH13" s="502"/>
      <c r="CI13" s="502"/>
      <c r="CJ13" s="502"/>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2"/>
      <c r="EZ13" s="502"/>
      <c r="FA13" s="502"/>
      <c r="FB13" s="502"/>
      <c r="FC13" s="502"/>
      <c r="FD13" s="502"/>
      <c r="FE13" s="502"/>
      <c r="FF13" s="502"/>
      <c r="FG13" s="502"/>
      <c r="FH13" s="502"/>
      <c r="FI13" s="502"/>
      <c r="FJ13" s="502"/>
      <c r="FK13" s="502"/>
      <c r="FL13" s="502"/>
      <c r="FM13" s="502"/>
      <c r="FN13" s="502"/>
      <c r="FO13" s="502"/>
      <c r="FP13" s="502"/>
      <c r="FQ13" s="502"/>
      <c r="FR13" s="503"/>
    </row>
    <row r="14" spans="2:177" ht="10.5" customHeight="1" thickBot="1" x14ac:dyDescent="0.2">
      <c r="B14" s="2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30"/>
      <c r="CA14" s="2"/>
      <c r="CB14" s="2"/>
      <c r="CC14" s="2"/>
      <c r="CD14" s="32"/>
      <c r="CE14" s="504"/>
      <c r="CF14" s="505"/>
      <c r="CG14" s="505"/>
      <c r="CH14" s="505"/>
      <c r="CI14" s="505"/>
      <c r="CJ14" s="505"/>
      <c r="CK14" s="505"/>
      <c r="CL14" s="505"/>
      <c r="CM14" s="505"/>
      <c r="CN14" s="505"/>
      <c r="CO14" s="505"/>
      <c r="CP14" s="505"/>
      <c r="CQ14" s="505"/>
      <c r="CR14" s="505"/>
      <c r="CS14" s="505"/>
      <c r="CT14" s="505"/>
      <c r="CU14" s="505"/>
      <c r="CV14" s="505"/>
      <c r="CW14" s="505"/>
      <c r="CX14" s="505"/>
      <c r="CY14" s="505"/>
      <c r="CZ14" s="505"/>
      <c r="DA14" s="505"/>
      <c r="DB14" s="505"/>
      <c r="DC14" s="505"/>
      <c r="DD14" s="505"/>
      <c r="DE14" s="505"/>
      <c r="DF14" s="505"/>
      <c r="DG14" s="505"/>
      <c r="DH14" s="505"/>
      <c r="DI14" s="505"/>
      <c r="DJ14" s="505"/>
      <c r="DK14" s="505"/>
      <c r="DL14" s="505"/>
      <c r="DM14" s="505"/>
      <c r="DN14" s="505"/>
      <c r="DO14" s="505"/>
      <c r="DP14" s="505"/>
      <c r="DQ14" s="505"/>
      <c r="DR14" s="505"/>
      <c r="DS14" s="505"/>
      <c r="DT14" s="505"/>
      <c r="DU14" s="505"/>
      <c r="DV14" s="505"/>
      <c r="DW14" s="505"/>
      <c r="DX14" s="505"/>
      <c r="DY14" s="505"/>
      <c r="DZ14" s="505"/>
      <c r="EA14" s="505"/>
      <c r="EB14" s="505"/>
      <c r="EC14" s="505"/>
      <c r="ED14" s="505"/>
      <c r="EE14" s="505"/>
      <c r="EF14" s="505"/>
      <c r="EG14" s="505"/>
      <c r="EH14" s="505"/>
      <c r="EI14" s="505"/>
      <c r="EJ14" s="505"/>
      <c r="EK14" s="505"/>
      <c r="EL14" s="505"/>
      <c r="EM14" s="505"/>
      <c r="EN14" s="505"/>
      <c r="EO14" s="505"/>
      <c r="EP14" s="505"/>
      <c r="EQ14" s="505"/>
      <c r="ER14" s="505"/>
      <c r="ES14" s="505"/>
      <c r="ET14" s="505"/>
      <c r="EU14" s="505"/>
      <c r="EV14" s="505"/>
      <c r="EW14" s="505"/>
      <c r="EX14" s="505"/>
      <c r="EY14" s="505"/>
      <c r="EZ14" s="505"/>
      <c r="FA14" s="505"/>
      <c r="FB14" s="505"/>
      <c r="FC14" s="505"/>
      <c r="FD14" s="505"/>
      <c r="FE14" s="505"/>
      <c r="FF14" s="505"/>
      <c r="FG14" s="505"/>
      <c r="FH14" s="505"/>
      <c r="FI14" s="505"/>
      <c r="FJ14" s="505"/>
      <c r="FK14" s="505"/>
      <c r="FL14" s="505"/>
      <c r="FM14" s="505"/>
      <c r="FN14" s="505"/>
      <c r="FO14" s="505"/>
      <c r="FP14" s="505"/>
      <c r="FQ14" s="505"/>
      <c r="FR14" s="506"/>
    </row>
    <row r="15" spans="2:177" ht="10.5" customHeight="1" thickBot="1" x14ac:dyDescent="0.2">
      <c r="B15" s="29"/>
      <c r="C15" s="748" t="s">
        <v>8</v>
      </c>
      <c r="D15" s="749"/>
      <c r="E15" s="749"/>
      <c r="F15" s="749"/>
      <c r="G15" s="749"/>
      <c r="H15" s="750"/>
      <c r="I15" s="2052"/>
      <c r="J15" s="2053"/>
      <c r="K15" s="2053"/>
      <c r="L15" s="2054"/>
      <c r="M15" s="214"/>
      <c r="N15" s="36"/>
      <c r="O15" s="36"/>
      <c r="P15" s="36"/>
      <c r="Q15" s="36"/>
      <c r="R15" s="36"/>
      <c r="S15" s="36"/>
      <c r="T15" s="36"/>
      <c r="U15" s="36"/>
      <c r="V15" s="36"/>
      <c r="W15" s="36"/>
      <c r="X15" s="55"/>
      <c r="Y15" s="55"/>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Z15" s="33"/>
      <c r="CD15" s="32"/>
    </row>
    <row r="16" spans="2:177" ht="10.5" customHeight="1" thickBot="1" x14ac:dyDescent="0.2">
      <c r="B16" s="29"/>
      <c r="C16" s="754"/>
      <c r="D16" s="755"/>
      <c r="E16" s="755"/>
      <c r="F16" s="755"/>
      <c r="G16" s="755"/>
      <c r="H16" s="756"/>
      <c r="I16" s="2055"/>
      <c r="J16" s="2055"/>
      <c r="K16" s="2055"/>
      <c r="L16" s="2056"/>
      <c r="M16" s="214"/>
      <c r="N16" s="36"/>
      <c r="O16" s="36"/>
      <c r="P16" s="36"/>
      <c r="Q16" s="36"/>
      <c r="R16" s="36"/>
      <c r="S16" s="36"/>
      <c r="T16" s="36"/>
      <c r="U16" s="36"/>
      <c r="V16" s="36"/>
      <c r="W16" s="36"/>
      <c r="X16" s="55"/>
      <c r="Y16" s="55"/>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Z16" s="33"/>
      <c r="CD16" s="32"/>
      <c r="CE16" s="498" t="s">
        <v>268</v>
      </c>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99"/>
      <c r="DT16" s="499"/>
      <c r="DU16" s="499"/>
      <c r="DV16" s="499"/>
      <c r="DW16" s="499"/>
      <c r="DX16" s="499"/>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499"/>
      <c r="FK16" s="499"/>
      <c r="FL16" s="499"/>
      <c r="FM16" s="499"/>
      <c r="FN16" s="499"/>
      <c r="FO16" s="499"/>
      <c r="FP16" s="499"/>
      <c r="FQ16" s="499"/>
      <c r="FR16" s="500"/>
    </row>
    <row r="17" spans="2:177" ht="10.5" customHeight="1" x14ac:dyDescent="0.15">
      <c r="B17" s="29"/>
      <c r="C17" s="2057" t="s">
        <v>93</v>
      </c>
      <c r="D17" s="2058"/>
      <c r="E17" s="2058"/>
      <c r="F17" s="2058"/>
      <c r="G17" s="2058"/>
      <c r="H17" s="2058"/>
      <c r="I17" s="2059"/>
      <c r="J17" s="2053"/>
      <c r="K17" s="2053"/>
      <c r="L17" s="2053"/>
      <c r="M17" s="2053"/>
      <c r="N17" s="2053"/>
      <c r="O17" s="2053"/>
      <c r="P17" s="2053"/>
      <c r="Q17" s="2053"/>
      <c r="R17" s="2053"/>
      <c r="S17" s="2053"/>
      <c r="T17" s="2053"/>
      <c r="U17" s="2053"/>
      <c r="V17" s="2053"/>
      <c r="W17" s="2054"/>
      <c r="Y17" s="84"/>
      <c r="Z17" s="2"/>
      <c r="AA17" s="2"/>
      <c r="AB17" s="2"/>
      <c r="AC17" s="2"/>
      <c r="AD17" s="2"/>
      <c r="AE17" s="2"/>
      <c r="AF17" s="2"/>
      <c r="AG17" s="2"/>
      <c r="AH17" s="2"/>
      <c r="AI17" s="2"/>
      <c r="AJ17" s="2"/>
      <c r="AK17" s="2"/>
      <c r="AL17" s="2"/>
      <c r="AM17" s="2"/>
      <c r="AN17" s="1512" t="str">
        <f>SUBSTITUTE(SUBSTITUTE(SUBSTITUTE(SUBSTITUTE(SUBSTITUTE(SUBSTITUTE(I17,"-",""),"ー",""),"‐",""),"―",""),"ー",""),"－","")</f>
        <v/>
      </c>
      <c r="AP17" s="2"/>
      <c r="AQ17" s="2"/>
      <c r="AR17" s="2"/>
      <c r="AS17" s="2"/>
      <c r="AT17" s="2"/>
      <c r="AU17" s="2"/>
      <c r="AV17" s="2"/>
      <c r="AW17" s="2"/>
      <c r="AX17" s="2"/>
      <c r="AY17" s="2"/>
      <c r="AZ17" s="2"/>
      <c r="BA17" s="2"/>
      <c r="BB17" s="2"/>
      <c r="BC17" s="2"/>
      <c r="BE17" s="2"/>
      <c r="BF17" s="2"/>
      <c r="BG17" s="2"/>
      <c r="BH17" s="2"/>
      <c r="BI17" s="2"/>
      <c r="BZ17" s="33"/>
      <c r="CD17" s="32"/>
      <c r="CE17" s="501"/>
      <c r="CF17" s="502"/>
      <c r="CG17" s="502"/>
      <c r="CH17" s="502"/>
      <c r="CI17" s="502"/>
      <c r="CJ17" s="502"/>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c r="DH17" s="502"/>
      <c r="DI17" s="502"/>
      <c r="DJ17" s="502"/>
      <c r="DK17" s="502"/>
      <c r="DL17" s="502"/>
      <c r="DM17" s="502"/>
      <c r="DN17" s="502"/>
      <c r="DO17" s="502"/>
      <c r="DP17" s="502"/>
      <c r="DQ17" s="502"/>
      <c r="DR17" s="502"/>
      <c r="DS17" s="502"/>
      <c r="DT17" s="502"/>
      <c r="DU17" s="502"/>
      <c r="DV17" s="502"/>
      <c r="DW17" s="502"/>
      <c r="DX17" s="502"/>
      <c r="DY17" s="502"/>
      <c r="DZ17" s="502"/>
      <c r="EA17" s="502"/>
      <c r="EB17" s="502"/>
      <c r="EC17" s="502"/>
      <c r="ED17" s="502"/>
      <c r="EE17" s="502"/>
      <c r="EF17" s="502"/>
      <c r="EG17" s="502"/>
      <c r="EH17" s="502"/>
      <c r="EI17" s="502"/>
      <c r="EJ17" s="502"/>
      <c r="EK17" s="502"/>
      <c r="EL17" s="502"/>
      <c r="EM17" s="502"/>
      <c r="EN17" s="502"/>
      <c r="EO17" s="502"/>
      <c r="EP17" s="502"/>
      <c r="EQ17" s="502"/>
      <c r="ER17" s="502"/>
      <c r="ES17" s="502"/>
      <c r="ET17" s="502"/>
      <c r="EU17" s="502"/>
      <c r="EV17" s="502"/>
      <c r="EW17" s="502"/>
      <c r="EX17" s="502"/>
      <c r="EY17" s="502"/>
      <c r="EZ17" s="502"/>
      <c r="FA17" s="502"/>
      <c r="FB17" s="502"/>
      <c r="FC17" s="502"/>
      <c r="FD17" s="502"/>
      <c r="FE17" s="502"/>
      <c r="FF17" s="502"/>
      <c r="FG17" s="502"/>
      <c r="FH17" s="502"/>
      <c r="FI17" s="502"/>
      <c r="FJ17" s="502"/>
      <c r="FK17" s="502"/>
      <c r="FL17" s="502"/>
      <c r="FM17" s="502"/>
      <c r="FN17" s="502"/>
      <c r="FO17" s="502"/>
      <c r="FP17" s="502"/>
      <c r="FQ17" s="502"/>
      <c r="FR17" s="503"/>
    </row>
    <row r="18" spans="2:177" ht="10.5" customHeight="1" thickBot="1" x14ac:dyDescent="0.2">
      <c r="B18" s="29"/>
      <c r="C18" s="1940"/>
      <c r="D18" s="1941"/>
      <c r="E18" s="1941"/>
      <c r="F18" s="1941"/>
      <c r="G18" s="1941"/>
      <c r="H18" s="1941"/>
      <c r="I18" s="2060"/>
      <c r="J18" s="2061"/>
      <c r="K18" s="2061"/>
      <c r="L18" s="2061"/>
      <c r="M18" s="2061"/>
      <c r="N18" s="2061"/>
      <c r="O18" s="2061"/>
      <c r="P18" s="2061"/>
      <c r="Q18" s="2061"/>
      <c r="R18" s="2061"/>
      <c r="S18" s="2061"/>
      <c r="T18" s="2061"/>
      <c r="U18" s="2061"/>
      <c r="V18" s="2061"/>
      <c r="W18" s="2062"/>
      <c r="X18" s="84"/>
      <c r="Y18" s="84"/>
      <c r="Z18" s="2"/>
      <c r="AA18" s="2"/>
      <c r="AB18" s="2"/>
      <c r="AC18" s="2"/>
      <c r="AD18" s="2"/>
      <c r="AE18" s="2"/>
      <c r="AF18" s="2"/>
      <c r="AG18" s="2"/>
      <c r="AH18" s="2"/>
      <c r="AI18" s="2"/>
      <c r="AJ18" s="2"/>
      <c r="AK18" s="2"/>
      <c r="AL18" s="2"/>
      <c r="AM18" s="2"/>
      <c r="AN18" s="151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30"/>
      <c r="CA18" s="2"/>
      <c r="CB18" s="2"/>
      <c r="CC18" s="2"/>
      <c r="CD18" s="32"/>
      <c r="CE18" s="501"/>
      <c r="CF18" s="502"/>
      <c r="CG18" s="502"/>
      <c r="CH18" s="502"/>
      <c r="CI18" s="502"/>
      <c r="CJ18" s="502"/>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2"/>
      <c r="DR18" s="502"/>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2"/>
      <c r="EZ18" s="502"/>
      <c r="FA18" s="502"/>
      <c r="FB18" s="502"/>
      <c r="FC18" s="502"/>
      <c r="FD18" s="502"/>
      <c r="FE18" s="502"/>
      <c r="FF18" s="502"/>
      <c r="FG18" s="502"/>
      <c r="FH18" s="502"/>
      <c r="FI18" s="502"/>
      <c r="FJ18" s="502"/>
      <c r="FK18" s="502"/>
      <c r="FL18" s="502"/>
      <c r="FM18" s="502"/>
      <c r="FN18" s="502"/>
      <c r="FO18" s="502"/>
      <c r="FP18" s="502"/>
      <c r="FQ18" s="502"/>
      <c r="FR18" s="503"/>
    </row>
    <row r="19" spans="2:177" ht="10.5" customHeight="1" x14ac:dyDescent="0.15">
      <c r="B19" s="29"/>
      <c r="C19" s="748" t="s">
        <v>48</v>
      </c>
      <c r="D19" s="749"/>
      <c r="E19" s="749"/>
      <c r="F19" s="749"/>
      <c r="G19" s="749"/>
      <c r="H19" s="750"/>
      <c r="I19" s="711" t="s">
        <v>53</v>
      </c>
      <c r="J19" s="2064"/>
      <c r="K19" s="2064"/>
      <c r="L19" s="2064"/>
      <c r="M19" s="206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30"/>
      <c r="CA19" s="2"/>
      <c r="CB19" s="2"/>
      <c r="CC19" s="2"/>
      <c r="CD19" s="32"/>
      <c r="CE19" s="501"/>
      <c r="CF19" s="502"/>
      <c r="CG19" s="502"/>
      <c r="CH19" s="502"/>
      <c r="CI19" s="502"/>
      <c r="CJ19" s="502"/>
      <c r="CK19" s="502"/>
      <c r="CL19" s="502"/>
      <c r="CM19" s="502"/>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2"/>
      <c r="DR19" s="502"/>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2"/>
      <c r="EZ19" s="502"/>
      <c r="FA19" s="502"/>
      <c r="FB19" s="502"/>
      <c r="FC19" s="502"/>
      <c r="FD19" s="502"/>
      <c r="FE19" s="502"/>
      <c r="FF19" s="502"/>
      <c r="FG19" s="502"/>
      <c r="FH19" s="502"/>
      <c r="FI19" s="502"/>
      <c r="FJ19" s="502"/>
      <c r="FK19" s="502"/>
      <c r="FL19" s="502"/>
      <c r="FM19" s="502"/>
      <c r="FN19" s="502"/>
      <c r="FO19" s="502"/>
      <c r="FP19" s="502"/>
      <c r="FQ19" s="502"/>
      <c r="FR19" s="503"/>
    </row>
    <row r="20" spans="2:177" ht="10.5" customHeight="1" thickBot="1" x14ac:dyDescent="0.2">
      <c r="B20" s="29"/>
      <c r="C20" s="751"/>
      <c r="D20" s="752"/>
      <c r="E20" s="752"/>
      <c r="F20" s="752"/>
      <c r="G20" s="752"/>
      <c r="H20" s="753"/>
      <c r="I20" s="2063"/>
      <c r="J20" s="2066"/>
      <c r="K20" s="2066"/>
      <c r="L20" s="2066"/>
      <c r="M20" s="2067"/>
      <c r="N20" s="34"/>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2"/>
      <c r="BX20" s="2"/>
      <c r="BY20" s="2"/>
      <c r="BZ20" s="30"/>
      <c r="CA20" s="2"/>
      <c r="CB20" s="2"/>
      <c r="CC20" s="2"/>
      <c r="CD20" s="32"/>
      <c r="CE20" s="501"/>
      <c r="CF20" s="502"/>
      <c r="CG20" s="502"/>
      <c r="CH20" s="502"/>
      <c r="CI20" s="502"/>
      <c r="CJ20" s="502"/>
      <c r="CK20" s="502"/>
      <c r="CL20" s="502"/>
      <c r="CM20" s="502"/>
      <c r="CN20" s="502"/>
      <c r="CO20" s="502"/>
      <c r="CP20" s="502"/>
      <c r="CQ20" s="502"/>
      <c r="CR20" s="502"/>
      <c r="CS20" s="502"/>
      <c r="CT20" s="502"/>
      <c r="CU20" s="502"/>
      <c r="CV20" s="502"/>
      <c r="CW20" s="502"/>
      <c r="CX20" s="502"/>
      <c r="CY20" s="502"/>
      <c r="CZ20" s="502"/>
      <c r="DA20" s="502"/>
      <c r="DB20" s="502"/>
      <c r="DC20" s="502"/>
      <c r="DD20" s="502"/>
      <c r="DE20" s="502"/>
      <c r="DF20" s="502"/>
      <c r="DG20" s="502"/>
      <c r="DH20" s="502"/>
      <c r="DI20" s="502"/>
      <c r="DJ20" s="502"/>
      <c r="DK20" s="502"/>
      <c r="DL20" s="502"/>
      <c r="DM20" s="502"/>
      <c r="DN20" s="502"/>
      <c r="DO20" s="502"/>
      <c r="DP20" s="502"/>
      <c r="DQ20" s="502"/>
      <c r="DR20" s="502"/>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2"/>
      <c r="FC20" s="502"/>
      <c r="FD20" s="502"/>
      <c r="FE20" s="502"/>
      <c r="FF20" s="502"/>
      <c r="FG20" s="502"/>
      <c r="FH20" s="502"/>
      <c r="FI20" s="502"/>
      <c r="FJ20" s="502"/>
      <c r="FK20" s="502"/>
      <c r="FL20" s="502"/>
      <c r="FM20" s="502"/>
      <c r="FN20" s="502"/>
      <c r="FO20" s="502"/>
      <c r="FP20" s="502"/>
      <c r="FQ20" s="502"/>
      <c r="FR20" s="503"/>
      <c r="FS20" s="32"/>
    </row>
    <row r="21" spans="2:177" ht="10.5" customHeight="1" x14ac:dyDescent="0.15">
      <c r="B21" s="29"/>
      <c r="C21" s="751"/>
      <c r="D21" s="752"/>
      <c r="E21" s="752"/>
      <c r="F21" s="752"/>
      <c r="G21" s="752"/>
      <c r="H21" s="753"/>
      <c r="I21" s="2068"/>
      <c r="J21" s="2034"/>
      <c r="K21" s="2034"/>
      <c r="L21" s="2034"/>
      <c r="M21" s="2034"/>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c r="AL21" s="2034"/>
      <c r="AM21" s="2034"/>
      <c r="AN21" s="2034"/>
      <c r="AO21" s="2034"/>
      <c r="AP21" s="2034"/>
      <c r="AQ21" s="2034"/>
      <c r="AR21" s="2034"/>
      <c r="AS21" s="2034"/>
      <c r="AT21" s="2034"/>
      <c r="AU21" s="2034"/>
      <c r="AV21" s="2034"/>
      <c r="AW21" s="2034"/>
      <c r="AX21" s="2034"/>
      <c r="AY21" s="2034"/>
      <c r="AZ21" s="2034"/>
      <c r="BA21" s="2034"/>
      <c r="BB21" s="2034"/>
      <c r="BC21" s="2034"/>
      <c r="BD21" s="2034"/>
      <c r="BE21" s="2034"/>
      <c r="BF21" s="2034"/>
      <c r="BG21" s="2034"/>
      <c r="BH21" s="2034"/>
      <c r="BI21" s="2034"/>
      <c r="BJ21" s="2034"/>
      <c r="BK21" s="2034"/>
      <c r="BL21" s="2034"/>
      <c r="BM21" s="2034"/>
      <c r="BN21" s="2034"/>
      <c r="BO21" s="2034"/>
      <c r="BP21" s="2034"/>
      <c r="BQ21" s="2034"/>
      <c r="BR21" s="2034"/>
      <c r="BS21" s="2034"/>
      <c r="BT21" s="2034"/>
      <c r="BU21" s="2034"/>
      <c r="BV21" s="2035"/>
      <c r="BW21" s="78"/>
      <c r="BX21" s="78"/>
      <c r="BY21" s="78"/>
      <c r="BZ21" s="35"/>
      <c r="CA21" s="36"/>
      <c r="CB21" s="36"/>
      <c r="CC21" s="2"/>
      <c r="CD21" s="32"/>
      <c r="CE21" s="501"/>
      <c r="CF21" s="502"/>
      <c r="CG21" s="502"/>
      <c r="CH21" s="502"/>
      <c r="CI21" s="502"/>
      <c r="CJ21" s="502"/>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2"/>
      <c r="DR21" s="502"/>
      <c r="DS21" s="502"/>
      <c r="DT21" s="502"/>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c r="FG21" s="502"/>
      <c r="FH21" s="502"/>
      <c r="FI21" s="502"/>
      <c r="FJ21" s="502"/>
      <c r="FK21" s="502"/>
      <c r="FL21" s="502"/>
      <c r="FM21" s="502"/>
      <c r="FN21" s="502"/>
      <c r="FO21" s="502"/>
      <c r="FP21" s="502"/>
      <c r="FQ21" s="502"/>
      <c r="FR21" s="503"/>
      <c r="FS21" s="32"/>
    </row>
    <row r="22" spans="2:177" ht="10.5" customHeight="1" thickBot="1" x14ac:dyDescent="0.2">
      <c r="B22" s="29"/>
      <c r="C22" s="754"/>
      <c r="D22" s="755"/>
      <c r="E22" s="755"/>
      <c r="F22" s="755"/>
      <c r="G22" s="755"/>
      <c r="H22" s="756"/>
      <c r="I22" s="2022"/>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3"/>
      <c r="AJ22" s="2023"/>
      <c r="AK22" s="2023"/>
      <c r="AL22" s="2023"/>
      <c r="AM22" s="2023"/>
      <c r="AN22" s="2023"/>
      <c r="AO22" s="2023"/>
      <c r="AP22" s="2023"/>
      <c r="AQ22" s="2023"/>
      <c r="AR22" s="2023"/>
      <c r="AS22" s="2023"/>
      <c r="AT22" s="2023"/>
      <c r="AU22" s="2023"/>
      <c r="AV22" s="2023"/>
      <c r="AW22" s="2023"/>
      <c r="AX22" s="2023"/>
      <c r="AY22" s="2023"/>
      <c r="AZ22" s="2023"/>
      <c r="BA22" s="2023"/>
      <c r="BB22" s="2023"/>
      <c r="BC22" s="2023"/>
      <c r="BD22" s="2023"/>
      <c r="BE22" s="2023"/>
      <c r="BF22" s="2023"/>
      <c r="BG22" s="2023"/>
      <c r="BH22" s="2023"/>
      <c r="BI22" s="2023"/>
      <c r="BJ22" s="2023"/>
      <c r="BK22" s="2023"/>
      <c r="BL22" s="2023"/>
      <c r="BM22" s="2023"/>
      <c r="BN22" s="2023"/>
      <c r="BO22" s="2023"/>
      <c r="BP22" s="2023"/>
      <c r="BQ22" s="2023"/>
      <c r="BR22" s="2023"/>
      <c r="BS22" s="2023"/>
      <c r="BT22" s="2023"/>
      <c r="BU22" s="2023"/>
      <c r="BV22" s="2024"/>
      <c r="BW22" s="78"/>
      <c r="BX22" s="78"/>
      <c r="BY22" s="78"/>
      <c r="BZ22" s="35"/>
      <c r="CA22" s="36"/>
      <c r="CB22" s="36"/>
      <c r="CC22" s="2"/>
      <c r="CD22" s="32"/>
      <c r="CE22" s="501"/>
      <c r="CF22" s="502"/>
      <c r="CG22" s="502"/>
      <c r="CH22" s="502"/>
      <c r="CI22" s="502"/>
      <c r="CJ22" s="502"/>
      <c r="CK22" s="502"/>
      <c r="CL22" s="502"/>
      <c r="CM22" s="502"/>
      <c r="CN22" s="502"/>
      <c r="CO22" s="502"/>
      <c r="CP22" s="502"/>
      <c r="CQ22" s="502"/>
      <c r="CR22" s="502"/>
      <c r="CS22" s="502"/>
      <c r="CT22" s="502"/>
      <c r="CU22" s="502"/>
      <c r="CV22" s="502"/>
      <c r="CW22" s="502"/>
      <c r="CX22" s="502"/>
      <c r="CY22" s="502"/>
      <c r="CZ22" s="502"/>
      <c r="DA22" s="502"/>
      <c r="DB22" s="502"/>
      <c r="DC22" s="502"/>
      <c r="DD22" s="502"/>
      <c r="DE22" s="502"/>
      <c r="DF22" s="502"/>
      <c r="DG22" s="502"/>
      <c r="DH22" s="502"/>
      <c r="DI22" s="502"/>
      <c r="DJ22" s="502"/>
      <c r="DK22" s="502"/>
      <c r="DL22" s="502"/>
      <c r="DM22" s="502"/>
      <c r="DN22" s="502"/>
      <c r="DO22" s="502"/>
      <c r="DP22" s="502"/>
      <c r="DQ22" s="502"/>
      <c r="DR22" s="502"/>
      <c r="DS22" s="502"/>
      <c r="DT22" s="502"/>
      <c r="DU22" s="502"/>
      <c r="DV22" s="502"/>
      <c r="DW22" s="502"/>
      <c r="DX22" s="502"/>
      <c r="DY22" s="502"/>
      <c r="DZ22" s="502"/>
      <c r="EA22" s="502"/>
      <c r="EB22" s="502"/>
      <c r="EC22" s="502"/>
      <c r="ED22" s="502"/>
      <c r="EE22" s="502"/>
      <c r="EF22" s="502"/>
      <c r="EG22" s="502"/>
      <c r="EH22" s="502"/>
      <c r="EI22" s="502"/>
      <c r="EJ22" s="502"/>
      <c r="EK22" s="502"/>
      <c r="EL22" s="502"/>
      <c r="EM22" s="502"/>
      <c r="EN22" s="502"/>
      <c r="EO22" s="502"/>
      <c r="EP22" s="502"/>
      <c r="EQ22" s="502"/>
      <c r="ER22" s="502"/>
      <c r="ES22" s="502"/>
      <c r="ET22" s="502"/>
      <c r="EU22" s="502"/>
      <c r="EV22" s="502"/>
      <c r="EW22" s="502"/>
      <c r="EX22" s="502"/>
      <c r="EY22" s="502"/>
      <c r="EZ22" s="502"/>
      <c r="FA22" s="502"/>
      <c r="FB22" s="502"/>
      <c r="FC22" s="502"/>
      <c r="FD22" s="502"/>
      <c r="FE22" s="502"/>
      <c r="FF22" s="502"/>
      <c r="FG22" s="502"/>
      <c r="FH22" s="502"/>
      <c r="FI22" s="502"/>
      <c r="FJ22" s="502"/>
      <c r="FK22" s="502"/>
      <c r="FL22" s="502"/>
      <c r="FM22" s="502"/>
      <c r="FN22" s="502"/>
      <c r="FO22" s="502"/>
      <c r="FP22" s="502"/>
      <c r="FQ22" s="502"/>
      <c r="FR22" s="503"/>
      <c r="FS22" s="32"/>
    </row>
    <row r="23" spans="2:177" ht="10.5" customHeight="1" x14ac:dyDescent="0.15">
      <c r="B23" s="29"/>
      <c r="C23" s="748" t="s">
        <v>49</v>
      </c>
      <c r="D23" s="749"/>
      <c r="E23" s="749"/>
      <c r="F23" s="749"/>
      <c r="G23" s="749"/>
      <c r="H23" s="750"/>
      <c r="I23" s="2034"/>
      <c r="J23" s="2034"/>
      <c r="K23" s="2034"/>
      <c r="L23" s="2034"/>
      <c r="M23" s="2034"/>
      <c r="N23" s="2034"/>
      <c r="O23" s="2034"/>
      <c r="P23" s="2034"/>
      <c r="Q23" s="2034"/>
      <c r="R23" s="2034"/>
      <c r="S23" s="2034"/>
      <c r="T23" s="2034"/>
      <c r="U23" s="2034"/>
      <c r="V23" s="2034"/>
      <c r="W23" s="2035"/>
      <c r="X23" s="78"/>
      <c r="Y23" s="78"/>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30"/>
      <c r="CA23" s="2"/>
      <c r="CB23" s="2"/>
      <c r="CC23" s="2"/>
      <c r="CD23" s="32"/>
      <c r="CE23" s="501"/>
      <c r="CF23" s="502"/>
      <c r="CG23" s="502"/>
      <c r="CH23" s="502"/>
      <c r="CI23" s="502"/>
      <c r="CJ23" s="502"/>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2"/>
      <c r="DR23" s="502"/>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2"/>
      <c r="EZ23" s="502"/>
      <c r="FA23" s="502"/>
      <c r="FB23" s="502"/>
      <c r="FC23" s="502"/>
      <c r="FD23" s="502"/>
      <c r="FE23" s="502"/>
      <c r="FF23" s="502"/>
      <c r="FG23" s="502"/>
      <c r="FH23" s="502"/>
      <c r="FI23" s="502"/>
      <c r="FJ23" s="502"/>
      <c r="FK23" s="502"/>
      <c r="FL23" s="502"/>
      <c r="FM23" s="502"/>
      <c r="FN23" s="502"/>
      <c r="FO23" s="502"/>
      <c r="FP23" s="502"/>
      <c r="FQ23" s="502"/>
      <c r="FR23" s="503"/>
      <c r="FS23" s="32"/>
      <c r="FT23" s="32"/>
      <c r="FU23" s="32"/>
    </row>
    <row r="24" spans="2:177" ht="10.5" customHeight="1" thickBot="1" x14ac:dyDescent="0.2">
      <c r="B24" s="29"/>
      <c r="C24" s="754"/>
      <c r="D24" s="755"/>
      <c r="E24" s="755"/>
      <c r="F24" s="755"/>
      <c r="G24" s="755"/>
      <c r="H24" s="756"/>
      <c r="I24" s="2023"/>
      <c r="J24" s="2023"/>
      <c r="K24" s="2023"/>
      <c r="L24" s="2023"/>
      <c r="M24" s="2023"/>
      <c r="N24" s="2023"/>
      <c r="O24" s="2023"/>
      <c r="P24" s="2023"/>
      <c r="Q24" s="2023"/>
      <c r="R24" s="2023"/>
      <c r="S24" s="2023"/>
      <c r="T24" s="2023"/>
      <c r="U24" s="2023"/>
      <c r="V24" s="2023"/>
      <c r="W24" s="2024"/>
      <c r="X24" s="78"/>
      <c r="Y24" s="78"/>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30"/>
      <c r="CA24" s="2"/>
      <c r="CB24" s="2"/>
      <c r="CC24" s="2"/>
      <c r="CD24" s="32"/>
      <c r="CE24" s="501"/>
      <c r="CF24" s="502"/>
      <c r="CG24" s="502"/>
      <c r="CH24" s="502"/>
      <c r="CI24" s="502"/>
      <c r="CJ24" s="502"/>
      <c r="CK24" s="502"/>
      <c r="CL24" s="502"/>
      <c r="CM24" s="502"/>
      <c r="CN24" s="502"/>
      <c r="CO24" s="502"/>
      <c r="CP24" s="502"/>
      <c r="CQ24" s="502"/>
      <c r="CR24" s="502"/>
      <c r="CS24" s="502"/>
      <c r="CT24" s="502"/>
      <c r="CU24" s="502"/>
      <c r="CV24" s="502"/>
      <c r="CW24" s="502"/>
      <c r="CX24" s="502"/>
      <c r="CY24" s="502"/>
      <c r="CZ24" s="502"/>
      <c r="DA24" s="502"/>
      <c r="DB24" s="502"/>
      <c r="DC24" s="502"/>
      <c r="DD24" s="502"/>
      <c r="DE24" s="502"/>
      <c r="DF24" s="502"/>
      <c r="DG24" s="502"/>
      <c r="DH24" s="502"/>
      <c r="DI24" s="502"/>
      <c r="DJ24" s="502"/>
      <c r="DK24" s="502"/>
      <c r="DL24" s="502"/>
      <c r="DM24" s="502"/>
      <c r="DN24" s="502"/>
      <c r="DO24" s="502"/>
      <c r="DP24" s="502"/>
      <c r="DQ24" s="502"/>
      <c r="DR24" s="502"/>
      <c r="DS24" s="502"/>
      <c r="DT24" s="502"/>
      <c r="DU24" s="502"/>
      <c r="DV24" s="502"/>
      <c r="DW24" s="502"/>
      <c r="DX24" s="502"/>
      <c r="DY24" s="502"/>
      <c r="DZ24" s="502"/>
      <c r="EA24" s="502"/>
      <c r="EB24" s="502"/>
      <c r="EC24" s="502"/>
      <c r="ED24" s="502"/>
      <c r="EE24" s="502"/>
      <c r="EF24" s="502"/>
      <c r="EG24" s="502"/>
      <c r="EH24" s="502"/>
      <c r="EI24" s="502"/>
      <c r="EJ24" s="502"/>
      <c r="EK24" s="502"/>
      <c r="EL24" s="502"/>
      <c r="EM24" s="502"/>
      <c r="EN24" s="502"/>
      <c r="EO24" s="502"/>
      <c r="EP24" s="502"/>
      <c r="EQ24" s="502"/>
      <c r="ER24" s="502"/>
      <c r="ES24" s="502"/>
      <c r="ET24" s="502"/>
      <c r="EU24" s="502"/>
      <c r="EV24" s="502"/>
      <c r="EW24" s="502"/>
      <c r="EX24" s="502"/>
      <c r="EY24" s="502"/>
      <c r="EZ24" s="502"/>
      <c r="FA24" s="502"/>
      <c r="FB24" s="502"/>
      <c r="FC24" s="502"/>
      <c r="FD24" s="502"/>
      <c r="FE24" s="502"/>
      <c r="FF24" s="502"/>
      <c r="FG24" s="502"/>
      <c r="FH24" s="502"/>
      <c r="FI24" s="502"/>
      <c r="FJ24" s="502"/>
      <c r="FK24" s="502"/>
      <c r="FL24" s="502"/>
      <c r="FM24" s="502"/>
      <c r="FN24" s="502"/>
      <c r="FO24" s="502"/>
      <c r="FP24" s="502"/>
      <c r="FQ24" s="502"/>
      <c r="FR24" s="503"/>
      <c r="FS24" s="32"/>
      <c r="FT24" s="32"/>
      <c r="FU24" s="32"/>
    </row>
    <row r="25" spans="2:177" ht="10.5" customHeight="1" thickBot="1" x14ac:dyDescent="0.2">
      <c r="B25" s="29"/>
      <c r="C25" s="748" t="s">
        <v>50</v>
      </c>
      <c r="D25" s="749"/>
      <c r="E25" s="749"/>
      <c r="F25" s="749"/>
      <c r="G25" s="749"/>
      <c r="H25" s="750"/>
      <c r="I25" s="2007"/>
      <c r="J25" s="2007"/>
      <c r="K25" s="2007"/>
      <c r="L25" s="2007"/>
      <c r="M25" s="2007"/>
      <c r="N25" s="2007"/>
      <c r="O25" s="2007"/>
      <c r="P25" s="2007"/>
      <c r="Q25" s="2007"/>
      <c r="R25" s="2007"/>
      <c r="S25" s="2007"/>
      <c r="T25" s="2007"/>
      <c r="U25" s="2007"/>
      <c r="V25" s="2007"/>
      <c r="W25" s="2008"/>
      <c r="X25" s="85"/>
      <c r="Y25" s="85"/>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30"/>
      <c r="CA25" s="2"/>
      <c r="CB25" s="2"/>
      <c r="CC25" s="2"/>
      <c r="CD25" s="32"/>
      <c r="CE25" s="504"/>
      <c r="CF25" s="505"/>
      <c r="CG25" s="505"/>
      <c r="CH25" s="505"/>
      <c r="CI25" s="505"/>
      <c r="CJ25" s="505"/>
      <c r="CK25" s="505"/>
      <c r="CL25" s="505"/>
      <c r="CM25" s="505"/>
      <c r="CN25" s="505"/>
      <c r="CO25" s="505"/>
      <c r="CP25" s="505"/>
      <c r="CQ25" s="505"/>
      <c r="CR25" s="505"/>
      <c r="CS25" s="505"/>
      <c r="CT25" s="505"/>
      <c r="CU25" s="505"/>
      <c r="CV25" s="505"/>
      <c r="CW25" s="505"/>
      <c r="CX25" s="505"/>
      <c r="CY25" s="505"/>
      <c r="CZ25" s="505"/>
      <c r="DA25" s="505"/>
      <c r="DB25" s="505"/>
      <c r="DC25" s="505"/>
      <c r="DD25" s="505"/>
      <c r="DE25" s="505"/>
      <c r="DF25" s="505"/>
      <c r="DG25" s="505"/>
      <c r="DH25" s="505"/>
      <c r="DI25" s="505"/>
      <c r="DJ25" s="505"/>
      <c r="DK25" s="505"/>
      <c r="DL25" s="505"/>
      <c r="DM25" s="505"/>
      <c r="DN25" s="505"/>
      <c r="DO25" s="505"/>
      <c r="DP25" s="505"/>
      <c r="DQ25" s="505"/>
      <c r="DR25" s="505"/>
      <c r="DS25" s="505"/>
      <c r="DT25" s="505"/>
      <c r="DU25" s="505"/>
      <c r="DV25" s="505"/>
      <c r="DW25" s="505"/>
      <c r="DX25" s="505"/>
      <c r="DY25" s="505"/>
      <c r="DZ25" s="505"/>
      <c r="EA25" s="505"/>
      <c r="EB25" s="505"/>
      <c r="EC25" s="505"/>
      <c r="ED25" s="505"/>
      <c r="EE25" s="505"/>
      <c r="EF25" s="505"/>
      <c r="EG25" s="505"/>
      <c r="EH25" s="505"/>
      <c r="EI25" s="505"/>
      <c r="EJ25" s="505"/>
      <c r="EK25" s="505"/>
      <c r="EL25" s="505"/>
      <c r="EM25" s="505"/>
      <c r="EN25" s="505"/>
      <c r="EO25" s="505"/>
      <c r="EP25" s="505"/>
      <c r="EQ25" s="505"/>
      <c r="ER25" s="505"/>
      <c r="ES25" s="505"/>
      <c r="ET25" s="505"/>
      <c r="EU25" s="505"/>
      <c r="EV25" s="505"/>
      <c r="EW25" s="505"/>
      <c r="EX25" s="505"/>
      <c r="EY25" s="505"/>
      <c r="EZ25" s="505"/>
      <c r="FA25" s="505"/>
      <c r="FB25" s="505"/>
      <c r="FC25" s="505"/>
      <c r="FD25" s="505"/>
      <c r="FE25" s="505"/>
      <c r="FF25" s="505"/>
      <c r="FG25" s="505"/>
      <c r="FH25" s="505"/>
      <c r="FI25" s="505"/>
      <c r="FJ25" s="505"/>
      <c r="FK25" s="505"/>
      <c r="FL25" s="505"/>
      <c r="FM25" s="505"/>
      <c r="FN25" s="505"/>
      <c r="FO25" s="505"/>
      <c r="FP25" s="505"/>
      <c r="FQ25" s="505"/>
      <c r="FR25" s="506"/>
      <c r="FS25" s="32"/>
      <c r="FT25" s="32"/>
      <c r="FU25" s="32"/>
    </row>
    <row r="26" spans="2:177" ht="10.5" customHeight="1" thickBot="1" x14ac:dyDescent="0.2">
      <c r="B26" s="29"/>
      <c r="C26" s="754"/>
      <c r="D26" s="755"/>
      <c r="E26" s="755"/>
      <c r="F26" s="755"/>
      <c r="G26" s="755"/>
      <c r="H26" s="756"/>
      <c r="I26" s="2009"/>
      <c r="J26" s="2009"/>
      <c r="K26" s="2009"/>
      <c r="L26" s="2009"/>
      <c r="M26" s="2009"/>
      <c r="N26" s="2009"/>
      <c r="O26" s="2009"/>
      <c r="P26" s="2009"/>
      <c r="Q26" s="2009"/>
      <c r="R26" s="2009"/>
      <c r="S26" s="2009"/>
      <c r="T26" s="2009"/>
      <c r="U26" s="2009"/>
      <c r="V26" s="2009"/>
      <c r="W26" s="2010"/>
      <c r="X26" s="85"/>
      <c r="Y26" s="85"/>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30"/>
      <c r="CA26" s="2"/>
      <c r="CB26" s="2"/>
      <c r="CC26" s="2"/>
      <c r="CD26" s="32"/>
      <c r="FS26" s="32"/>
      <c r="FT26" s="32"/>
      <c r="FU26" s="32"/>
    </row>
    <row r="27" spans="2:177" ht="10.5" customHeight="1" thickBot="1" x14ac:dyDescent="0.2">
      <c r="B27" s="2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V27" s="2"/>
      <c r="AW27" s="2"/>
      <c r="AX27" s="2"/>
      <c r="AY27" s="2"/>
      <c r="AZ27" s="2"/>
      <c r="BA27" s="2"/>
      <c r="BB27" s="2"/>
      <c r="BC27" s="2"/>
      <c r="BD27" s="2"/>
      <c r="BE27" s="2"/>
      <c r="BF27" s="2"/>
      <c r="BG27" s="2"/>
      <c r="BH27" s="2"/>
      <c r="BI27" s="2"/>
      <c r="BJ27" s="2"/>
      <c r="BZ27" s="33"/>
      <c r="CD27" s="32"/>
      <c r="CE27" s="498" t="s">
        <v>73</v>
      </c>
      <c r="CF27" s="499"/>
      <c r="CG27" s="499"/>
      <c r="CH27" s="499"/>
      <c r="CI27" s="499"/>
      <c r="CJ27" s="499"/>
      <c r="CK27" s="499"/>
      <c r="CL27" s="499"/>
      <c r="CM27" s="499"/>
      <c r="CN27" s="499"/>
      <c r="CO27" s="499"/>
      <c r="CP27" s="499"/>
      <c r="CQ27" s="499"/>
      <c r="CR27" s="499"/>
      <c r="CS27" s="499"/>
      <c r="CT27" s="499"/>
      <c r="CU27" s="499"/>
      <c r="CV27" s="499"/>
      <c r="CW27" s="499"/>
      <c r="CX27" s="499"/>
      <c r="CY27" s="499"/>
      <c r="CZ27" s="499"/>
      <c r="DA27" s="499"/>
      <c r="DB27" s="499"/>
      <c r="DC27" s="499"/>
      <c r="DD27" s="499"/>
      <c r="DE27" s="499"/>
      <c r="DF27" s="499"/>
      <c r="DG27" s="499"/>
      <c r="DH27" s="499"/>
      <c r="DI27" s="499"/>
      <c r="DJ27" s="499"/>
      <c r="DK27" s="499"/>
      <c r="DL27" s="499"/>
      <c r="DM27" s="499"/>
      <c r="DN27" s="499"/>
      <c r="DO27" s="499"/>
      <c r="DP27" s="499"/>
      <c r="DQ27" s="499"/>
      <c r="DR27" s="499"/>
      <c r="DS27" s="499"/>
      <c r="DT27" s="499"/>
      <c r="DU27" s="499"/>
      <c r="DV27" s="499"/>
      <c r="DW27" s="499"/>
      <c r="DX27" s="499"/>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c r="FF27" s="499"/>
      <c r="FG27" s="499"/>
      <c r="FH27" s="499"/>
      <c r="FI27" s="499"/>
      <c r="FJ27" s="499"/>
      <c r="FK27" s="499"/>
      <c r="FL27" s="499"/>
      <c r="FM27" s="499"/>
      <c r="FN27" s="499"/>
      <c r="FO27" s="499"/>
      <c r="FP27" s="499"/>
      <c r="FQ27" s="499"/>
      <c r="FR27" s="500"/>
      <c r="FS27" s="32"/>
    </row>
    <row r="28" spans="2:177" ht="10.5" customHeight="1" x14ac:dyDescent="0.15">
      <c r="B28" s="29"/>
      <c r="C28" s="748" t="s">
        <v>9</v>
      </c>
      <c r="D28" s="749"/>
      <c r="E28" s="749"/>
      <c r="F28" s="749"/>
      <c r="G28" s="749"/>
      <c r="H28" s="750"/>
      <c r="I28" s="2036"/>
      <c r="J28" s="2036"/>
      <c r="K28" s="2036"/>
      <c r="L28" s="2036"/>
      <c r="M28" s="2038" t="s">
        <v>13</v>
      </c>
      <c r="N28" s="2039"/>
      <c r="O28" s="2036"/>
      <c r="P28" s="2036"/>
      <c r="Q28" s="2036"/>
      <c r="R28" s="2036"/>
      <c r="S28" s="2038" t="s">
        <v>14</v>
      </c>
      <c r="T28" s="710"/>
      <c r="U28" s="710"/>
      <c r="V28" s="710"/>
      <c r="W28" s="713"/>
      <c r="X28" s="2448"/>
      <c r="Y28" s="711"/>
      <c r="Z28" s="711"/>
      <c r="AA28" s="711"/>
      <c r="AB28" s="711"/>
      <c r="AC28" s="714"/>
      <c r="AD28" s="2083" t="s">
        <v>54</v>
      </c>
      <c r="AE28" s="710"/>
      <c r="AF28" s="710"/>
      <c r="AG28" s="710"/>
      <c r="AH28" s="710"/>
      <c r="AI28" s="710"/>
      <c r="AJ28" s="710"/>
      <c r="AK28" s="710"/>
      <c r="AL28" s="710"/>
      <c r="AM28" s="710"/>
      <c r="AN28" s="710"/>
      <c r="AO28" s="710"/>
      <c r="AP28" s="710"/>
      <c r="AQ28" s="710"/>
      <c r="AR28" s="710"/>
      <c r="AS28" s="710"/>
      <c r="AT28" s="2039"/>
      <c r="AU28" s="2048"/>
      <c r="AV28" s="2036"/>
      <c r="AW28" s="2036"/>
      <c r="AX28" s="2036"/>
      <c r="AY28" s="2036"/>
      <c r="AZ28" s="2036"/>
      <c r="BA28" s="2036"/>
      <c r="BB28" s="2036"/>
      <c r="BC28" s="2036"/>
      <c r="BD28" s="2036"/>
      <c r="BE28" s="2036"/>
      <c r="BF28" s="2036"/>
      <c r="BG28" s="2036"/>
      <c r="BH28" s="2036"/>
      <c r="BI28" s="2036"/>
      <c r="BJ28" s="2049"/>
      <c r="BK28" s="221"/>
      <c r="BL28" s="221"/>
      <c r="BM28" s="221"/>
      <c r="BZ28" s="33"/>
      <c r="CD28" s="32"/>
      <c r="CE28" s="501"/>
      <c r="CF28" s="502"/>
      <c r="CG28" s="502"/>
      <c r="CH28" s="502"/>
      <c r="CI28" s="502"/>
      <c r="CJ28" s="502"/>
      <c r="CK28" s="502"/>
      <c r="CL28" s="502"/>
      <c r="CM28" s="502"/>
      <c r="CN28" s="502"/>
      <c r="CO28" s="502"/>
      <c r="CP28" s="502"/>
      <c r="CQ28" s="502"/>
      <c r="CR28" s="502"/>
      <c r="CS28" s="502"/>
      <c r="CT28" s="502"/>
      <c r="CU28" s="502"/>
      <c r="CV28" s="502"/>
      <c r="CW28" s="502"/>
      <c r="CX28" s="502"/>
      <c r="CY28" s="502"/>
      <c r="CZ28" s="502"/>
      <c r="DA28" s="502"/>
      <c r="DB28" s="502"/>
      <c r="DC28" s="502"/>
      <c r="DD28" s="502"/>
      <c r="DE28" s="502"/>
      <c r="DF28" s="502"/>
      <c r="DG28" s="502"/>
      <c r="DH28" s="502"/>
      <c r="DI28" s="502"/>
      <c r="DJ28" s="502"/>
      <c r="DK28" s="502"/>
      <c r="DL28" s="502"/>
      <c r="DM28" s="502"/>
      <c r="DN28" s="502"/>
      <c r="DO28" s="502"/>
      <c r="DP28" s="502"/>
      <c r="DQ28" s="502"/>
      <c r="DR28" s="502"/>
      <c r="DS28" s="502"/>
      <c r="DT28" s="502"/>
      <c r="DU28" s="502"/>
      <c r="DV28" s="502"/>
      <c r="DW28" s="502"/>
      <c r="DX28" s="502"/>
      <c r="DY28" s="502"/>
      <c r="DZ28" s="502"/>
      <c r="EA28" s="502"/>
      <c r="EB28" s="502"/>
      <c r="EC28" s="502"/>
      <c r="ED28" s="502"/>
      <c r="EE28" s="502"/>
      <c r="EF28" s="502"/>
      <c r="EG28" s="502"/>
      <c r="EH28" s="502"/>
      <c r="EI28" s="502"/>
      <c r="EJ28" s="502"/>
      <c r="EK28" s="502"/>
      <c r="EL28" s="502"/>
      <c r="EM28" s="502"/>
      <c r="EN28" s="502"/>
      <c r="EO28" s="502"/>
      <c r="EP28" s="502"/>
      <c r="EQ28" s="502"/>
      <c r="ER28" s="502"/>
      <c r="ES28" s="502"/>
      <c r="ET28" s="502"/>
      <c r="EU28" s="502"/>
      <c r="EV28" s="502"/>
      <c r="EW28" s="502"/>
      <c r="EX28" s="502"/>
      <c r="EY28" s="502"/>
      <c r="EZ28" s="502"/>
      <c r="FA28" s="502"/>
      <c r="FB28" s="502"/>
      <c r="FC28" s="502"/>
      <c r="FD28" s="502"/>
      <c r="FE28" s="502"/>
      <c r="FF28" s="502"/>
      <c r="FG28" s="502"/>
      <c r="FH28" s="502"/>
      <c r="FI28" s="502"/>
      <c r="FJ28" s="502"/>
      <c r="FK28" s="502"/>
      <c r="FL28" s="502"/>
      <c r="FM28" s="502"/>
      <c r="FN28" s="502"/>
      <c r="FO28" s="502"/>
      <c r="FP28" s="502"/>
      <c r="FQ28" s="502"/>
      <c r="FR28" s="503"/>
      <c r="FS28" s="32"/>
    </row>
    <row r="29" spans="2:177" ht="10.5" customHeight="1" thickBot="1" x14ac:dyDescent="0.2">
      <c r="B29" s="29"/>
      <c r="C29" s="754"/>
      <c r="D29" s="755"/>
      <c r="E29" s="755"/>
      <c r="F29" s="755"/>
      <c r="G29" s="755"/>
      <c r="H29" s="756"/>
      <c r="I29" s="2037"/>
      <c r="J29" s="2037"/>
      <c r="K29" s="2037"/>
      <c r="L29" s="2037"/>
      <c r="M29" s="2040"/>
      <c r="N29" s="2041"/>
      <c r="O29" s="2037"/>
      <c r="P29" s="2037"/>
      <c r="Q29" s="2037"/>
      <c r="R29" s="2037"/>
      <c r="S29" s="2040"/>
      <c r="T29" s="712"/>
      <c r="U29" s="712"/>
      <c r="V29" s="712"/>
      <c r="W29" s="715"/>
      <c r="X29" s="2448"/>
      <c r="Y29" s="711"/>
      <c r="Z29" s="711"/>
      <c r="AA29" s="711"/>
      <c r="AB29" s="711"/>
      <c r="AC29" s="714"/>
      <c r="AD29" s="2084"/>
      <c r="AE29" s="712"/>
      <c r="AF29" s="712"/>
      <c r="AG29" s="712"/>
      <c r="AH29" s="712"/>
      <c r="AI29" s="712"/>
      <c r="AJ29" s="712"/>
      <c r="AK29" s="712"/>
      <c r="AL29" s="712"/>
      <c r="AM29" s="712"/>
      <c r="AN29" s="712"/>
      <c r="AO29" s="712"/>
      <c r="AP29" s="712"/>
      <c r="AQ29" s="712"/>
      <c r="AR29" s="712"/>
      <c r="AS29" s="712"/>
      <c r="AT29" s="2041"/>
      <c r="AU29" s="2050"/>
      <c r="AV29" s="2037"/>
      <c r="AW29" s="2037"/>
      <c r="AX29" s="2037"/>
      <c r="AY29" s="2037"/>
      <c r="AZ29" s="2037"/>
      <c r="BA29" s="2037"/>
      <c r="BB29" s="2037"/>
      <c r="BC29" s="2037"/>
      <c r="BD29" s="2037"/>
      <c r="BE29" s="2037"/>
      <c r="BF29" s="2037"/>
      <c r="BG29" s="2037"/>
      <c r="BH29" s="2037"/>
      <c r="BI29" s="2037"/>
      <c r="BJ29" s="2051"/>
      <c r="BK29" s="83"/>
      <c r="BL29" s="83"/>
      <c r="BM29" s="83"/>
      <c r="BZ29" s="33"/>
      <c r="CD29" s="32"/>
      <c r="CE29" s="504"/>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c r="FJ29" s="505"/>
      <c r="FK29" s="505"/>
      <c r="FL29" s="505"/>
      <c r="FM29" s="505"/>
      <c r="FN29" s="505"/>
      <c r="FO29" s="505"/>
      <c r="FP29" s="505"/>
      <c r="FQ29" s="505"/>
      <c r="FR29" s="506"/>
      <c r="FS29" s="32"/>
    </row>
    <row r="30" spans="2:177" ht="10.5" customHeight="1" thickBot="1" x14ac:dyDescent="0.2">
      <c r="B30" s="29"/>
      <c r="C30" s="2"/>
      <c r="D30" s="2"/>
      <c r="E30" s="2"/>
      <c r="F30" s="2"/>
      <c r="G30" s="2"/>
      <c r="H30" s="2"/>
      <c r="I30" s="2"/>
      <c r="J30" s="2"/>
      <c r="K30" s="2"/>
      <c r="L30" s="2"/>
      <c r="M30" s="2"/>
      <c r="N30" s="2"/>
      <c r="O30" s="2"/>
      <c r="P30" s="2"/>
      <c r="Q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Z30" s="33"/>
      <c r="CD30" s="32"/>
      <c r="FS30" s="32"/>
      <c r="FT30" s="32"/>
    </row>
    <row r="31" spans="2:177" ht="10.5" customHeight="1" x14ac:dyDescent="0.15">
      <c r="B31" s="29"/>
      <c r="C31" s="748" t="s">
        <v>10</v>
      </c>
      <c r="D31" s="749"/>
      <c r="E31" s="749"/>
      <c r="F31" s="749"/>
      <c r="G31" s="749"/>
      <c r="H31" s="750"/>
      <c r="I31" s="2020"/>
      <c r="J31" s="2020"/>
      <c r="K31" s="2020"/>
      <c r="L31" s="2020"/>
      <c r="M31" s="2020"/>
      <c r="N31" s="2020"/>
      <c r="O31" s="2020"/>
      <c r="P31" s="2020"/>
      <c r="Q31" s="2020"/>
      <c r="R31" s="2020"/>
      <c r="S31" s="2020"/>
      <c r="T31" s="2020"/>
      <c r="U31" s="2020"/>
      <c r="V31" s="2020"/>
      <c r="W31" s="2020"/>
      <c r="X31" s="2020"/>
      <c r="Y31" s="2020"/>
      <c r="Z31" s="2020"/>
      <c r="AA31" s="2020"/>
      <c r="AB31" s="2020"/>
      <c r="AC31" s="2020"/>
      <c r="AD31" s="2020"/>
      <c r="AE31" s="2020"/>
      <c r="AF31" s="2020"/>
      <c r="AG31" s="2020"/>
      <c r="AH31" s="2020"/>
      <c r="AI31" s="2020"/>
      <c r="AJ31" s="2020"/>
      <c r="AK31" s="2020"/>
      <c r="AL31" s="2020"/>
      <c r="AM31" s="2020"/>
      <c r="AN31" s="2020"/>
      <c r="AO31" s="2020"/>
      <c r="AP31" s="2020"/>
      <c r="AQ31" s="2020"/>
      <c r="AR31" s="2020"/>
      <c r="AS31" s="2020"/>
      <c r="AT31" s="2020"/>
      <c r="AU31" s="2020"/>
      <c r="AV31" s="2020"/>
      <c r="AW31" s="2020"/>
      <c r="AX31" s="2020"/>
      <c r="AY31" s="2020"/>
      <c r="AZ31" s="2020"/>
      <c r="BA31" s="2020"/>
      <c r="BB31" s="2021"/>
      <c r="BC31" s="222"/>
      <c r="BD31" s="222"/>
      <c r="BE31" s="222"/>
      <c r="BF31" s="2"/>
      <c r="BG31" s="2"/>
      <c r="BH31" s="2"/>
      <c r="BI31" s="2"/>
      <c r="BZ31" s="33"/>
      <c r="CD31" s="32"/>
      <c r="CE31" s="498" t="s">
        <v>239</v>
      </c>
      <c r="CF31" s="499"/>
      <c r="CG31" s="499"/>
      <c r="CH31" s="499"/>
      <c r="CI31" s="499"/>
      <c r="CJ31" s="499"/>
      <c r="CK31" s="499"/>
      <c r="CL31" s="499"/>
      <c r="CM31" s="499"/>
      <c r="CN31" s="499"/>
      <c r="CO31" s="499"/>
      <c r="CP31" s="499"/>
      <c r="CQ31" s="499"/>
      <c r="CR31" s="499"/>
      <c r="CS31" s="499"/>
      <c r="CT31" s="499"/>
      <c r="CU31" s="499"/>
      <c r="CV31" s="499"/>
      <c r="CW31" s="499"/>
      <c r="CX31" s="499"/>
      <c r="CY31" s="499"/>
      <c r="CZ31" s="499"/>
      <c r="DA31" s="499"/>
      <c r="DB31" s="499"/>
      <c r="DC31" s="499"/>
      <c r="DD31" s="499"/>
      <c r="DE31" s="499"/>
      <c r="DF31" s="499"/>
      <c r="DG31" s="499"/>
      <c r="DH31" s="499"/>
      <c r="DI31" s="499"/>
      <c r="DJ31" s="499"/>
      <c r="DK31" s="499"/>
      <c r="DL31" s="499"/>
      <c r="DM31" s="499"/>
      <c r="DN31" s="499"/>
      <c r="DO31" s="499"/>
      <c r="DP31" s="499"/>
      <c r="DQ31" s="499"/>
      <c r="DR31" s="499"/>
      <c r="DS31" s="499"/>
      <c r="DT31" s="499"/>
      <c r="DU31" s="499"/>
      <c r="DV31" s="499"/>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500"/>
      <c r="FS31" s="32"/>
      <c r="FT31" s="32"/>
    </row>
    <row r="32" spans="2:177" ht="10.5" customHeight="1" x14ac:dyDescent="0.15">
      <c r="B32" s="29"/>
      <c r="C32" s="2085"/>
      <c r="D32" s="2086"/>
      <c r="E32" s="2086"/>
      <c r="F32" s="2086"/>
      <c r="G32" s="2086"/>
      <c r="H32" s="2087"/>
      <c r="I32" s="2034"/>
      <c r="J32" s="2034"/>
      <c r="K32" s="2034"/>
      <c r="L32" s="2034"/>
      <c r="M32" s="2034"/>
      <c r="N32" s="2034"/>
      <c r="O32" s="2034"/>
      <c r="P32" s="2034"/>
      <c r="Q32" s="2034"/>
      <c r="R32" s="2034"/>
      <c r="S32" s="2034"/>
      <c r="T32" s="2034"/>
      <c r="U32" s="2034"/>
      <c r="V32" s="2034"/>
      <c r="W32" s="2034"/>
      <c r="X32" s="2034"/>
      <c r="Y32" s="2034"/>
      <c r="Z32" s="2034"/>
      <c r="AA32" s="2034"/>
      <c r="AB32" s="2034"/>
      <c r="AC32" s="2034"/>
      <c r="AD32" s="2034"/>
      <c r="AE32" s="2034"/>
      <c r="AF32" s="2034"/>
      <c r="AG32" s="2034"/>
      <c r="AH32" s="2034"/>
      <c r="AI32" s="2034"/>
      <c r="AJ32" s="2034"/>
      <c r="AK32" s="2034"/>
      <c r="AL32" s="2034"/>
      <c r="AM32" s="2034"/>
      <c r="AN32" s="2034"/>
      <c r="AO32" s="2034"/>
      <c r="AP32" s="2034"/>
      <c r="AQ32" s="2034"/>
      <c r="AR32" s="2034"/>
      <c r="AS32" s="2034"/>
      <c r="AT32" s="2034"/>
      <c r="AU32" s="2034"/>
      <c r="AV32" s="2034"/>
      <c r="AW32" s="2034"/>
      <c r="AX32" s="2034"/>
      <c r="AY32" s="2034"/>
      <c r="AZ32" s="2034"/>
      <c r="BA32" s="2034"/>
      <c r="BB32" s="2035"/>
      <c r="BC32" s="78"/>
      <c r="BD32" s="78"/>
      <c r="BE32" s="78"/>
      <c r="BF32" s="2"/>
      <c r="BG32" s="2"/>
      <c r="BH32" s="2"/>
      <c r="BI32" s="2"/>
      <c r="BZ32" s="33"/>
      <c r="CD32" s="32"/>
      <c r="CE32" s="501"/>
      <c r="CF32" s="502"/>
      <c r="CG32" s="502"/>
      <c r="CH32" s="502"/>
      <c r="CI32" s="502"/>
      <c r="CJ32" s="502"/>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502"/>
      <c r="DN32" s="502"/>
      <c r="DO32" s="502"/>
      <c r="DP32" s="502"/>
      <c r="DQ32" s="502"/>
      <c r="DR32" s="502"/>
      <c r="DS32" s="502"/>
      <c r="DT32" s="502"/>
      <c r="DU32" s="502"/>
      <c r="DV32" s="502"/>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2"/>
      <c r="EZ32" s="502"/>
      <c r="FA32" s="502"/>
      <c r="FB32" s="502"/>
      <c r="FC32" s="502"/>
      <c r="FD32" s="502"/>
      <c r="FE32" s="502"/>
      <c r="FF32" s="502"/>
      <c r="FG32" s="502"/>
      <c r="FH32" s="502"/>
      <c r="FI32" s="502"/>
      <c r="FJ32" s="502"/>
      <c r="FK32" s="502"/>
      <c r="FL32" s="502"/>
      <c r="FM32" s="502"/>
      <c r="FN32" s="502"/>
      <c r="FO32" s="502"/>
      <c r="FP32" s="502"/>
      <c r="FQ32" s="502"/>
      <c r="FR32" s="503"/>
      <c r="FS32" s="32"/>
    </row>
    <row r="33" spans="2:175" ht="10.5" customHeight="1" x14ac:dyDescent="0.15">
      <c r="B33" s="29"/>
      <c r="C33" s="751" t="s">
        <v>11</v>
      </c>
      <c r="D33" s="752"/>
      <c r="E33" s="752"/>
      <c r="F33" s="752"/>
      <c r="G33" s="752"/>
      <c r="H33" s="753"/>
      <c r="I33" s="2132"/>
      <c r="J33" s="2132"/>
      <c r="K33" s="2132"/>
      <c r="L33" s="2132"/>
      <c r="M33" s="2132"/>
      <c r="N33" s="2132"/>
      <c r="O33" s="2132"/>
      <c r="P33" s="2132"/>
      <c r="Q33" s="2132"/>
      <c r="R33" s="2132"/>
      <c r="S33" s="2132"/>
      <c r="T33" s="2132"/>
      <c r="U33" s="2132"/>
      <c r="V33" s="2132"/>
      <c r="W33" s="2132"/>
      <c r="X33" s="2132"/>
      <c r="Y33" s="2132"/>
      <c r="Z33" s="2132"/>
      <c r="AA33" s="2132"/>
      <c r="AB33" s="2132"/>
      <c r="AC33" s="2132"/>
      <c r="AD33" s="2132"/>
      <c r="AE33" s="2132"/>
      <c r="AF33" s="2132"/>
      <c r="AG33" s="2132"/>
      <c r="AH33" s="2132"/>
      <c r="AI33" s="2132"/>
      <c r="AJ33" s="2132"/>
      <c r="AK33" s="2132"/>
      <c r="AL33" s="2132"/>
      <c r="AM33" s="2132"/>
      <c r="AN33" s="2132"/>
      <c r="AO33" s="2132"/>
      <c r="AP33" s="2132"/>
      <c r="AQ33" s="2132"/>
      <c r="AR33" s="2132"/>
      <c r="AS33" s="2132"/>
      <c r="AT33" s="2132"/>
      <c r="AU33" s="2132"/>
      <c r="AV33" s="2132"/>
      <c r="AW33" s="2132"/>
      <c r="AX33" s="2132"/>
      <c r="AY33" s="2132"/>
      <c r="AZ33" s="2132"/>
      <c r="BA33" s="2132"/>
      <c r="BB33" s="2133"/>
      <c r="BC33" s="222"/>
      <c r="BD33" s="222"/>
      <c r="BE33" s="222"/>
      <c r="BF33" s="1"/>
      <c r="BG33" s="2"/>
      <c r="BH33" s="2"/>
      <c r="BI33" s="2"/>
      <c r="BJ33" s="2"/>
      <c r="BK33" s="2"/>
      <c r="BL33" s="2"/>
      <c r="BM33" s="2"/>
      <c r="BN33" s="2"/>
      <c r="BO33" s="2"/>
      <c r="BP33" s="2"/>
      <c r="BQ33" s="2"/>
      <c r="BR33" s="2"/>
      <c r="BS33" s="2"/>
      <c r="BT33" s="2"/>
      <c r="BU33" s="2"/>
      <c r="BV33" s="2"/>
      <c r="BW33" s="2"/>
      <c r="BX33" s="2"/>
      <c r="BY33" s="2"/>
      <c r="BZ33" s="30"/>
      <c r="CA33" s="2"/>
      <c r="CB33" s="2"/>
      <c r="CC33" s="2"/>
      <c r="CD33" s="32"/>
      <c r="CE33" s="501"/>
      <c r="CF33" s="502"/>
      <c r="CG33" s="502"/>
      <c r="CH33" s="502"/>
      <c r="CI33" s="502"/>
      <c r="CJ33" s="502"/>
      <c r="CK33" s="502"/>
      <c r="CL33" s="502"/>
      <c r="CM33" s="502"/>
      <c r="CN33" s="502"/>
      <c r="CO33" s="502"/>
      <c r="CP33" s="502"/>
      <c r="CQ33" s="502"/>
      <c r="CR33" s="502"/>
      <c r="CS33" s="502"/>
      <c r="CT33" s="502"/>
      <c r="CU33" s="502"/>
      <c r="CV33" s="502"/>
      <c r="CW33" s="502"/>
      <c r="CX33" s="502"/>
      <c r="CY33" s="502"/>
      <c r="CZ33" s="502"/>
      <c r="DA33" s="502"/>
      <c r="DB33" s="502"/>
      <c r="DC33" s="502"/>
      <c r="DD33" s="502"/>
      <c r="DE33" s="502"/>
      <c r="DF33" s="502"/>
      <c r="DG33" s="502"/>
      <c r="DH33" s="502"/>
      <c r="DI33" s="502"/>
      <c r="DJ33" s="502"/>
      <c r="DK33" s="502"/>
      <c r="DL33" s="502"/>
      <c r="DM33" s="502"/>
      <c r="DN33" s="502"/>
      <c r="DO33" s="502"/>
      <c r="DP33" s="502"/>
      <c r="DQ33" s="502"/>
      <c r="DR33" s="502"/>
      <c r="DS33" s="502"/>
      <c r="DT33" s="502"/>
      <c r="DU33" s="502"/>
      <c r="DV33" s="502"/>
      <c r="DW33" s="502"/>
      <c r="DX33" s="502"/>
      <c r="DY33" s="502"/>
      <c r="DZ33" s="502"/>
      <c r="EA33" s="502"/>
      <c r="EB33" s="502"/>
      <c r="EC33" s="502"/>
      <c r="ED33" s="502"/>
      <c r="EE33" s="502"/>
      <c r="EF33" s="502"/>
      <c r="EG33" s="502"/>
      <c r="EH33" s="502"/>
      <c r="EI33" s="502"/>
      <c r="EJ33" s="502"/>
      <c r="EK33" s="502"/>
      <c r="EL33" s="502"/>
      <c r="EM33" s="502"/>
      <c r="EN33" s="502"/>
      <c r="EO33" s="502"/>
      <c r="EP33" s="502"/>
      <c r="EQ33" s="502"/>
      <c r="ER33" s="502"/>
      <c r="ES33" s="502"/>
      <c r="ET33" s="502"/>
      <c r="EU33" s="502"/>
      <c r="EV33" s="502"/>
      <c r="EW33" s="502"/>
      <c r="EX33" s="502"/>
      <c r="EY33" s="502"/>
      <c r="EZ33" s="502"/>
      <c r="FA33" s="502"/>
      <c r="FB33" s="502"/>
      <c r="FC33" s="502"/>
      <c r="FD33" s="502"/>
      <c r="FE33" s="502"/>
      <c r="FF33" s="502"/>
      <c r="FG33" s="502"/>
      <c r="FH33" s="502"/>
      <c r="FI33" s="502"/>
      <c r="FJ33" s="502"/>
      <c r="FK33" s="502"/>
      <c r="FL33" s="502"/>
      <c r="FM33" s="502"/>
      <c r="FN33" s="502"/>
      <c r="FO33" s="502"/>
      <c r="FP33" s="502"/>
      <c r="FQ33" s="502"/>
      <c r="FR33" s="503"/>
      <c r="FS33" s="32"/>
    </row>
    <row r="34" spans="2:175" ht="10.5" customHeight="1" thickBot="1" x14ac:dyDescent="0.2">
      <c r="B34" s="29"/>
      <c r="C34" s="754"/>
      <c r="D34" s="755"/>
      <c r="E34" s="755"/>
      <c r="F34" s="755"/>
      <c r="G34" s="755"/>
      <c r="H34" s="756"/>
      <c r="I34" s="2023"/>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3"/>
      <c r="AJ34" s="2023"/>
      <c r="AK34" s="2023"/>
      <c r="AL34" s="2023"/>
      <c r="AM34" s="2023"/>
      <c r="AN34" s="2023"/>
      <c r="AO34" s="2023"/>
      <c r="AP34" s="2023"/>
      <c r="AQ34" s="2023"/>
      <c r="AR34" s="2023"/>
      <c r="AS34" s="2023"/>
      <c r="AT34" s="2023"/>
      <c r="AU34" s="2023"/>
      <c r="AV34" s="2023"/>
      <c r="AW34" s="2023"/>
      <c r="AX34" s="2023"/>
      <c r="AY34" s="2023"/>
      <c r="AZ34" s="2023"/>
      <c r="BA34" s="2023"/>
      <c r="BB34" s="2024"/>
      <c r="BC34" s="78"/>
      <c r="BD34" s="78"/>
      <c r="BE34" s="78"/>
      <c r="BF34" s="2"/>
      <c r="BG34" s="2"/>
      <c r="BH34" s="2"/>
      <c r="BI34" s="2"/>
      <c r="BZ34" s="33"/>
      <c r="CD34" s="32"/>
      <c r="CE34" s="501"/>
      <c r="CF34" s="502"/>
      <c r="CG34" s="502"/>
      <c r="CH34" s="502"/>
      <c r="CI34" s="502"/>
      <c r="CJ34" s="502"/>
      <c r="CK34" s="502"/>
      <c r="CL34" s="502"/>
      <c r="CM34" s="502"/>
      <c r="CN34" s="502"/>
      <c r="CO34" s="502"/>
      <c r="CP34" s="502"/>
      <c r="CQ34" s="502"/>
      <c r="CR34" s="502"/>
      <c r="CS34" s="502"/>
      <c r="CT34" s="502"/>
      <c r="CU34" s="502"/>
      <c r="CV34" s="502"/>
      <c r="CW34" s="502"/>
      <c r="CX34" s="502"/>
      <c r="CY34" s="502"/>
      <c r="CZ34" s="502"/>
      <c r="DA34" s="502"/>
      <c r="DB34" s="502"/>
      <c r="DC34" s="502"/>
      <c r="DD34" s="502"/>
      <c r="DE34" s="502"/>
      <c r="DF34" s="502"/>
      <c r="DG34" s="502"/>
      <c r="DH34" s="502"/>
      <c r="DI34" s="502"/>
      <c r="DJ34" s="502"/>
      <c r="DK34" s="502"/>
      <c r="DL34" s="502"/>
      <c r="DM34" s="502"/>
      <c r="DN34" s="502"/>
      <c r="DO34" s="502"/>
      <c r="DP34" s="502"/>
      <c r="DQ34" s="502"/>
      <c r="DR34" s="502"/>
      <c r="DS34" s="502"/>
      <c r="DT34" s="502"/>
      <c r="DU34" s="502"/>
      <c r="DV34" s="502"/>
      <c r="DW34" s="502"/>
      <c r="DX34" s="502"/>
      <c r="DY34" s="502"/>
      <c r="DZ34" s="502"/>
      <c r="EA34" s="502"/>
      <c r="EB34" s="502"/>
      <c r="EC34" s="502"/>
      <c r="ED34" s="502"/>
      <c r="EE34" s="502"/>
      <c r="EF34" s="502"/>
      <c r="EG34" s="502"/>
      <c r="EH34" s="502"/>
      <c r="EI34" s="502"/>
      <c r="EJ34" s="502"/>
      <c r="EK34" s="502"/>
      <c r="EL34" s="502"/>
      <c r="EM34" s="502"/>
      <c r="EN34" s="502"/>
      <c r="EO34" s="502"/>
      <c r="EP34" s="502"/>
      <c r="EQ34" s="502"/>
      <c r="ER34" s="502"/>
      <c r="ES34" s="502"/>
      <c r="ET34" s="502"/>
      <c r="EU34" s="502"/>
      <c r="EV34" s="502"/>
      <c r="EW34" s="502"/>
      <c r="EX34" s="502"/>
      <c r="EY34" s="502"/>
      <c r="EZ34" s="502"/>
      <c r="FA34" s="502"/>
      <c r="FB34" s="502"/>
      <c r="FC34" s="502"/>
      <c r="FD34" s="502"/>
      <c r="FE34" s="502"/>
      <c r="FF34" s="502"/>
      <c r="FG34" s="502"/>
      <c r="FH34" s="502"/>
      <c r="FI34" s="502"/>
      <c r="FJ34" s="502"/>
      <c r="FK34" s="502"/>
      <c r="FL34" s="502"/>
      <c r="FM34" s="502"/>
      <c r="FN34" s="502"/>
      <c r="FO34" s="502"/>
      <c r="FP34" s="502"/>
      <c r="FQ34" s="502"/>
      <c r="FR34" s="503"/>
      <c r="FS34" s="32"/>
    </row>
    <row r="35" spans="2:175" ht="10.5" customHeight="1" x14ac:dyDescent="0.15">
      <c r="B35" s="29"/>
      <c r="C35" s="751" t="s">
        <v>12</v>
      </c>
      <c r="D35" s="752"/>
      <c r="E35" s="752"/>
      <c r="F35" s="752"/>
      <c r="G35" s="752"/>
      <c r="H35" s="752"/>
      <c r="I35" s="2134"/>
      <c r="J35" s="2007"/>
      <c r="K35" s="2007"/>
      <c r="L35" s="2008"/>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Z35" s="33"/>
      <c r="CD35" s="32"/>
      <c r="CE35" s="501"/>
      <c r="CF35" s="502"/>
      <c r="CG35" s="502"/>
      <c r="CH35" s="502"/>
      <c r="CI35" s="502"/>
      <c r="CJ35" s="502"/>
      <c r="CK35" s="502"/>
      <c r="CL35" s="502"/>
      <c r="CM35" s="502"/>
      <c r="CN35" s="502"/>
      <c r="CO35" s="502"/>
      <c r="CP35" s="502"/>
      <c r="CQ35" s="502"/>
      <c r="CR35" s="502"/>
      <c r="CS35" s="502"/>
      <c r="CT35" s="502"/>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2"/>
      <c r="DR35" s="502"/>
      <c r="DS35" s="502"/>
      <c r="DT35" s="502"/>
      <c r="DU35" s="502"/>
      <c r="DV35" s="502"/>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2"/>
      <c r="EU35" s="502"/>
      <c r="EV35" s="502"/>
      <c r="EW35" s="502"/>
      <c r="EX35" s="502"/>
      <c r="EY35" s="502"/>
      <c r="EZ35" s="502"/>
      <c r="FA35" s="502"/>
      <c r="FB35" s="502"/>
      <c r="FC35" s="502"/>
      <c r="FD35" s="502"/>
      <c r="FE35" s="502"/>
      <c r="FF35" s="502"/>
      <c r="FG35" s="502"/>
      <c r="FH35" s="502"/>
      <c r="FI35" s="502"/>
      <c r="FJ35" s="502"/>
      <c r="FK35" s="502"/>
      <c r="FL35" s="502"/>
      <c r="FM35" s="502"/>
      <c r="FN35" s="502"/>
      <c r="FO35" s="502"/>
      <c r="FP35" s="502"/>
      <c r="FQ35" s="502"/>
      <c r="FR35" s="503"/>
      <c r="FS35" s="32"/>
    </row>
    <row r="36" spans="2:175" ht="10.5" customHeight="1" thickBot="1" x14ac:dyDescent="0.2">
      <c r="B36" s="29"/>
      <c r="C36" s="754"/>
      <c r="D36" s="755"/>
      <c r="E36" s="755"/>
      <c r="F36" s="755"/>
      <c r="G36" s="755"/>
      <c r="H36" s="755"/>
      <c r="I36" s="2135"/>
      <c r="J36" s="2009"/>
      <c r="K36" s="2009"/>
      <c r="L36" s="2010"/>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Z36" s="33"/>
      <c r="CD36" s="32"/>
      <c r="CE36" s="501"/>
      <c r="CF36" s="502"/>
      <c r="CG36" s="502"/>
      <c r="CH36" s="502"/>
      <c r="CI36" s="502"/>
      <c r="CJ36" s="502"/>
      <c r="CK36" s="502"/>
      <c r="CL36" s="502"/>
      <c r="CM36" s="502"/>
      <c r="CN36" s="502"/>
      <c r="CO36" s="502"/>
      <c r="CP36" s="502"/>
      <c r="CQ36" s="502"/>
      <c r="CR36" s="502"/>
      <c r="CS36" s="502"/>
      <c r="CT36" s="502"/>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2"/>
      <c r="DR36" s="502"/>
      <c r="DS36" s="502"/>
      <c r="DT36" s="502"/>
      <c r="DU36" s="502"/>
      <c r="DV36" s="502"/>
      <c r="DW36" s="502"/>
      <c r="DX36" s="502"/>
      <c r="DY36" s="502"/>
      <c r="DZ36" s="502"/>
      <c r="EA36" s="502"/>
      <c r="EB36" s="502"/>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2"/>
      <c r="EZ36" s="502"/>
      <c r="FA36" s="502"/>
      <c r="FB36" s="502"/>
      <c r="FC36" s="502"/>
      <c r="FD36" s="502"/>
      <c r="FE36" s="502"/>
      <c r="FF36" s="502"/>
      <c r="FG36" s="502"/>
      <c r="FH36" s="502"/>
      <c r="FI36" s="502"/>
      <c r="FJ36" s="502"/>
      <c r="FK36" s="502"/>
      <c r="FL36" s="502"/>
      <c r="FM36" s="502"/>
      <c r="FN36" s="502"/>
      <c r="FO36" s="502"/>
      <c r="FP36" s="502"/>
      <c r="FQ36" s="502"/>
      <c r="FR36" s="503"/>
      <c r="FS36" s="32"/>
    </row>
    <row r="37" spans="2:175" ht="9.75" customHeight="1" x14ac:dyDescent="0.15">
      <c r="B37" s="2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BZ37" s="33"/>
      <c r="CD37" s="37"/>
      <c r="CE37" s="501"/>
      <c r="CF37" s="502"/>
      <c r="CG37" s="502"/>
      <c r="CH37" s="502"/>
      <c r="CI37" s="502"/>
      <c r="CJ37" s="502"/>
      <c r="CK37" s="502"/>
      <c r="CL37" s="502"/>
      <c r="CM37" s="502"/>
      <c r="CN37" s="502"/>
      <c r="CO37" s="502"/>
      <c r="CP37" s="502"/>
      <c r="CQ37" s="502"/>
      <c r="CR37" s="502"/>
      <c r="CS37" s="502"/>
      <c r="CT37" s="502"/>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2"/>
      <c r="DR37" s="502"/>
      <c r="DS37" s="502"/>
      <c r="DT37" s="502"/>
      <c r="DU37" s="502"/>
      <c r="DV37" s="502"/>
      <c r="DW37" s="502"/>
      <c r="DX37" s="502"/>
      <c r="DY37" s="502"/>
      <c r="DZ37" s="502"/>
      <c r="EA37" s="502"/>
      <c r="EB37" s="502"/>
      <c r="EC37" s="502"/>
      <c r="ED37" s="502"/>
      <c r="EE37" s="502"/>
      <c r="EF37" s="502"/>
      <c r="EG37" s="502"/>
      <c r="EH37" s="502"/>
      <c r="EI37" s="502"/>
      <c r="EJ37" s="502"/>
      <c r="EK37" s="502"/>
      <c r="EL37" s="502"/>
      <c r="EM37" s="502"/>
      <c r="EN37" s="502"/>
      <c r="EO37" s="502"/>
      <c r="EP37" s="502"/>
      <c r="EQ37" s="502"/>
      <c r="ER37" s="502"/>
      <c r="ES37" s="502"/>
      <c r="ET37" s="502"/>
      <c r="EU37" s="502"/>
      <c r="EV37" s="502"/>
      <c r="EW37" s="502"/>
      <c r="EX37" s="502"/>
      <c r="EY37" s="502"/>
      <c r="EZ37" s="502"/>
      <c r="FA37" s="502"/>
      <c r="FB37" s="502"/>
      <c r="FC37" s="502"/>
      <c r="FD37" s="502"/>
      <c r="FE37" s="502"/>
      <c r="FF37" s="502"/>
      <c r="FG37" s="502"/>
      <c r="FH37" s="502"/>
      <c r="FI37" s="502"/>
      <c r="FJ37" s="502"/>
      <c r="FK37" s="502"/>
      <c r="FL37" s="502"/>
      <c r="FM37" s="502"/>
      <c r="FN37" s="502"/>
      <c r="FO37" s="502"/>
      <c r="FP37" s="502"/>
      <c r="FQ37" s="502"/>
      <c r="FR37" s="503"/>
      <c r="FS37" s="37"/>
    </row>
    <row r="38" spans="2:175" ht="13.5" customHeight="1" thickBot="1" x14ac:dyDescent="0.2">
      <c r="B38" s="29"/>
      <c r="C38" s="2088" t="s">
        <v>217</v>
      </c>
      <c r="D38" s="597"/>
      <c r="E38" s="597"/>
      <c r="F38" s="597"/>
      <c r="G38" s="597"/>
      <c r="H38" s="597"/>
      <c r="I38" s="597"/>
      <c r="J38" s="597"/>
      <c r="K38" s="597"/>
      <c r="L38" s="597"/>
      <c r="M38" s="597"/>
      <c r="N38" s="597"/>
      <c r="O38" s="597"/>
      <c r="P38" s="597"/>
      <c r="Q38" s="597" t="s">
        <v>216</v>
      </c>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80"/>
      <c r="BX38" s="80"/>
      <c r="BY38" s="80"/>
      <c r="BZ38" s="33"/>
      <c r="CD38" s="37"/>
      <c r="CE38" s="501"/>
      <c r="CF38" s="502"/>
      <c r="CG38" s="502"/>
      <c r="CH38" s="502"/>
      <c r="CI38" s="502"/>
      <c r="CJ38" s="502"/>
      <c r="CK38" s="502"/>
      <c r="CL38" s="502"/>
      <c r="CM38" s="502"/>
      <c r="CN38" s="502"/>
      <c r="CO38" s="502"/>
      <c r="CP38" s="502"/>
      <c r="CQ38" s="502"/>
      <c r="CR38" s="502"/>
      <c r="CS38" s="502"/>
      <c r="CT38" s="502"/>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2"/>
      <c r="DR38" s="502"/>
      <c r="DS38" s="502"/>
      <c r="DT38" s="502"/>
      <c r="DU38" s="502"/>
      <c r="DV38" s="502"/>
      <c r="DW38" s="502"/>
      <c r="DX38" s="502"/>
      <c r="DY38" s="502"/>
      <c r="DZ38" s="502"/>
      <c r="EA38" s="502"/>
      <c r="EB38" s="502"/>
      <c r="EC38" s="502"/>
      <c r="ED38" s="502"/>
      <c r="EE38" s="502"/>
      <c r="EF38" s="502"/>
      <c r="EG38" s="502"/>
      <c r="EH38" s="502"/>
      <c r="EI38" s="502"/>
      <c r="EJ38" s="502"/>
      <c r="EK38" s="502"/>
      <c r="EL38" s="502"/>
      <c r="EM38" s="502"/>
      <c r="EN38" s="502"/>
      <c r="EO38" s="502"/>
      <c r="EP38" s="502"/>
      <c r="EQ38" s="502"/>
      <c r="ER38" s="502"/>
      <c r="ES38" s="502"/>
      <c r="ET38" s="502"/>
      <c r="EU38" s="502"/>
      <c r="EV38" s="502"/>
      <c r="EW38" s="502"/>
      <c r="EX38" s="502"/>
      <c r="EY38" s="502"/>
      <c r="EZ38" s="502"/>
      <c r="FA38" s="502"/>
      <c r="FB38" s="502"/>
      <c r="FC38" s="502"/>
      <c r="FD38" s="502"/>
      <c r="FE38" s="502"/>
      <c r="FF38" s="502"/>
      <c r="FG38" s="502"/>
      <c r="FH38" s="502"/>
      <c r="FI38" s="502"/>
      <c r="FJ38" s="502"/>
      <c r="FK38" s="502"/>
      <c r="FL38" s="502"/>
      <c r="FM38" s="502"/>
      <c r="FN38" s="502"/>
      <c r="FO38" s="502"/>
      <c r="FP38" s="502"/>
      <c r="FQ38" s="502"/>
      <c r="FR38" s="503"/>
      <c r="FS38" s="37"/>
    </row>
    <row r="39" spans="2:175" ht="10.5" customHeight="1" x14ac:dyDescent="0.15">
      <c r="B39" s="29"/>
      <c r="C39" s="113"/>
      <c r="D39" s="748" t="s">
        <v>15</v>
      </c>
      <c r="E39" s="749"/>
      <c r="F39" s="749"/>
      <c r="G39" s="749"/>
      <c r="H39" s="749"/>
      <c r="I39" s="750"/>
      <c r="J39" s="2075"/>
      <c r="K39" s="2076"/>
      <c r="L39" s="2076"/>
      <c r="M39" s="2077"/>
      <c r="N39" s="569"/>
      <c r="O39" s="570"/>
      <c r="P39" s="570"/>
      <c r="Q39" s="38"/>
      <c r="R39" s="2083" t="s">
        <v>37</v>
      </c>
      <c r="S39" s="710"/>
      <c r="T39" s="710"/>
      <c r="U39" s="710"/>
      <c r="V39" s="710"/>
      <c r="W39" s="710"/>
      <c r="X39" s="710"/>
      <c r="Y39" s="710"/>
      <c r="Z39" s="710"/>
      <c r="AA39" s="710"/>
      <c r="AB39" s="710"/>
      <c r="AC39" s="710"/>
      <c r="AD39" s="2039"/>
      <c r="AE39" s="2038" t="s">
        <v>39</v>
      </c>
      <c r="AF39" s="710"/>
      <c r="AG39" s="710"/>
      <c r="AH39" s="710"/>
      <c r="AI39" s="710"/>
      <c r="AJ39" s="710"/>
      <c r="AK39" s="710"/>
      <c r="AL39" s="710"/>
      <c r="AM39" s="710"/>
      <c r="AN39" s="710"/>
      <c r="AO39" s="710"/>
      <c r="AP39" s="710"/>
      <c r="AQ39" s="710"/>
      <c r="AR39" s="710"/>
      <c r="AS39" s="710"/>
      <c r="AT39" s="710"/>
      <c r="AU39" s="710"/>
      <c r="AV39" s="710"/>
      <c r="AW39" s="2039"/>
      <c r="AX39" s="2105" t="s">
        <v>38</v>
      </c>
      <c r="AY39" s="2105"/>
      <c r="AZ39" s="2105"/>
      <c r="BA39" s="2105"/>
      <c r="BB39" s="2105"/>
      <c r="BC39" s="2105"/>
      <c r="BD39" s="2105"/>
      <c r="BE39" s="2105"/>
      <c r="BF39" s="2105"/>
      <c r="BG39" s="2105"/>
      <c r="BH39" s="2105"/>
      <c r="BI39" s="2105"/>
      <c r="BJ39" s="2105"/>
      <c r="BK39" s="2105"/>
      <c r="BL39" s="2105"/>
      <c r="BM39" s="2105"/>
      <c r="BN39" s="2105"/>
      <c r="BO39" s="2106"/>
      <c r="BP39" s="2106"/>
      <c r="BQ39" s="2106"/>
      <c r="BR39" s="2107"/>
      <c r="BS39" s="63"/>
      <c r="BT39" s="63"/>
      <c r="BU39" s="63"/>
      <c r="BV39" s="579"/>
      <c r="BW39" s="68"/>
      <c r="BX39" s="68"/>
      <c r="BY39" s="68"/>
      <c r="BZ39" s="33"/>
      <c r="CD39" s="37"/>
      <c r="CE39" s="501"/>
      <c r="CF39" s="502"/>
      <c r="CG39" s="502"/>
      <c r="CH39" s="502"/>
      <c r="CI39" s="502"/>
      <c r="CJ39" s="502"/>
      <c r="CK39" s="502"/>
      <c r="CL39" s="502"/>
      <c r="CM39" s="502"/>
      <c r="CN39" s="502"/>
      <c r="CO39" s="502"/>
      <c r="CP39" s="502"/>
      <c r="CQ39" s="502"/>
      <c r="CR39" s="502"/>
      <c r="CS39" s="502"/>
      <c r="CT39" s="502"/>
      <c r="CU39" s="502"/>
      <c r="CV39" s="502"/>
      <c r="CW39" s="502"/>
      <c r="CX39" s="502"/>
      <c r="CY39" s="502"/>
      <c r="CZ39" s="502"/>
      <c r="DA39" s="502"/>
      <c r="DB39" s="502"/>
      <c r="DC39" s="502"/>
      <c r="DD39" s="502"/>
      <c r="DE39" s="502"/>
      <c r="DF39" s="502"/>
      <c r="DG39" s="502"/>
      <c r="DH39" s="502"/>
      <c r="DI39" s="502"/>
      <c r="DJ39" s="502"/>
      <c r="DK39" s="502"/>
      <c r="DL39" s="502"/>
      <c r="DM39" s="502"/>
      <c r="DN39" s="502"/>
      <c r="DO39" s="502"/>
      <c r="DP39" s="502"/>
      <c r="DQ39" s="502"/>
      <c r="DR39" s="502"/>
      <c r="DS39" s="502"/>
      <c r="DT39" s="502"/>
      <c r="DU39" s="502"/>
      <c r="DV39" s="502"/>
      <c r="DW39" s="502"/>
      <c r="DX39" s="502"/>
      <c r="DY39" s="502"/>
      <c r="DZ39" s="502"/>
      <c r="EA39" s="502"/>
      <c r="EB39" s="502"/>
      <c r="EC39" s="502"/>
      <c r="ED39" s="502"/>
      <c r="EE39" s="502"/>
      <c r="EF39" s="502"/>
      <c r="EG39" s="502"/>
      <c r="EH39" s="502"/>
      <c r="EI39" s="502"/>
      <c r="EJ39" s="502"/>
      <c r="EK39" s="502"/>
      <c r="EL39" s="502"/>
      <c r="EM39" s="502"/>
      <c r="EN39" s="502"/>
      <c r="EO39" s="502"/>
      <c r="EP39" s="502"/>
      <c r="EQ39" s="502"/>
      <c r="ER39" s="502"/>
      <c r="ES39" s="502"/>
      <c r="ET39" s="502"/>
      <c r="EU39" s="502"/>
      <c r="EV39" s="502"/>
      <c r="EW39" s="502"/>
      <c r="EX39" s="502"/>
      <c r="EY39" s="502"/>
      <c r="EZ39" s="502"/>
      <c r="FA39" s="502"/>
      <c r="FB39" s="502"/>
      <c r="FC39" s="502"/>
      <c r="FD39" s="502"/>
      <c r="FE39" s="502"/>
      <c r="FF39" s="502"/>
      <c r="FG39" s="502"/>
      <c r="FH39" s="502"/>
      <c r="FI39" s="502"/>
      <c r="FJ39" s="502"/>
      <c r="FK39" s="502"/>
      <c r="FL39" s="502"/>
      <c r="FM39" s="502"/>
      <c r="FN39" s="502"/>
      <c r="FO39" s="502"/>
      <c r="FP39" s="502"/>
      <c r="FQ39" s="502"/>
      <c r="FR39" s="503"/>
      <c r="FS39" s="37"/>
    </row>
    <row r="40" spans="2:175" ht="10.5" customHeight="1" thickBot="1" x14ac:dyDescent="0.2">
      <c r="B40" s="29"/>
      <c r="C40" s="113"/>
      <c r="D40" s="751"/>
      <c r="E40" s="752"/>
      <c r="F40" s="752"/>
      <c r="G40" s="752"/>
      <c r="H40" s="752"/>
      <c r="I40" s="753"/>
      <c r="J40" s="2078"/>
      <c r="K40" s="2078"/>
      <c r="L40" s="2078"/>
      <c r="M40" s="2079"/>
      <c r="N40" s="569"/>
      <c r="O40" s="570"/>
      <c r="P40" s="570"/>
      <c r="Q40" s="38"/>
      <c r="R40" s="2084"/>
      <c r="S40" s="712"/>
      <c r="T40" s="712"/>
      <c r="U40" s="712"/>
      <c r="V40" s="712"/>
      <c r="W40" s="712"/>
      <c r="X40" s="712"/>
      <c r="Y40" s="712"/>
      <c r="Z40" s="712"/>
      <c r="AA40" s="712"/>
      <c r="AB40" s="712"/>
      <c r="AC40" s="712"/>
      <c r="AD40" s="2041"/>
      <c r="AE40" s="2040"/>
      <c r="AF40" s="712"/>
      <c r="AG40" s="712"/>
      <c r="AH40" s="712"/>
      <c r="AI40" s="712"/>
      <c r="AJ40" s="712"/>
      <c r="AK40" s="712"/>
      <c r="AL40" s="712"/>
      <c r="AM40" s="712"/>
      <c r="AN40" s="712"/>
      <c r="AO40" s="712"/>
      <c r="AP40" s="712"/>
      <c r="AQ40" s="712"/>
      <c r="AR40" s="712"/>
      <c r="AS40" s="712"/>
      <c r="AT40" s="712"/>
      <c r="AU40" s="712"/>
      <c r="AV40" s="712"/>
      <c r="AW40" s="2041"/>
      <c r="AX40" s="2108"/>
      <c r="AY40" s="2108"/>
      <c r="AZ40" s="2108"/>
      <c r="BA40" s="2108"/>
      <c r="BB40" s="2108"/>
      <c r="BC40" s="2108"/>
      <c r="BD40" s="2108"/>
      <c r="BE40" s="2108"/>
      <c r="BF40" s="2108"/>
      <c r="BG40" s="2108"/>
      <c r="BH40" s="2108"/>
      <c r="BI40" s="2108"/>
      <c r="BJ40" s="2108"/>
      <c r="BK40" s="2108"/>
      <c r="BL40" s="2108"/>
      <c r="BM40" s="2108"/>
      <c r="BN40" s="2108"/>
      <c r="BO40" s="2109"/>
      <c r="BP40" s="2109"/>
      <c r="BQ40" s="2109"/>
      <c r="BR40" s="2110"/>
      <c r="BS40" s="63"/>
      <c r="BT40" s="63"/>
      <c r="BU40" s="63"/>
      <c r="BV40" s="579"/>
      <c r="BW40" s="68"/>
      <c r="BX40" s="68"/>
      <c r="BY40" s="68"/>
      <c r="BZ40" s="33"/>
      <c r="CD40" s="37"/>
      <c r="CE40" s="501"/>
      <c r="CF40" s="502"/>
      <c r="CG40" s="502"/>
      <c r="CH40" s="502"/>
      <c r="CI40" s="502"/>
      <c r="CJ40" s="502"/>
      <c r="CK40" s="502"/>
      <c r="CL40" s="502"/>
      <c r="CM40" s="502"/>
      <c r="CN40" s="502"/>
      <c r="CO40" s="502"/>
      <c r="CP40" s="502"/>
      <c r="CQ40" s="502"/>
      <c r="CR40" s="502"/>
      <c r="CS40" s="502"/>
      <c r="CT40" s="502"/>
      <c r="CU40" s="502"/>
      <c r="CV40" s="502"/>
      <c r="CW40" s="502"/>
      <c r="CX40" s="502"/>
      <c r="CY40" s="502"/>
      <c r="CZ40" s="502"/>
      <c r="DA40" s="502"/>
      <c r="DB40" s="502"/>
      <c r="DC40" s="502"/>
      <c r="DD40" s="502"/>
      <c r="DE40" s="502"/>
      <c r="DF40" s="502"/>
      <c r="DG40" s="502"/>
      <c r="DH40" s="502"/>
      <c r="DI40" s="502"/>
      <c r="DJ40" s="502"/>
      <c r="DK40" s="502"/>
      <c r="DL40" s="502"/>
      <c r="DM40" s="502"/>
      <c r="DN40" s="502"/>
      <c r="DO40" s="502"/>
      <c r="DP40" s="502"/>
      <c r="DQ40" s="502"/>
      <c r="DR40" s="502"/>
      <c r="DS40" s="502"/>
      <c r="DT40" s="502"/>
      <c r="DU40" s="502"/>
      <c r="DV40" s="502"/>
      <c r="DW40" s="502"/>
      <c r="DX40" s="502"/>
      <c r="DY40" s="502"/>
      <c r="DZ40" s="502"/>
      <c r="EA40" s="502"/>
      <c r="EB40" s="502"/>
      <c r="EC40" s="502"/>
      <c r="ED40" s="502"/>
      <c r="EE40" s="502"/>
      <c r="EF40" s="502"/>
      <c r="EG40" s="502"/>
      <c r="EH40" s="502"/>
      <c r="EI40" s="502"/>
      <c r="EJ40" s="502"/>
      <c r="EK40" s="502"/>
      <c r="EL40" s="502"/>
      <c r="EM40" s="502"/>
      <c r="EN40" s="502"/>
      <c r="EO40" s="502"/>
      <c r="EP40" s="502"/>
      <c r="EQ40" s="502"/>
      <c r="ER40" s="502"/>
      <c r="ES40" s="502"/>
      <c r="ET40" s="502"/>
      <c r="EU40" s="502"/>
      <c r="EV40" s="502"/>
      <c r="EW40" s="502"/>
      <c r="EX40" s="502"/>
      <c r="EY40" s="502"/>
      <c r="EZ40" s="502"/>
      <c r="FA40" s="502"/>
      <c r="FB40" s="502"/>
      <c r="FC40" s="502"/>
      <c r="FD40" s="502"/>
      <c r="FE40" s="502"/>
      <c r="FF40" s="502"/>
      <c r="FG40" s="502"/>
      <c r="FH40" s="502"/>
      <c r="FI40" s="502"/>
      <c r="FJ40" s="502"/>
      <c r="FK40" s="502"/>
      <c r="FL40" s="502"/>
      <c r="FM40" s="502"/>
      <c r="FN40" s="502"/>
      <c r="FO40" s="502"/>
      <c r="FP40" s="502"/>
      <c r="FQ40" s="502"/>
      <c r="FR40" s="503"/>
      <c r="FS40" s="37"/>
    </row>
    <row r="41" spans="2:175" ht="10.5" customHeight="1" x14ac:dyDescent="0.2">
      <c r="B41" s="29"/>
      <c r="C41" s="2120"/>
      <c r="D41" s="748" t="s">
        <v>55</v>
      </c>
      <c r="E41" s="749"/>
      <c r="F41" s="749"/>
      <c r="G41" s="749"/>
      <c r="H41" s="749"/>
      <c r="I41" s="750"/>
      <c r="J41" s="2111"/>
      <c r="K41" s="2070"/>
      <c r="L41" s="2070"/>
      <c r="M41" s="2070"/>
      <c r="N41" s="2070"/>
      <c r="O41" s="2070"/>
      <c r="P41" s="2071"/>
      <c r="Q41" s="616"/>
      <c r="R41" s="2095"/>
      <c r="S41" s="2090"/>
      <c r="T41" s="2090"/>
      <c r="U41" s="2090"/>
      <c r="V41" s="2090"/>
      <c r="W41" s="2090"/>
      <c r="X41" s="2090"/>
      <c r="Y41" s="2090"/>
      <c r="Z41" s="2090"/>
      <c r="AA41" s="2090"/>
      <c r="AB41" s="2090"/>
      <c r="AC41" s="2090"/>
      <c r="AD41" s="2091"/>
      <c r="AE41" s="2089"/>
      <c r="AF41" s="2090"/>
      <c r="AG41" s="2090"/>
      <c r="AH41" s="2090"/>
      <c r="AI41" s="2090"/>
      <c r="AJ41" s="2090"/>
      <c r="AK41" s="2090"/>
      <c r="AL41" s="2090"/>
      <c r="AM41" s="2090"/>
      <c r="AN41" s="2090"/>
      <c r="AO41" s="2090"/>
      <c r="AP41" s="2090"/>
      <c r="AQ41" s="2090"/>
      <c r="AR41" s="2090"/>
      <c r="AS41" s="2090"/>
      <c r="AT41" s="2090"/>
      <c r="AU41" s="2090"/>
      <c r="AV41" s="2090"/>
      <c r="AW41" s="2091"/>
      <c r="AX41" s="2112"/>
      <c r="AY41" s="2112"/>
      <c r="AZ41" s="2112"/>
      <c r="BA41" s="2112"/>
      <c r="BB41" s="2112"/>
      <c r="BC41" s="2112"/>
      <c r="BD41" s="2112"/>
      <c r="BE41" s="2112"/>
      <c r="BF41" s="2112"/>
      <c r="BG41" s="2112"/>
      <c r="BH41" s="2112"/>
      <c r="BI41" s="2112"/>
      <c r="BJ41" s="2112"/>
      <c r="BK41" s="2112"/>
      <c r="BL41" s="2112"/>
      <c r="BM41" s="2112"/>
      <c r="BN41" s="2112"/>
      <c r="BO41" s="2092"/>
      <c r="BP41" s="2092"/>
      <c r="BQ41" s="2092"/>
      <c r="BR41" s="2113"/>
      <c r="BS41" s="79"/>
      <c r="BT41" s="79"/>
      <c r="BU41" s="79"/>
      <c r="BV41" s="579"/>
      <c r="BW41" s="68"/>
      <c r="BX41" s="68"/>
      <c r="BY41" s="68"/>
      <c r="BZ41" s="33"/>
      <c r="CD41" s="37"/>
      <c r="CE41" s="501"/>
      <c r="CF41" s="502"/>
      <c r="CG41" s="502"/>
      <c r="CH41" s="502"/>
      <c r="CI41" s="502"/>
      <c r="CJ41" s="502"/>
      <c r="CK41" s="502"/>
      <c r="CL41" s="502"/>
      <c r="CM41" s="502"/>
      <c r="CN41" s="502"/>
      <c r="CO41" s="502"/>
      <c r="CP41" s="502"/>
      <c r="CQ41" s="502"/>
      <c r="CR41" s="502"/>
      <c r="CS41" s="502"/>
      <c r="CT41" s="502"/>
      <c r="CU41" s="502"/>
      <c r="CV41" s="502"/>
      <c r="CW41" s="502"/>
      <c r="CX41" s="502"/>
      <c r="CY41" s="502"/>
      <c r="CZ41" s="502"/>
      <c r="DA41" s="502"/>
      <c r="DB41" s="502"/>
      <c r="DC41" s="502"/>
      <c r="DD41" s="502"/>
      <c r="DE41" s="502"/>
      <c r="DF41" s="502"/>
      <c r="DG41" s="502"/>
      <c r="DH41" s="502"/>
      <c r="DI41" s="502"/>
      <c r="DJ41" s="502"/>
      <c r="DK41" s="502"/>
      <c r="DL41" s="502"/>
      <c r="DM41" s="502"/>
      <c r="DN41" s="502"/>
      <c r="DO41" s="502"/>
      <c r="DP41" s="502"/>
      <c r="DQ41" s="502"/>
      <c r="DR41" s="502"/>
      <c r="DS41" s="502"/>
      <c r="DT41" s="502"/>
      <c r="DU41" s="502"/>
      <c r="DV41" s="502"/>
      <c r="DW41" s="502"/>
      <c r="DX41" s="502"/>
      <c r="DY41" s="502"/>
      <c r="DZ41" s="502"/>
      <c r="EA41" s="502"/>
      <c r="EB41" s="502"/>
      <c r="EC41" s="502"/>
      <c r="ED41" s="502"/>
      <c r="EE41" s="502"/>
      <c r="EF41" s="502"/>
      <c r="EG41" s="502"/>
      <c r="EH41" s="502"/>
      <c r="EI41" s="502"/>
      <c r="EJ41" s="502"/>
      <c r="EK41" s="502"/>
      <c r="EL41" s="502"/>
      <c r="EM41" s="502"/>
      <c r="EN41" s="502"/>
      <c r="EO41" s="502"/>
      <c r="EP41" s="502"/>
      <c r="EQ41" s="502"/>
      <c r="ER41" s="502"/>
      <c r="ES41" s="502"/>
      <c r="ET41" s="502"/>
      <c r="EU41" s="502"/>
      <c r="EV41" s="502"/>
      <c r="EW41" s="502"/>
      <c r="EX41" s="502"/>
      <c r="EY41" s="502"/>
      <c r="EZ41" s="502"/>
      <c r="FA41" s="502"/>
      <c r="FB41" s="502"/>
      <c r="FC41" s="502"/>
      <c r="FD41" s="502"/>
      <c r="FE41" s="502"/>
      <c r="FF41" s="502"/>
      <c r="FG41" s="502"/>
      <c r="FH41" s="502"/>
      <c r="FI41" s="502"/>
      <c r="FJ41" s="502"/>
      <c r="FK41" s="502"/>
      <c r="FL41" s="502"/>
      <c r="FM41" s="502"/>
      <c r="FN41" s="502"/>
      <c r="FO41" s="502"/>
      <c r="FP41" s="502"/>
      <c r="FQ41" s="502"/>
      <c r="FR41" s="503"/>
      <c r="FS41" s="37"/>
    </row>
    <row r="42" spans="2:175" ht="10.5" customHeight="1" thickBot="1" x14ac:dyDescent="0.25">
      <c r="B42" s="29"/>
      <c r="C42" s="2120"/>
      <c r="D42" s="754"/>
      <c r="E42" s="755"/>
      <c r="F42" s="755"/>
      <c r="G42" s="755"/>
      <c r="H42" s="755"/>
      <c r="I42" s="756"/>
      <c r="J42" s="2072"/>
      <c r="K42" s="2073"/>
      <c r="L42" s="2073"/>
      <c r="M42" s="2073"/>
      <c r="N42" s="2073"/>
      <c r="O42" s="2073"/>
      <c r="P42" s="2074"/>
      <c r="Q42" s="616"/>
      <c r="R42" s="2096"/>
      <c r="S42" s="2093"/>
      <c r="T42" s="2093"/>
      <c r="U42" s="2093"/>
      <c r="V42" s="2093"/>
      <c r="W42" s="2093"/>
      <c r="X42" s="2093"/>
      <c r="Y42" s="2093"/>
      <c r="Z42" s="2093"/>
      <c r="AA42" s="2093"/>
      <c r="AB42" s="2093"/>
      <c r="AC42" s="2093"/>
      <c r="AD42" s="2094"/>
      <c r="AE42" s="2092"/>
      <c r="AF42" s="2093"/>
      <c r="AG42" s="2093"/>
      <c r="AH42" s="2093"/>
      <c r="AI42" s="2093"/>
      <c r="AJ42" s="2093"/>
      <c r="AK42" s="2093"/>
      <c r="AL42" s="2093"/>
      <c r="AM42" s="2093"/>
      <c r="AN42" s="2093"/>
      <c r="AO42" s="2093"/>
      <c r="AP42" s="2093"/>
      <c r="AQ42" s="2093"/>
      <c r="AR42" s="2093"/>
      <c r="AS42" s="2093"/>
      <c r="AT42" s="2093"/>
      <c r="AU42" s="2093"/>
      <c r="AV42" s="2093"/>
      <c r="AW42" s="2094"/>
      <c r="AX42" s="2114"/>
      <c r="AY42" s="2114"/>
      <c r="AZ42" s="2114"/>
      <c r="BA42" s="2114"/>
      <c r="BB42" s="2114"/>
      <c r="BC42" s="2114"/>
      <c r="BD42" s="2114"/>
      <c r="BE42" s="2114"/>
      <c r="BF42" s="2114"/>
      <c r="BG42" s="2114"/>
      <c r="BH42" s="2114"/>
      <c r="BI42" s="2114"/>
      <c r="BJ42" s="2114"/>
      <c r="BK42" s="2114"/>
      <c r="BL42" s="2114"/>
      <c r="BM42" s="2114"/>
      <c r="BN42" s="2114"/>
      <c r="BO42" s="2115"/>
      <c r="BP42" s="2115"/>
      <c r="BQ42" s="2115"/>
      <c r="BR42" s="2116"/>
      <c r="BS42" s="79"/>
      <c r="BT42" s="79"/>
      <c r="BU42" s="79"/>
      <c r="BV42" s="579"/>
      <c r="BW42" s="68"/>
      <c r="BX42" s="68"/>
      <c r="BY42" s="68"/>
      <c r="BZ42" s="33"/>
      <c r="CD42" s="37"/>
      <c r="CE42" s="501"/>
      <c r="CF42" s="502"/>
      <c r="CG42" s="502"/>
      <c r="CH42" s="502"/>
      <c r="CI42" s="502"/>
      <c r="CJ42" s="502"/>
      <c r="CK42" s="502"/>
      <c r="CL42" s="502"/>
      <c r="CM42" s="502"/>
      <c r="CN42" s="502"/>
      <c r="CO42" s="502"/>
      <c r="CP42" s="502"/>
      <c r="CQ42" s="502"/>
      <c r="CR42" s="502"/>
      <c r="CS42" s="502"/>
      <c r="CT42" s="502"/>
      <c r="CU42" s="502"/>
      <c r="CV42" s="502"/>
      <c r="CW42" s="502"/>
      <c r="CX42" s="502"/>
      <c r="CY42" s="502"/>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2"/>
      <c r="EA42" s="502"/>
      <c r="EB42" s="502"/>
      <c r="EC42" s="502"/>
      <c r="ED42" s="502"/>
      <c r="EE42" s="502"/>
      <c r="EF42" s="502"/>
      <c r="EG42" s="502"/>
      <c r="EH42" s="502"/>
      <c r="EI42" s="502"/>
      <c r="EJ42" s="502"/>
      <c r="EK42" s="502"/>
      <c r="EL42" s="502"/>
      <c r="EM42" s="502"/>
      <c r="EN42" s="502"/>
      <c r="EO42" s="502"/>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2"/>
      <c r="FQ42" s="502"/>
      <c r="FR42" s="503"/>
      <c r="FS42" s="37"/>
    </row>
    <row r="43" spans="2:175" ht="10.5" customHeight="1" thickBot="1" x14ac:dyDescent="0.25">
      <c r="B43" s="29"/>
      <c r="C43" s="2120"/>
      <c r="D43" s="748" t="s">
        <v>56</v>
      </c>
      <c r="E43" s="749"/>
      <c r="F43" s="749"/>
      <c r="G43" s="749"/>
      <c r="H43" s="749"/>
      <c r="I43" s="750"/>
      <c r="J43" s="2069"/>
      <c r="K43" s="2070"/>
      <c r="L43" s="2070"/>
      <c r="M43" s="2070"/>
      <c r="N43" s="2070"/>
      <c r="O43" s="2070"/>
      <c r="P43" s="2071"/>
      <c r="Q43" s="643">
        <f>J41+J43</f>
        <v>0</v>
      </c>
      <c r="R43" s="2097"/>
      <c r="S43" s="2098"/>
      <c r="T43" s="2098"/>
      <c r="U43" s="2098"/>
      <c r="V43" s="2098"/>
      <c r="W43" s="2098"/>
      <c r="X43" s="2098"/>
      <c r="Y43" s="2098"/>
      <c r="Z43" s="2098"/>
      <c r="AA43" s="2098"/>
      <c r="AB43" s="2098"/>
      <c r="AC43" s="2098"/>
      <c r="AD43" s="2099"/>
      <c r="AE43" s="2080"/>
      <c r="AF43" s="2043"/>
      <c r="AG43" s="2043"/>
      <c r="AH43" s="2043"/>
      <c r="AI43" s="2043"/>
      <c r="AJ43" s="2043"/>
      <c r="AK43" s="2043"/>
      <c r="AL43" s="2043"/>
      <c r="AM43" s="2043"/>
      <c r="AN43" s="2043"/>
      <c r="AO43" s="2043"/>
      <c r="AP43" s="2043"/>
      <c r="AQ43" s="2043"/>
      <c r="AR43" s="2043"/>
      <c r="AS43" s="2043"/>
      <c r="AT43" s="2043"/>
      <c r="AU43" s="2043"/>
      <c r="AV43" s="2043"/>
      <c r="AW43" s="2081"/>
      <c r="AX43" s="2042"/>
      <c r="AY43" s="2043"/>
      <c r="AZ43" s="2043"/>
      <c r="BA43" s="2043"/>
      <c r="BB43" s="2043"/>
      <c r="BC43" s="2043"/>
      <c r="BD43" s="2043"/>
      <c r="BE43" s="2043"/>
      <c r="BF43" s="2043"/>
      <c r="BG43" s="2043"/>
      <c r="BH43" s="2043"/>
      <c r="BI43" s="2043"/>
      <c r="BJ43" s="2043"/>
      <c r="BK43" s="2043"/>
      <c r="BL43" s="2043"/>
      <c r="BM43" s="2043"/>
      <c r="BN43" s="2043"/>
      <c r="BO43" s="2043"/>
      <c r="BP43" s="2043"/>
      <c r="BQ43" s="2043"/>
      <c r="BR43" s="2044"/>
      <c r="BS43" s="79"/>
      <c r="BT43" s="79"/>
      <c r="BU43" s="79"/>
      <c r="BV43" s="579"/>
      <c r="BW43" s="68"/>
      <c r="BX43" s="68"/>
      <c r="BY43" s="68"/>
      <c r="BZ43" s="33"/>
      <c r="CD43" s="37"/>
      <c r="CE43" s="504"/>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6"/>
      <c r="FS43" s="37"/>
    </row>
    <row r="44" spans="2:175" ht="10.5" customHeight="1" thickBot="1" x14ac:dyDescent="0.25">
      <c r="B44" s="29"/>
      <c r="C44" s="2120"/>
      <c r="D44" s="754"/>
      <c r="E44" s="755"/>
      <c r="F44" s="755"/>
      <c r="G44" s="755"/>
      <c r="H44" s="755"/>
      <c r="I44" s="756"/>
      <c r="J44" s="2072"/>
      <c r="K44" s="2073"/>
      <c r="L44" s="2073"/>
      <c r="M44" s="2073"/>
      <c r="N44" s="2073"/>
      <c r="O44" s="2073"/>
      <c r="P44" s="2074"/>
      <c r="Q44" s="644"/>
      <c r="R44" s="2096"/>
      <c r="S44" s="2093"/>
      <c r="T44" s="2093"/>
      <c r="U44" s="2093"/>
      <c r="V44" s="2093"/>
      <c r="W44" s="2093"/>
      <c r="X44" s="2093"/>
      <c r="Y44" s="2093"/>
      <c r="Z44" s="2093"/>
      <c r="AA44" s="2093"/>
      <c r="AB44" s="2093"/>
      <c r="AC44" s="2093"/>
      <c r="AD44" s="2094"/>
      <c r="AE44" s="2045"/>
      <c r="AF44" s="2046"/>
      <c r="AG44" s="2046"/>
      <c r="AH44" s="2046"/>
      <c r="AI44" s="2046"/>
      <c r="AJ44" s="2046"/>
      <c r="AK44" s="2046"/>
      <c r="AL44" s="2046"/>
      <c r="AM44" s="2046"/>
      <c r="AN44" s="2046"/>
      <c r="AO44" s="2046"/>
      <c r="AP44" s="2046"/>
      <c r="AQ44" s="2046"/>
      <c r="AR44" s="2046"/>
      <c r="AS44" s="2046"/>
      <c r="AT44" s="2046"/>
      <c r="AU44" s="2046"/>
      <c r="AV44" s="2046"/>
      <c r="AW44" s="2082"/>
      <c r="AX44" s="2045"/>
      <c r="AY44" s="2046"/>
      <c r="AZ44" s="2046"/>
      <c r="BA44" s="2046"/>
      <c r="BB44" s="2046"/>
      <c r="BC44" s="2046"/>
      <c r="BD44" s="2046"/>
      <c r="BE44" s="2046"/>
      <c r="BF44" s="2046"/>
      <c r="BG44" s="2046"/>
      <c r="BH44" s="2046"/>
      <c r="BI44" s="2046"/>
      <c r="BJ44" s="2046"/>
      <c r="BK44" s="2046"/>
      <c r="BL44" s="2046"/>
      <c r="BM44" s="2046"/>
      <c r="BN44" s="2046"/>
      <c r="BO44" s="2046"/>
      <c r="BP44" s="2046"/>
      <c r="BQ44" s="2046"/>
      <c r="BR44" s="2047"/>
      <c r="BS44" s="79"/>
      <c r="BT44" s="79"/>
      <c r="BU44" s="79"/>
      <c r="BV44" s="579"/>
      <c r="BW44" s="68"/>
      <c r="BX44" s="68"/>
      <c r="BY44" s="68"/>
      <c r="BZ44" s="33"/>
      <c r="CD44" s="37"/>
      <c r="FS44" s="37"/>
    </row>
    <row r="45" spans="2:175" ht="10.5" customHeight="1" x14ac:dyDescent="0.2">
      <c r="B45" s="29"/>
      <c r="C45" s="2120"/>
      <c r="D45" s="748" t="s">
        <v>57</v>
      </c>
      <c r="E45" s="749"/>
      <c r="F45" s="749"/>
      <c r="G45" s="749"/>
      <c r="H45" s="749"/>
      <c r="I45" s="750"/>
      <c r="J45" s="2069"/>
      <c r="K45" s="2070"/>
      <c r="L45" s="2070"/>
      <c r="M45" s="2070"/>
      <c r="N45" s="2070"/>
      <c r="O45" s="2070"/>
      <c r="P45" s="2071"/>
      <c r="Q45" s="616"/>
      <c r="R45" s="2121"/>
      <c r="S45" s="2043"/>
      <c r="T45" s="2043"/>
      <c r="U45" s="2043"/>
      <c r="V45" s="2043"/>
      <c r="W45" s="2043"/>
      <c r="X45" s="2043"/>
      <c r="Y45" s="2043"/>
      <c r="Z45" s="2043"/>
      <c r="AA45" s="2043"/>
      <c r="AB45" s="2043"/>
      <c r="AC45" s="2043"/>
      <c r="AD45" s="2081"/>
      <c r="AE45" s="2080"/>
      <c r="AF45" s="2043"/>
      <c r="AG45" s="2043"/>
      <c r="AH45" s="2043"/>
      <c r="AI45" s="2043"/>
      <c r="AJ45" s="2043"/>
      <c r="AK45" s="2043"/>
      <c r="AL45" s="2043"/>
      <c r="AM45" s="2043"/>
      <c r="AN45" s="2043"/>
      <c r="AO45" s="2043"/>
      <c r="AP45" s="2043"/>
      <c r="AQ45" s="2043"/>
      <c r="AR45" s="2043"/>
      <c r="AS45" s="2043"/>
      <c r="AT45" s="2043"/>
      <c r="AU45" s="2043"/>
      <c r="AV45" s="2043"/>
      <c r="AW45" s="2081"/>
      <c r="AX45" s="2042"/>
      <c r="AY45" s="2042"/>
      <c r="AZ45" s="2042"/>
      <c r="BA45" s="2042"/>
      <c r="BB45" s="2042"/>
      <c r="BC45" s="2042"/>
      <c r="BD45" s="2042"/>
      <c r="BE45" s="2042"/>
      <c r="BF45" s="2042"/>
      <c r="BG45" s="2042"/>
      <c r="BH45" s="2042"/>
      <c r="BI45" s="2042"/>
      <c r="BJ45" s="2042"/>
      <c r="BK45" s="2042"/>
      <c r="BL45" s="2042"/>
      <c r="BM45" s="2042"/>
      <c r="BN45" s="2042"/>
      <c r="BO45" s="2100"/>
      <c r="BP45" s="2100"/>
      <c r="BQ45" s="2100"/>
      <c r="BR45" s="2101"/>
      <c r="BS45" s="79"/>
      <c r="BT45" s="79"/>
      <c r="BU45" s="79"/>
      <c r="BV45" s="579"/>
      <c r="BW45" s="68"/>
      <c r="BX45" s="68"/>
      <c r="BY45" s="68"/>
      <c r="BZ45" s="33"/>
      <c r="CD45" s="37"/>
      <c r="CE45" s="677" t="s">
        <v>241</v>
      </c>
      <c r="CF45" s="678"/>
      <c r="CG45" s="678"/>
      <c r="CH45" s="678"/>
      <c r="CI45" s="678"/>
      <c r="CJ45" s="678"/>
      <c r="CK45" s="678"/>
      <c r="CL45" s="678"/>
      <c r="CM45" s="678"/>
      <c r="CN45" s="678"/>
      <c r="CO45" s="678"/>
      <c r="CP45" s="678"/>
      <c r="CQ45" s="678"/>
      <c r="CR45" s="678"/>
      <c r="CS45" s="678"/>
      <c r="CT45" s="678"/>
      <c r="CU45" s="678"/>
      <c r="CV45" s="678"/>
      <c r="CW45" s="678"/>
      <c r="CX45" s="678"/>
      <c r="CY45" s="678"/>
      <c r="CZ45" s="678"/>
      <c r="DA45" s="678"/>
      <c r="DB45" s="678"/>
      <c r="DC45" s="678"/>
      <c r="DD45" s="678"/>
      <c r="DE45" s="678"/>
      <c r="DF45" s="678"/>
      <c r="DG45" s="678"/>
      <c r="DH45" s="678"/>
      <c r="DI45" s="678"/>
      <c r="DJ45" s="678"/>
      <c r="DK45" s="678"/>
      <c r="DL45" s="678"/>
      <c r="DM45" s="678"/>
      <c r="DN45" s="678"/>
      <c r="DO45" s="678"/>
      <c r="DP45" s="678"/>
      <c r="DQ45" s="678"/>
      <c r="DR45" s="678"/>
      <c r="DS45" s="678"/>
      <c r="DT45" s="678"/>
      <c r="DU45" s="678"/>
      <c r="DV45" s="678"/>
      <c r="DW45" s="678"/>
      <c r="DX45" s="678"/>
      <c r="DY45" s="678"/>
      <c r="DZ45" s="678"/>
      <c r="EA45" s="678"/>
      <c r="EB45" s="678"/>
      <c r="EC45" s="678"/>
      <c r="ED45" s="678"/>
      <c r="EE45" s="678"/>
      <c r="EF45" s="678"/>
      <c r="EG45" s="678"/>
      <c r="EH45" s="678"/>
      <c r="EI45" s="678"/>
      <c r="EJ45" s="678"/>
      <c r="EK45" s="678"/>
      <c r="EL45" s="678"/>
      <c r="EM45" s="678"/>
      <c r="EN45" s="678"/>
      <c r="EO45" s="678"/>
      <c r="EP45" s="678"/>
      <c r="EQ45" s="678"/>
      <c r="ER45" s="678"/>
      <c r="ES45" s="678"/>
      <c r="ET45" s="678"/>
      <c r="EU45" s="678"/>
      <c r="EV45" s="678"/>
      <c r="EW45" s="678"/>
      <c r="EX45" s="678"/>
      <c r="EY45" s="678"/>
      <c r="EZ45" s="678"/>
      <c r="FA45" s="678"/>
      <c r="FB45" s="678"/>
      <c r="FC45" s="678"/>
      <c r="FD45" s="678"/>
      <c r="FE45" s="678"/>
      <c r="FF45" s="678"/>
      <c r="FG45" s="678"/>
      <c r="FH45" s="678"/>
      <c r="FI45" s="678"/>
      <c r="FJ45" s="678"/>
      <c r="FK45" s="678"/>
      <c r="FL45" s="678"/>
      <c r="FM45" s="678"/>
      <c r="FN45" s="678"/>
      <c r="FO45" s="678"/>
      <c r="FP45" s="678"/>
      <c r="FQ45" s="678"/>
      <c r="FR45" s="679"/>
      <c r="FS45" s="37"/>
    </row>
    <row r="46" spans="2:175" ht="10.5" customHeight="1" thickBot="1" x14ac:dyDescent="0.25">
      <c r="B46" s="29"/>
      <c r="C46" s="2120"/>
      <c r="D46" s="754"/>
      <c r="E46" s="755"/>
      <c r="F46" s="755"/>
      <c r="G46" s="755"/>
      <c r="H46" s="755"/>
      <c r="I46" s="756"/>
      <c r="J46" s="2072"/>
      <c r="K46" s="2073"/>
      <c r="L46" s="2073"/>
      <c r="M46" s="2073"/>
      <c r="N46" s="2073"/>
      <c r="O46" s="2073"/>
      <c r="P46" s="2074"/>
      <c r="Q46" s="616"/>
      <c r="R46" s="2122"/>
      <c r="S46" s="2123"/>
      <c r="T46" s="2123"/>
      <c r="U46" s="2123"/>
      <c r="V46" s="2123"/>
      <c r="W46" s="2123"/>
      <c r="X46" s="2123"/>
      <c r="Y46" s="2123"/>
      <c r="Z46" s="2123"/>
      <c r="AA46" s="2123"/>
      <c r="AB46" s="2123"/>
      <c r="AC46" s="2123"/>
      <c r="AD46" s="2124"/>
      <c r="AE46" s="2125"/>
      <c r="AF46" s="2123"/>
      <c r="AG46" s="2123"/>
      <c r="AH46" s="2123"/>
      <c r="AI46" s="2123"/>
      <c r="AJ46" s="2123"/>
      <c r="AK46" s="2123"/>
      <c r="AL46" s="2123"/>
      <c r="AM46" s="2123"/>
      <c r="AN46" s="2123"/>
      <c r="AO46" s="2123"/>
      <c r="AP46" s="2123"/>
      <c r="AQ46" s="2123"/>
      <c r="AR46" s="2123"/>
      <c r="AS46" s="2123"/>
      <c r="AT46" s="2123"/>
      <c r="AU46" s="2123"/>
      <c r="AV46" s="2123"/>
      <c r="AW46" s="2124"/>
      <c r="AX46" s="2102"/>
      <c r="AY46" s="2102"/>
      <c r="AZ46" s="2102"/>
      <c r="BA46" s="2102"/>
      <c r="BB46" s="2102"/>
      <c r="BC46" s="2102"/>
      <c r="BD46" s="2102"/>
      <c r="BE46" s="2102"/>
      <c r="BF46" s="2102"/>
      <c r="BG46" s="2102"/>
      <c r="BH46" s="2102"/>
      <c r="BI46" s="2102"/>
      <c r="BJ46" s="2102"/>
      <c r="BK46" s="2102"/>
      <c r="BL46" s="2102"/>
      <c r="BM46" s="2102"/>
      <c r="BN46" s="2102"/>
      <c r="BO46" s="2103"/>
      <c r="BP46" s="2103"/>
      <c r="BQ46" s="2103"/>
      <c r="BR46" s="2104"/>
      <c r="BS46" s="79"/>
      <c r="BT46" s="79"/>
      <c r="BU46" s="79"/>
      <c r="BV46" s="579"/>
      <c r="BW46" s="68"/>
      <c r="BX46" s="68"/>
      <c r="BY46" s="68"/>
      <c r="BZ46" s="33"/>
      <c r="CD46" s="37"/>
      <c r="CE46" s="680"/>
      <c r="CF46" s="681"/>
      <c r="CG46" s="681"/>
      <c r="CH46" s="681"/>
      <c r="CI46" s="681"/>
      <c r="CJ46" s="681"/>
      <c r="CK46" s="681"/>
      <c r="CL46" s="681"/>
      <c r="CM46" s="681"/>
      <c r="CN46" s="681"/>
      <c r="CO46" s="681"/>
      <c r="CP46" s="681"/>
      <c r="CQ46" s="681"/>
      <c r="CR46" s="681"/>
      <c r="CS46" s="681"/>
      <c r="CT46" s="681"/>
      <c r="CU46" s="681"/>
      <c r="CV46" s="681"/>
      <c r="CW46" s="681"/>
      <c r="CX46" s="681"/>
      <c r="CY46" s="681"/>
      <c r="CZ46" s="681"/>
      <c r="DA46" s="681"/>
      <c r="DB46" s="681"/>
      <c r="DC46" s="681"/>
      <c r="DD46" s="681"/>
      <c r="DE46" s="681"/>
      <c r="DF46" s="681"/>
      <c r="DG46" s="681"/>
      <c r="DH46" s="681"/>
      <c r="DI46" s="681"/>
      <c r="DJ46" s="681"/>
      <c r="DK46" s="681"/>
      <c r="DL46" s="681"/>
      <c r="DM46" s="681"/>
      <c r="DN46" s="681"/>
      <c r="DO46" s="681"/>
      <c r="DP46" s="681"/>
      <c r="DQ46" s="681"/>
      <c r="DR46" s="681"/>
      <c r="DS46" s="681"/>
      <c r="DT46" s="681"/>
      <c r="DU46" s="681"/>
      <c r="DV46" s="681"/>
      <c r="DW46" s="681"/>
      <c r="DX46" s="681"/>
      <c r="DY46" s="681"/>
      <c r="DZ46" s="681"/>
      <c r="EA46" s="681"/>
      <c r="EB46" s="681"/>
      <c r="EC46" s="681"/>
      <c r="ED46" s="681"/>
      <c r="EE46" s="681"/>
      <c r="EF46" s="681"/>
      <c r="EG46" s="681"/>
      <c r="EH46" s="681"/>
      <c r="EI46" s="681"/>
      <c r="EJ46" s="681"/>
      <c r="EK46" s="681"/>
      <c r="EL46" s="681"/>
      <c r="EM46" s="681"/>
      <c r="EN46" s="681"/>
      <c r="EO46" s="681"/>
      <c r="EP46" s="681"/>
      <c r="EQ46" s="681"/>
      <c r="ER46" s="681"/>
      <c r="ES46" s="681"/>
      <c r="ET46" s="681"/>
      <c r="EU46" s="681"/>
      <c r="EV46" s="681"/>
      <c r="EW46" s="681"/>
      <c r="EX46" s="681"/>
      <c r="EY46" s="681"/>
      <c r="EZ46" s="681"/>
      <c r="FA46" s="681"/>
      <c r="FB46" s="681"/>
      <c r="FC46" s="681"/>
      <c r="FD46" s="681"/>
      <c r="FE46" s="681"/>
      <c r="FF46" s="681"/>
      <c r="FG46" s="681"/>
      <c r="FH46" s="681"/>
      <c r="FI46" s="681"/>
      <c r="FJ46" s="681"/>
      <c r="FK46" s="681"/>
      <c r="FL46" s="681"/>
      <c r="FM46" s="681"/>
      <c r="FN46" s="681"/>
      <c r="FO46" s="681"/>
      <c r="FP46" s="681"/>
      <c r="FQ46" s="681"/>
      <c r="FR46" s="682"/>
      <c r="FS46" s="37"/>
    </row>
    <row r="47" spans="2:175" ht="12.75" customHeight="1" x14ac:dyDescent="0.15">
      <c r="B47" s="39"/>
      <c r="C47" s="113"/>
      <c r="D47" s="686" t="s">
        <v>215</v>
      </c>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57"/>
      <c r="BT47" s="57"/>
      <c r="BU47" s="57"/>
      <c r="BV47" s="579"/>
      <c r="BW47" s="68"/>
      <c r="BX47" s="68"/>
      <c r="BY47" s="68"/>
      <c r="BZ47" s="30"/>
      <c r="CA47" s="2"/>
      <c r="CB47" s="2"/>
      <c r="CC47" s="2"/>
      <c r="CD47" s="37"/>
      <c r="CE47" s="680"/>
      <c r="CF47" s="681"/>
      <c r="CG47" s="681"/>
      <c r="CH47" s="681"/>
      <c r="CI47" s="681"/>
      <c r="CJ47" s="681"/>
      <c r="CK47" s="681"/>
      <c r="CL47" s="681"/>
      <c r="CM47" s="681"/>
      <c r="CN47" s="681"/>
      <c r="CO47" s="681"/>
      <c r="CP47" s="681"/>
      <c r="CQ47" s="681"/>
      <c r="CR47" s="681"/>
      <c r="CS47" s="681"/>
      <c r="CT47" s="681"/>
      <c r="CU47" s="681"/>
      <c r="CV47" s="681"/>
      <c r="CW47" s="681"/>
      <c r="CX47" s="681"/>
      <c r="CY47" s="681"/>
      <c r="CZ47" s="681"/>
      <c r="DA47" s="681"/>
      <c r="DB47" s="681"/>
      <c r="DC47" s="681"/>
      <c r="DD47" s="681"/>
      <c r="DE47" s="681"/>
      <c r="DF47" s="681"/>
      <c r="DG47" s="681"/>
      <c r="DH47" s="681"/>
      <c r="DI47" s="681"/>
      <c r="DJ47" s="681"/>
      <c r="DK47" s="681"/>
      <c r="DL47" s="681"/>
      <c r="DM47" s="681"/>
      <c r="DN47" s="681"/>
      <c r="DO47" s="681"/>
      <c r="DP47" s="681"/>
      <c r="DQ47" s="681"/>
      <c r="DR47" s="681"/>
      <c r="DS47" s="681"/>
      <c r="DT47" s="681"/>
      <c r="DU47" s="681"/>
      <c r="DV47" s="681"/>
      <c r="DW47" s="681"/>
      <c r="DX47" s="681"/>
      <c r="DY47" s="681"/>
      <c r="DZ47" s="681"/>
      <c r="EA47" s="681"/>
      <c r="EB47" s="681"/>
      <c r="EC47" s="681"/>
      <c r="ED47" s="681"/>
      <c r="EE47" s="681"/>
      <c r="EF47" s="681"/>
      <c r="EG47" s="681"/>
      <c r="EH47" s="681"/>
      <c r="EI47" s="681"/>
      <c r="EJ47" s="681"/>
      <c r="EK47" s="681"/>
      <c r="EL47" s="681"/>
      <c r="EM47" s="681"/>
      <c r="EN47" s="681"/>
      <c r="EO47" s="681"/>
      <c r="EP47" s="681"/>
      <c r="EQ47" s="681"/>
      <c r="ER47" s="681"/>
      <c r="ES47" s="681"/>
      <c r="ET47" s="681"/>
      <c r="EU47" s="681"/>
      <c r="EV47" s="681"/>
      <c r="EW47" s="681"/>
      <c r="EX47" s="681"/>
      <c r="EY47" s="681"/>
      <c r="EZ47" s="681"/>
      <c r="FA47" s="681"/>
      <c r="FB47" s="681"/>
      <c r="FC47" s="681"/>
      <c r="FD47" s="681"/>
      <c r="FE47" s="681"/>
      <c r="FF47" s="681"/>
      <c r="FG47" s="681"/>
      <c r="FH47" s="681"/>
      <c r="FI47" s="681"/>
      <c r="FJ47" s="681"/>
      <c r="FK47" s="681"/>
      <c r="FL47" s="681"/>
      <c r="FM47" s="681"/>
      <c r="FN47" s="681"/>
      <c r="FO47" s="681"/>
      <c r="FP47" s="681"/>
      <c r="FQ47" s="681"/>
      <c r="FR47" s="682"/>
      <c r="FS47" s="37"/>
    </row>
    <row r="48" spans="2:175" ht="10.5" customHeight="1" thickBot="1" x14ac:dyDescent="0.2">
      <c r="B48" s="39"/>
      <c r="C48" s="114"/>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114"/>
      <c r="BW48" s="68"/>
      <c r="BX48" s="68"/>
      <c r="BY48" s="68"/>
      <c r="BZ48" s="30"/>
      <c r="CA48" s="2"/>
      <c r="CB48" s="2"/>
      <c r="CC48" s="2"/>
      <c r="CD48" s="37"/>
      <c r="CE48" s="680"/>
      <c r="CF48" s="681"/>
      <c r="CG48" s="681"/>
      <c r="CH48" s="681"/>
      <c r="CI48" s="681"/>
      <c r="CJ48" s="681"/>
      <c r="CK48" s="681"/>
      <c r="CL48" s="681"/>
      <c r="CM48" s="681"/>
      <c r="CN48" s="681"/>
      <c r="CO48" s="681"/>
      <c r="CP48" s="681"/>
      <c r="CQ48" s="681"/>
      <c r="CR48" s="681"/>
      <c r="CS48" s="681"/>
      <c r="CT48" s="681"/>
      <c r="CU48" s="681"/>
      <c r="CV48" s="681"/>
      <c r="CW48" s="681"/>
      <c r="CX48" s="681"/>
      <c r="CY48" s="681"/>
      <c r="CZ48" s="681"/>
      <c r="DA48" s="681"/>
      <c r="DB48" s="681"/>
      <c r="DC48" s="681"/>
      <c r="DD48" s="681"/>
      <c r="DE48" s="681"/>
      <c r="DF48" s="681"/>
      <c r="DG48" s="681"/>
      <c r="DH48" s="681"/>
      <c r="DI48" s="681"/>
      <c r="DJ48" s="681"/>
      <c r="DK48" s="681"/>
      <c r="DL48" s="681"/>
      <c r="DM48" s="681"/>
      <c r="DN48" s="681"/>
      <c r="DO48" s="681"/>
      <c r="DP48" s="681"/>
      <c r="DQ48" s="681"/>
      <c r="DR48" s="681"/>
      <c r="DS48" s="681"/>
      <c r="DT48" s="681"/>
      <c r="DU48" s="681"/>
      <c r="DV48" s="681"/>
      <c r="DW48" s="681"/>
      <c r="DX48" s="681"/>
      <c r="DY48" s="681"/>
      <c r="DZ48" s="681"/>
      <c r="EA48" s="681"/>
      <c r="EB48" s="681"/>
      <c r="EC48" s="681"/>
      <c r="ED48" s="681"/>
      <c r="EE48" s="681"/>
      <c r="EF48" s="681"/>
      <c r="EG48" s="681"/>
      <c r="EH48" s="681"/>
      <c r="EI48" s="681"/>
      <c r="EJ48" s="681"/>
      <c r="EK48" s="681"/>
      <c r="EL48" s="681"/>
      <c r="EM48" s="681"/>
      <c r="EN48" s="681"/>
      <c r="EO48" s="681"/>
      <c r="EP48" s="681"/>
      <c r="EQ48" s="681"/>
      <c r="ER48" s="681"/>
      <c r="ES48" s="681"/>
      <c r="ET48" s="681"/>
      <c r="EU48" s="681"/>
      <c r="EV48" s="681"/>
      <c r="EW48" s="681"/>
      <c r="EX48" s="681"/>
      <c r="EY48" s="681"/>
      <c r="EZ48" s="681"/>
      <c r="FA48" s="681"/>
      <c r="FB48" s="681"/>
      <c r="FC48" s="681"/>
      <c r="FD48" s="681"/>
      <c r="FE48" s="681"/>
      <c r="FF48" s="681"/>
      <c r="FG48" s="681"/>
      <c r="FH48" s="681"/>
      <c r="FI48" s="681"/>
      <c r="FJ48" s="681"/>
      <c r="FK48" s="681"/>
      <c r="FL48" s="681"/>
      <c r="FM48" s="681"/>
      <c r="FN48" s="681"/>
      <c r="FO48" s="681"/>
      <c r="FP48" s="681"/>
      <c r="FQ48" s="681"/>
      <c r="FR48" s="682"/>
      <c r="FS48" s="37"/>
    </row>
    <row r="49" spans="1:177" ht="12.75" customHeight="1" thickBot="1" x14ac:dyDescent="0.2">
      <c r="B49" s="39"/>
      <c r="C49" s="597" t="s">
        <v>218</v>
      </c>
      <c r="D49" s="597"/>
      <c r="E49" s="597"/>
      <c r="F49" s="597"/>
      <c r="G49" s="597"/>
      <c r="H49" s="597"/>
      <c r="I49" s="597"/>
      <c r="J49" s="597"/>
      <c r="K49" s="597"/>
      <c r="L49" s="597"/>
      <c r="M49" s="597"/>
      <c r="N49" s="597"/>
      <c r="O49" s="597"/>
      <c r="P49" s="597"/>
      <c r="Q49" s="597"/>
      <c r="R49" s="597"/>
      <c r="S49" s="597"/>
      <c r="T49" s="597"/>
      <c r="U49" s="597"/>
      <c r="V49" s="597"/>
      <c r="W49" s="597"/>
      <c r="X49" s="597"/>
      <c r="Y49" s="597"/>
      <c r="Z49" s="2118" t="s">
        <v>222</v>
      </c>
      <c r="AA49" s="2119"/>
      <c r="AB49" s="2119"/>
      <c r="AC49" s="2119"/>
      <c r="AD49" s="2119"/>
      <c r="AE49" s="2119"/>
      <c r="AF49" s="2119"/>
      <c r="AG49" s="2119"/>
      <c r="AH49" s="2119"/>
      <c r="AI49" s="2119"/>
      <c r="AJ49" s="2119"/>
      <c r="AK49" s="2119"/>
      <c r="AL49" s="2119"/>
      <c r="AM49" s="2119"/>
      <c r="AN49" s="653"/>
      <c r="AO49" s="653"/>
      <c r="AP49" s="653"/>
      <c r="AQ49" s="654"/>
      <c r="AR49" s="57" t="b">
        <v>0</v>
      </c>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114"/>
      <c r="BW49" s="68"/>
      <c r="BX49" s="68"/>
      <c r="BY49" s="68"/>
      <c r="BZ49" s="30"/>
      <c r="CA49" s="2"/>
      <c r="CB49" s="2"/>
      <c r="CC49" s="2"/>
      <c r="CD49" s="37"/>
      <c r="CE49" s="680"/>
      <c r="CF49" s="681"/>
      <c r="CG49" s="681"/>
      <c r="CH49" s="681"/>
      <c r="CI49" s="681"/>
      <c r="CJ49" s="681"/>
      <c r="CK49" s="681"/>
      <c r="CL49" s="681"/>
      <c r="CM49" s="681"/>
      <c r="CN49" s="681"/>
      <c r="CO49" s="681"/>
      <c r="CP49" s="681"/>
      <c r="CQ49" s="681"/>
      <c r="CR49" s="681"/>
      <c r="CS49" s="681"/>
      <c r="CT49" s="681"/>
      <c r="CU49" s="681"/>
      <c r="CV49" s="681"/>
      <c r="CW49" s="681"/>
      <c r="CX49" s="681"/>
      <c r="CY49" s="681"/>
      <c r="CZ49" s="681"/>
      <c r="DA49" s="681"/>
      <c r="DB49" s="681"/>
      <c r="DC49" s="681"/>
      <c r="DD49" s="681"/>
      <c r="DE49" s="681"/>
      <c r="DF49" s="681"/>
      <c r="DG49" s="681"/>
      <c r="DH49" s="681"/>
      <c r="DI49" s="681"/>
      <c r="DJ49" s="681"/>
      <c r="DK49" s="681"/>
      <c r="DL49" s="681"/>
      <c r="DM49" s="681"/>
      <c r="DN49" s="681"/>
      <c r="DO49" s="681"/>
      <c r="DP49" s="681"/>
      <c r="DQ49" s="681"/>
      <c r="DR49" s="681"/>
      <c r="DS49" s="681"/>
      <c r="DT49" s="681"/>
      <c r="DU49" s="681"/>
      <c r="DV49" s="681"/>
      <c r="DW49" s="681"/>
      <c r="DX49" s="681"/>
      <c r="DY49" s="681"/>
      <c r="DZ49" s="681"/>
      <c r="EA49" s="681"/>
      <c r="EB49" s="681"/>
      <c r="EC49" s="681"/>
      <c r="ED49" s="681"/>
      <c r="EE49" s="681"/>
      <c r="EF49" s="681"/>
      <c r="EG49" s="681"/>
      <c r="EH49" s="681"/>
      <c r="EI49" s="681"/>
      <c r="EJ49" s="681"/>
      <c r="EK49" s="681"/>
      <c r="EL49" s="681"/>
      <c r="EM49" s="681"/>
      <c r="EN49" s="681"/>
      <c r="EO49" s="681"/>
      <c r="EP49" s="681"/>
      <c r="EQ49" s="681"/>
      <c r="ER49" s="681"/>
      <c r="ES49" s="681"/>
      <c r="ET49" s="681"/>
      <c r="EU49" s="681"/>
      <c r="EV49" s="681"/>
      <c r="EW49" s="681"/>
      <c r="EX49" s="681"/>
      <c r="EY49" s="681"/>
      <c r="EZ49" s="681"/>
      <c r="FA49" s="681"/>
      <c r="FB49" s="681"/>
      <c r="FC49" s="681"/>
      <c r="FD49" s="681"/>
      <c r="FE49" s="681"/>
      <c r="FF49" s="681"/>
      <c r="FG49" s="681"/>
      <c r="FH49" s="681"/>
      <c r="FI49" s="681"/>
      <c r="FJ49" s="681"/>
      <c r="FK49" s="681"/>
      <c r="FL49" s="681"/>
      <c r="FM49" s="681"/>
      <c r="FN49" s="681"/>
      <c r="FO49" s="681"/>
      <c r="FP49" s="681"/>
      <c r="FQ49" s="681"/>
      <c r="FR49" s="682"/>
      <c r="FS49" s="37"/>
    </row>
    <row r="50" spans="1:177" ht="12.75" customHeight="1" thickBot="1" x14ac:dyDescent="0.2">
      <c r="B50" s="29"/>
      <c r="C50" s="712" t="s">
        <v>58</v>
      </c>
      <c r="D50" s="712"/>
      <c r="E50" s="712"/>
      <c r="F50" s="712"/>
      <c r="G50" s="40"/>
      <c r="H50" s="40"/>
      <c r="I50" s="41"/>
      <c r="J50" s="41"/>
      <c r="K50" s="41"/>
      <c r="L50" s="41"/>
      <c r="M50" s="41"/>
      <c r="N50" s="41"/>
      <c r="O50" s="2"/>
      <c r="AE50" s="92"/>
      <c r="AF50" s="92"/>
      <c r="AG50" s="31"/>
      <c r="AH50" s="31"/>
      <c r="AI50" s="31"/>
      <c r="BZ50" s="33"/>
      <c r="CD50" s="37"/>
      <c r="CE50" s="680"/>
      <c r="CF50" s="681"/>
      <c r="CG50" s="681"/>
      <c r="CH50" s="681"/>
      <c r="CI50" s="681"/>
      <c r="CJ50" s="681"/>
      <c r="CK50" s="681"/>
      <c r="CL50" s="681"/>
      <c r="CM50" s="681"/>
      <c r="CN50" s="681"/>
      <c r="CO50" s="681"/>
      <c r="CP50" s="681"/>
      <c r="CQ50" s="681"/>
      <c r="CR50" s="681"/>
      <c r="CS50" s="681"/>
      <c r="CT50" s="681"/>
      <c r="CU50" s="681"/>
      <c r="CV50" s="681"/>
      <c r="CW50" s="681"/>
      <c r="CX50" s="681"/>
      <c r="CY50" s="681"/>
      <c r="CZ50" s="681"/>
      <c r="DA50" s="681"/>
      <c r="DB50" s="681"/>
      <c r="DC50" s="681"/>
      <c r="DD50" s="681"/>
      <c r="DE50" s="681"/>
      <c r="DF50" s="681"/>
      <c r="DG50" s="681"/>
      <c r="DH50" s="681"/>
      <c r="DI50" s="681"/>
      <c r="DJ50" s="681"/>
      <c r="DK50" s="681"/>
      <c r="DL50" s="681"/>
      <c r="DM50" s="681"/>
      <c r="DN50" s="681"/>
      <c r="DO50" s="681"/>
      <c r="DP50" s="681"/>
      <c r="DQ50" s="681"/>
      <c r="DR50" s="681"/>
      <c r="DS50" s="681"/>
      <c r="DT50" s="681"/>
      <c r="DU50" s="681"/>
      <c r="DV50" s="681"/>
      <c r="DW50" s="681"/>
      <c r="DX50" s="681"/>
      <c r="DY50" s="681"/>
      <c r="DZ50" s="681"/>
      <c r="EA50" s="681"/>
      <c r="EB50" s="681"/>
      <c r="EC50" s="681"/>
      <c r="ED50" s="681"/>
      <c r="EE50" s="681"/>
      <c r="EF50" s="681"/>
      <c r="EG50" s="681"/>
      <c r="EH50" s="681"/>
      <c r="EI50" s="681"/>
      <c r="EJ50" s="681"/>
      <c r="EK50" s="681"/>
      <c r="EL50" s="681"/>
      <c r="EM50" s="681"/>
      <c r="EN50" s="681"/>
      <c r="EO50" s="681"/>
      <c r="EP50" s="681"/>
      <c r="EQ50" s="681"/>
      <c r="ER50" s="681"/>
      <c r="ES50" s="681"/>
      <c r="ET50" s="681"/>
      <c r="EU50" s="681"/>
      <c r="EV50" s="681"/>
      <c r="EW50" s="681"/>
      <c r="EX50" s="681"/>
      <c r="EY50" s="681"/>
      <c r="EZ50" s="681"/>
      <c r="FA50" s="681"/>
      <c r="FB50" s="681"/>
      <c r="FC50" s="681"/>
      <c r="FD50" s="681"/>
      <c r="FE50" s="681"/>
      <c r="FF50" s="681"/>
      <c r="FG50" s="681"/>
      <c r="FH50" s="681"/>
      <c r="FI50" s="681"/>
      <c r="FJ50" s="681"/>
      <c r="FK50" s="681"/>
      <c r="FL50" s="681"/>
      <c r="FM50" s="681"/>
      <c r="FN50" s="681"/>
      <c r="FO50" s="681"/>
      <c r="FP50" s="681"/>
      <c r="FQ50" s="681"/>
      <c r="FR50" s="682"/>
      <c r="FS50" s="37"/>
    </row>
    <row r="51" spans="1:177" ht="22.5" customHeight="1" thickBot="1" x14ac:dyDescent="0.2">
      <c r="B51" s="29"/>
      <c r="C51" s="2157" t="s">
        <v>22</v>
      </c>
      <c r="D51" s="2127"/>
      <c r="E51" s="2126" t="s">
        <v>28</v>
      </c>
      <c r="F51" s="2127"/>
      <c r="G51" s="2126" t="s">
        <v>29</v>
      </c>
      <c r="H51" s="2117"/>
      <c r="I51" s="2117"/>
      <c r="J51" s="2117"/>
      <c r="K51" s="2117"/>
      <c r="L51" s="2117"/>
      <c r="M51" s="2117"/>
      <c r="N51" s="2117"/>
      <c r="O51" s="2117"/>
      <c r="P51" s="2117"/>
      <c r="Q51" s="2158" t="s">
        <v>107</v>
      </c>
      <c r="R51" s="2159"/>
      <c r="S51" s="2126" t="s">
        <v>20</v>
      </c>
      <c r="T51" s="2117"/>
      <c r="U51" s="2117"/>
      <c r="V51" s="2117"/>
      <c r="W51" s="2117"/>
      <c r="X51" s="2117"/>
      <c r="Y51" s="2117"/>
      <c r="Z51" s="2117"/>
      <c r="AA51" s="2127"/>
      <c r="AB51" s="2128" t="s">
        <v>130</v>
      </c>
      <c r="AC51" s="2129"/>
      <c r="AD51" s="2129"/>
      <c r="AE51" s="2129"/>
      <c r="AF51" s="2129"/>
      <c r="AG51" s="2129"/>
      <c r="AH51" s="2129"/>
      <c r="AI51" s="2130"/>
      <c r="AJ51" s="2117" t="s">
        <v>21</v>
      </c>
      <c r="AK51" s="2117"/>
      <c r="AL51" s="2117"/>
      <c r="AM51" s="2117"/>
      <c r="AN51" s="2117"/>
      <c r="AO51" s="2117"/>
      <c r="AP51" s="2117"/>
      <c r="AQ51" s="2117"/>
      <c r="AR51" s="2117"/>
      <c r="AS51" s="2117"/>
      <c r="AT51" s="2117"/>
      <c r="AU51" s="2117"/>
      <c r="AV51" s="2117"/>
      <c r="AW51" s="2117"/>
      <c r="AX51" s="2117"/>
      <c r="AY51" s="2126" t="s">
        <v>131</v>
      </c>
      <c r="AZ51" s="2117"/>
      <c r="BA51" s="2117"/>
      <c r="BB51" s="2117"/>
      <c r="BC51" s="2117"/>
      <c r="BD51" s="2117"/>
      <c r="BE51" s="2117"/>
      <c r="BF51" s="2117"/>
      <c r="BG51" s="2117"/>
      <c r="BH51" s="2117"/>
      <c r="BI51" s="2117"/>
      <c r="BJ51" s="2117"/>
      <c r="BK51" s="2117"/>
      <c r="BL51" s="2117"/>
      <c r="BM51" s="2117"/>
      <c r="BN51" s="2117"/>
      <c r="BO51" s="2117"/>
      <c r="BP51" s="2117"/>
      <c r="BQ51" s="2117"/>
      <c r="BR51" s="2117"/>
      <c r="BS51" s="2117"/>
      <c r="BT51" s="2117"/>
      <c r="BU51" s="2117"/>
      <c r="BV51" s="2131"/>
      <c r="BW51" s="81"/>
      <c r="BX51" s="81"/>
      <c r="BY51" s="81"/>
      <c r="BZ51" s="33"/>
      <c r="CD51" s="37"/>
      <c r="CE51" s="683"/>
      <c r="CF51" s="684"/>
      <c r="CG51" s="684"/>
      <c r="CH51" s="684"/>
      <c r="CI51" s="684"/>
      <c r="CJ51" s="684"/>
      <c r="CK51" s="684"/>
      <c r="CL51" s="684"/>
      <c r="CM51" s="684"/>
      <c r="CN51" s="684"/>
      <c r="CO51" s="684"/>
      <c r="CP51" s="684"/>
      <c r="CQ51" s="684"/>
      <c r="CR51" s="684"/>
      <c r="CS51" s="684"/>
      <c r="CT51" s="684"/>
      <c r="CU51" s="684"/>
      <c r="CV51" s="684"/>
      <c r="CW51" s="684"/>
      <c r="CX51" s="684"/>
      <c r="CY51" s="684"/>
      <c r="CZ51" s="684"/>
      <c r="DA51" s="684"/>
      <c r="DB51" s="684"/>
      <c r="DC51" s="684"/>
      <c r="DD51" s="684"/>
      <c r="DE51" s="684"/>
      <c r="DF51" s="684"/>
      <c r="DG51" s="684"/>
      <c r="DH51" s="684"/>
      <c r="DI51" s="684"/>
      <c r="DJ51" s="684"/>
      <c r="DK51" s="684"/>
      <c r="DL51" s="684"/>
      <c r="DM51" s="684"/>
      <c r="DN51" s="684"/>
      <c r="DO51" s="684"/>
      <c r="DP51" s="684"/>
      <c r="DQ51" s="684"/>
      <c r="DR51" s="684"/>
      <c r="DS51" s="684"/>
      <c r="DT51" s="684"/>
      <c r="DU51" s="684"/>
      <c r="DV51" s="684"/>
      <c r="DW51" s="684"/>
      <c r="DX51" s="684"/>
      <c r="DY51" s="684"/>
      <c r="DZ51" s="684"/>
      <c r="EA51" s="684"/>
      <c r="EB51" s="684"/>
      <c r="EC51" s="684"/>
      <c r="ED51" s="684"/>
      <c r="EE51" s="684"/>
      <c r="EF51" s="684"/>
      <c r="EG51" s="684"/>
      <c r="EH51" s="684"/>
      <c r="EI51" s="684"/>
      <c r="EJ51" s="684"/>
      <c r="EK51" s="684"/>
      <c r="EL51" s="684"/>
      <c r="EM51" s="684"/>
      <c r="EN51" s="684"/>
      <c r="EO51" s="684"/>
      <c r="EP51" s="684"/>
      <c r="EQ51" s="684"/>
      <c r="ER51" s="684"/>
      <c r="ES51" s="684"/>
      <c r="ET51" s="684"/>
      <c r="EU51" s="684"/>
      <c r="EV51" s="684"/>
      <c r="EW51" s="684"/>
      <c r="EX51" s="684"/>
      <c r="EY51" s="684"/>
      <c r="EZ51" s="684"/>
      <c r="FA51" s="684"/>
      <c r="FB51" s="684"/>
      <c r="FC51" s="684"/>
      <c r="FD51" s="684"/>
      <c r="FE51" s="684"/>
      <c r="FF51" s="684"/>
      <c r="FG51" s="684"/>
      <c r="FH51" s="684"/>
      <c r="FI51" s="684"/>
      <c r="FJ51" s="684"/>
      <c r="FK51" s="684"/>
      <c r="FL51" s="684"/>
      <c r="FM51" s="684"/>
      <c r="FN51" s="684"/>
      <c r="FO51" s="684"/>
      <c r="FP51" s="684"/>
      <c r="FQ51" s="684"/>
      <c r="FR51" s="685"/>
      <c r="FS51" s="37"/>
      <c r="FT51" s="37"/>
    </row>
    <row r="52" spans="1:177" ht="22.5" customHeight="1" thickBot="1" x14ac:dyDescent="0.25">
      <c r="B52" s="25"/>
      <c r="C52" s="2137"/>
      <c r="D52" s="2136"/>
      <c r="E52" s="2138"/>
      <c r="F52" s="2139"/>
      <c r="G52" s="2150"/>
      <c r="H52" s="2151"/>
      <c r="I52" s="2151"/>
      <c r="J52" s="2151"/>
      <c r="K52" s="2151"/>
      <c r="L52" s="2151"/>
      <c r="M52" s="2151"/>
      <c r="N52" s="2151"/>
      <c r="O52" s="2151"/>
      <c r="P52" s="2151"/>
      <c r="Q52" s="2032"/>
      <c r="R52" s="2136"/>
      <c r="S52" s="2032"/>
      <c r="T52" s="2033"/>
      <c r="U52" s="2033"/>
      <c r="V52" s="2033"/>
      <c r="W52" s="2033"/>
      <c r="X52" s="2033"/>
      <c r="Y52" s="2033"/>
      <c r="Z52" s="2033"/>
      <c r="AA52" s="2033"/>
      <c r="AB52" s="1871"/>
      <c r="AC52" s="1871"/>
      <c r="AD52" s="1871"/>
      <c r="AE52" s="1871"/>
      <c r="AF52" s="1871"/>
      <c r="AG52" s="1871"/>
      <c r="AH52" s="1871"/>
      <c r="AI52" s="1871"/>
      <c r="AJ52" s="2160"/>
      <c r="AK52" s="2161"/>
      <c r="AL52" s="2161"/>
      <c r="AM52" s="2161"/>
      <c r="AN52" s="2161"/>
      <c r="AO52" s="2161"/>
      <c r="AP52" s="2161"/>
      <c r="AQ52" s="2161"/>
      <c r="AR52" s="2161"/>
      <c r="AS52" s="2161"/>
      <c r="AT52" s="2161"/>
      <c r="AU52" s="2161"/>
      <c r="AV52" s="2161"/>
      <c r="AW52" s="2161"/>
      <c r="AX52" s="2161"/>
      <c r="AY52" s="1885" t="str">
        <f>IF(AJ52="","",IFERROR(S52*AJ52,""))</f>
        <v/>
      </c>
      <c r="AZ52" s="1886"/>
      <c r="BA52" s="1886"/>
      <c r="BB52" s="1886"/>
      <c r="BC52" s="1886"/>
      <c r="BD52" s="1886"/>
      <c r="BE52" s="1886"/>
      <c r="BF52" s="1886"/>
      <c r="BG52" s="1886"/>
      <c r="BH52" s="1886"/>
      <c r="BI52" s="1886"/>
      <c r="BJ52" s="1886"/>
      <c r="BK52" s="1886"/>
      <c r="BL52" s="1886"/>
      <c r="BM52" s="1886"/>
      <c r="BN52" s="1886"/>
      <c r="BO52" s="1886"/>
      <c r="BP52" s="1886"/>
      <c r="BQ52" s="1886"/>
      <c r="BR52" s="1886"/>
      <c r="BS52" s="1886"/>
      <c r="BT52" s="1886"/>
      <c r="BU52" s="1886"/>
      <c r="BV52" s="1887"/>
      <c r="BW52" s="82"/>
      <c r="BX52" s="82"/>
      <c r="BY52" s="82"/>
      <c r="BZ52" s="74"/>
      <c r="CA52" s="76"/>
      <c r="CC52" s="53"/>
      <c r="CD52" s="53"/>
      <c r="CH52" s="75"/>
      <c r="FS52" s="37"/>
      <c r="FT52" s="37"/>
    </row>
    <row r="53" spans="1:177" ht="22.5" customHeight="1" x14ac:dyDescent="0.2">
      <c r="B53" s="25"/>
      <c r="C53" s="2137"/>
      <c r="D53" s="2136"/>
      <c r="E53" s="2162"/>
      <c r="F53" s="2163"/>
      <c r="G53" s="2150"/>
      <c r="H53" s="2151"/>
      <c r="I53" s="2151"/>
      <c r="J53" s="2151"/>
      <c r="K53" s="2151"/>
      <c r="L53" s="2151"/>
      <c r="M53" s="2151"/>
      <c r="N53" s="2151"/>
      <c r="O53" s="2151"/>
      <c r="P53" s="2151"/>
      <c r="Q53" s="2032"/>
      <c r="R53" s="2136"/>
      <c r="S53" s="2032"/>
      <c r="T53" s="2033"/>
      <c r="U53" s="2033"/>
      <c r="V53" s="2033"/>
      <c r="W53" s="2033"/>
      <c r="X53" s="2033"/>
      <c r="Y53" s="2033"/>
      <c r="Z53" s="2033"/>
      <c r="AA53" s="2033"/>
      <c r="AB53" s="1871"/>
      <c r="AC53" s="1871"/>
      <c r="AD53" s="1871"/>
      <c r="AE53" s="1871"/>
      <c r="AF53" s="1871"/>
      <c r="AG53" s="1871"/>
      <c r="AH53" s="1871"/>
      <c r="AI53" s="1871"/>
      <c r="AJ53" s="2160"/>
      <c r="AK53" s="2161"/>
      <c r="AL53" s="2161"/>
      <c r="AM53" s="2161"/>
      <c r="AN53" s="2161"/>
      <c r="AO53" s="2161"/>
      <c r="AP53" s="2161"/>
      <c r="AQ53" s="2161"/>
      <c r="AR53" s="2161"/>
      <c r="AS53" s="2161"/>
      <c r="AT53" s="2161"/>
      <c r="AU53" s="2161"/>
      <c r="AV53" s="2161"/>
      <c r="AW53" s="2161"/>
      <c r="AX53" s="2161"/>
      <c r="AY53" s="1885" t="str">
        <f t="shared" ref="AY53:AY58" si="0">IF(AJ53="","",IFERROR(S53*AJ53,""))</f>
        <v/>
      </c>
      <c r="AZ53" s="1886"/>
      <c r="BA53" s="1886"/>
      <c r="BB53" s="1886"/>
      <c r="BC53" s="1886"/>
      <c r="BD53" s="1886"/>
      <c r="BE53" s="1886"/>
      <c r="BF53" s="1886"/>
      <c r="BG53" s="1886"/>
      <c r="BH53" s="1886"/>
      <c r="BI53" s="1886"/>
      <c r="BJ53" s="1886"/>
      <c r="BK53" s="1886"/>
      <c r="BL53" s="1886"/>
      <c r="BM53" s="1886"/>
      <c r="BN53" s="1886"/>
      <c r="BO53" s="1886"/>
      <c r="BP53" s="1886"/>
      <c r="BQ53" s="1886"/>
      <c r="BR53" s="1886"/>
      <c r="BS53" s="1886"/>
      <c r="BT53" s="1886"/>
      <c r="BU53" s="1886"/>
      <c r="BV53" s="1887"/>
      <c r="BW53" s="82"/>
      <c r="BX53" s="82"/>
      <c r="BY53" s="82"/>
      <c r="BZ53" s="54"/>
      <c r="CA53" s="53"/>
      <c r="CB53" s="53"/>
      <c r="CC53" s="53"/>
      <c r="CD53" s="53"/>
      <c r="CE53" s="498" t="s">
        <v>244</v>
      </c>
      <c r="CF53" s="499"/>
      <c r="CG53" s="499"/>
      <c r="CH53" s="499"/>
      <c r="CI53" s="499"/>
      <c r="CJ53" s="499"/>
      <c r="CK53" s="499"/>
      <c r="CL53" s="499"/>
      <c r="CM53" s="499"/>
      <c r="CN53" s="499"/>
      <c r="CO53" s="499"/>
      <c r="CP53" s="499"/>
      <c r="CQ53" s="499"/>
      <c r="CR53" s="499"/>
      <c r="CS53" s="499"/>
      <c r="CT53" s="499"/>
      <c r="CU53" s="499"/>
      <c r="CV53" s="499"/>
      <c r="CW53" s="499"/>
      <c r="CX53" s="499"/>
      <c r="CY53" s="499"/>
      <c r="CZ53" s="499"/>
      <c r="DA53" s="499"/>
      <c r="DB53" s="499"/>
      <c r="DC53" s="499"/>
      <c r="DD53" s="499"/>
      <c r="DE53" s="499"/>
      <c r="DF53" s="499"/>
      <c r="DG53" s="499"/>
      <c r="DH53" s="499"/>
      <c r="DI53" s="499"/>
      <c r="DJ53" s="499"/>
      <c r="DK53" s="499"/>
      <c r="DL53" s="499"/>
      <c r="DM53" s="499"/>
      <c r="DN53" s="499"/>
      <c r="DO53" s="499"/>
      <c r="DP53" s="499"/>
      <c r="DQ53" s="499"/>
      <c r="DR53" s="499"/>
      <c r="DS53" s="499"/>
      <c r="DT53" s="499"/>
      <c r="DU53" s="499"/>
      <c r="DV53" s="499"/>
      <c r="DW53" s="499"/>
      <c r="DX53" s="499"/>
      <c r="DY53" s="499"/>
      <c r="DZ53" s="499"/>
      <c r="EA53" s="499"/>
      <c r="EB53" s="499"/>
      <c r="EC53" s="499"/>
      <c r="ED53" s="499"/>
      <c r="EE53" s="49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499"/>
      <c r="FK53" s="499"/>
      <c r="FL53" s="499"/>
      <c r="FM53" s="499"/>
      <c r="FN53" s="499"/>
      <c r="FO53" s="499"/>
      <c r="FP53" s="499"/>
      <c r="FQ53" s="499"/>
      <c r="FR53" s="500"/>
    </row>
    <row r="54" spans="1:177" ht="22.5" customHeight="1" x14ac:dyDescent="0.2">
      <c r="B54" s="25"/>
      <c r="C54" s="2137"/>
      <c r="D54" s="2033"/>
      <c r="E54" s="2148"/>
      <c r="F54" s="2149"/>
      <c r="G54" s="2152"/>
      <c r="H54" s="2151"/>
      <c r="I54" s="2151"/>
      <c r="J54" s="2151"/>
      <c r="K54" s="2151"/>
      <c r="L54" s="2151"/>
      <c r="M54" s="2151"/>
      <c r="N54" s="2151"/>
      <c r="O54" s="2151"/>
      <c r="P54" s="2151"/>
      <c r="Q54" s="2032"/>
      <c r="R54" s="2136"/>
      <c r="S54" s="2032"/>
      <c r="T54" s="2033"/>
      <c r="U54" s="2033"/>
      <c r="V54" s="2033"/>
      <c r="W54" s="2033"/>
      <c r="X54" s="2033"/>
      <c r="Y54" s="2033"/>
      <c r="Z54" s="2033"/>
      <c r="AA54" s="2033"/>
      <c r="AB54" s="1871"/>
      <c r="AC54" s="1871"/>
      <c r="AD54" s="1871"/>
      <c r="AE54" s="1871"/>
      <c r="AF54" s="1871"/>
      <c r="AG54" s="1871"/>
      <c r="AH54" s="1871"/>
      <c r="AI54" s="1871"/>
      <c r="AJ54" s="2032"/>
      <c r="AK54" s="2033"/>
      <c r="AL54" s="2033"/>
      <c r="AM54" s="2033"/>
      <c r="AN54" s="2033"/>
      <c r="AO54" s="2033"/>
      <c r="AP54" s="2033"/>
      <c r="AQ54" s="2033"/>
      <c r="AR54" s="2033"/>
      <c r="AS54" s="2033"/>
      <c r="AT54" s="2033"/>
      <c r="AU54" s="2033"/>
      <c r="AV54" s="2033"/>
      <c r="AW54" s="2033"/>
      <c r="AX54" s="2033"/>
      <c r="AY54" s="1885" t="str">
        <f t="shared" si="0"/>
        <v/>
      </c>
      <c r="AZ54" s="1886"/>
      <c r="BA54" s="1886"/>
      <c r="BB54" s="1886"/>
      <c r="BC54" s="1886"/>
      <c r="BD54" s="1886"/>
      <c r="BE54" s="1886"/>
      <c r="BF54" s="1886"/>
      <c r="BG54" s="1886"/>
      <c r="BH54" s="1886"/>
      <c r="BI54" s="1886"/>
      <c r="BJ54" s="1886"/>
      <c r="BK54" s="1886"/>
      <c r="BL54" s="1886"/>
      <c r="BM54" s="1886"/>
      <c r="BN54" s="1886"/>
      <c r="BO54" s="1886"/>
      <c r="BP54" s="1886"/>
      <c r="BQ54" s="1886"/>
      <c r="BR54" s="1886"/>
      <c r="BS54" s="1886"/>
      <c r="BT54" s="1886"/>
      <c r="BU54" s="1886"/>
      <c r="BV54" s="1887"/>
      <c r="BW54" s="82"/>
      <c r="BX54" s="82"/>
      <c r="BY54" s="82"/>
      <c r="BZ54" s="54"/>
      <c r="CA54" s="53"/>
      <c r="CB54" s="53"/>
      <c r="CC54" s="53"/>
      <c r="CD54" s="53"/>
      <c r="CE54" s="501"/>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2"/>
      <c r="EA54" s="502"/>
      <c r="EB54" s="502"/>
      <c r="EC54" s="502"/>
      <c r="ED54" s="502"/>
      <c r="EE54" s="502"/>
      <c r="EF54" s="502"/>
      <c r="EG54" s="502"/>
      <c r="EH54" s="502"/>
      <c r="EI54" s="502"/>
      <c r="EJ54" s="502"/>
      <c r="EK54" s="502"/>
      <c r="EL54" s="502"/>
      <c r="EM54" s="502"/>
      <c r="EN54" s="502"/>
      <c r="EO54" s="502"/>
      <c r="EP54" s="502"/>
      <c r="EQ54" s="502"/>
      <c r="ER54" s="502"/>
      <c r="ES54" s="502"/>
      <c r="ET54" s="502"/>
      <c r="EU54" s="502"/>
      <c r="EV54" s="502"/>
      <c r="EW54" s="502"/>
      <c r="EX54" s="502"/>
      <c r="EY54" s="502"/>
      <c r="EZ54" s="502"/>
      <c r="FA54" s="502"/>
      <c r="FB54" s="502"/>
      <c r="FC54" s="502"/>
      <c r="FD54" s="502"/>
      <c r="FE54" s="502"/>
      <c r="FF54" s="502"/>
      <c r="FG54" s="502"/>
      <c r="FH54" s="502"/>
      <c r="FI54" s="502"/>
      <c r="FJ54" s="502"/>
      <c r="FK54" s="502"/>
      <c r="FL54" s="502"/>
      <c r="FM54" s="502"/>
      <c r="FN54" s="502"/>
      <c r="FO54" s="502"/>
      <c r="FP54" s="502"/>
      <c r="FQ54" s="502"/>
      <c r="FR54" s="503"/>
    </row>
    <row r="55" spans="1:177" ht="22.5" customHeight="1" x14ac:dyDescent="0.2">
      <c r="B55" s="25"/>
      <c r="C55" s="2137"/>
      <c r="D55" s="2033"/>
      <c r="E55" s="2140"/>
      <c r="F55" s="2141"/>
      <c r="G55" s="2152"/>
      <c r="H55" s="2151"/>
      <c r="I55" s="2151"/>
      <c r="J55" s="2151"/>
      <c r="K55" s="2151"/>
      <c r="L55" s="2151"/>
      <c r="M55" s="2151"/>
      <c r="N55" s="2151"/>
      <c r="O55" s="2151"/>
      <c r="P55" s="2151"/>
      <c r="Q55" s="2032"/>
      <c r="R55" s="2136"/>
      <c r="S55" s="2032"/>
      <c r="T55" s="2033"/>
      <c r="U55" s="2033"/>
      <c r="V55" s="2033"/>
      <c r="W55" s="2033"/>
      <c r="X55" s="2033"/>
      <c r="Y55" s="2033"/>
      <c r="Z55" s="2033"/>
      <c r="AA55" s="2033"/>
      <c r="AB55" s="1871"/>
      <c r="AC55" s="1871"/>
      <c r="AD55" s="1871"/>
      <c r="AE55" s="1871"/>
      <c r="AF55" s="1871"/>
      <c r="AG55" s="1871"/>
      <c r="AH55" s="1871"/>
      <c r="AI55" s="1871"/>
      <c r="AJ55" s="2032"/>
      <c r="AK55" s="2033"/>
      <c r="AL55" s="2033"/>
      <c r="AM55" s="2033"/>
      <c r="AN55" s="2033"/>
      <c r="AO55" s="2033"/>
      <c r="AP55" s="2033"/>
      <c r="AQ55" s="2033"/>
      <c r="AR55" s="2033"/>
      <c r="AS55" s="2033"/>
      <c r="AT55" s="2033"/>
      <c r="AU55" s="2033"/>
      <c r="AV55" s="2033"/>
      <c r="AW55" s="2033"/>
      <c r="AX55" s="2033"/>
      <c r="AY55" s="1885" t="str">
        <f t="shared" si="0"/>
        <v/>
      </c>
      <c r="AZ55" s="1886"/>
      <c r="BA55" s="1886"/>
      <c r="BB55" s="1886"/>
      <c r="BC55" s="1886"/>
      <c r="BD55" s="1886"/>
      <c r="BE55" s="1886"/>
      <c r="BF55" s="1886"/>
      <c r="BG55" s="1886"/>
      <c r="BH55" s="1886"/>
      <c r="BI55" s="1886"/>
      <c r="BJ55" s="1886"/>
      <c r="BK55" s="1886"/>
      <c r="BL55" s="1886"/>
      <c r="BM55" s="1886"/>
      <c r="BN55" s="1886"/>
      <c r="BO55" s="1886"/>
      <c r="BP55" s="1886"/>
      <c r="BQ55" s="1886"/>
      <c r="BR55" s="1886"/>
      <c r="BS55" s="1886"/>
      <c r="BT55" s="1886"/>
      <c r="BU55" s="1886"/>
      <c r="BV55" s="1887"/>
      <c r="BW55" s="82"/>
      <c r="BX55" s="82"/>
      <c r="BY55" s="82"/>
      <c r="BZ55" s="54"/>
      <c r="CA55" s="53"/>
      <c r="CB55" s="53"/>
      <c r="CC55" s="53"/>
      <c r="CD55" s="53"/>
      <c r="CE55" s="501"/>
      <c r="CF55" s="502"/>
      <c r="CG55" s="502"/>
      <c r="CH55" s="502"/>
      <c r="CI55" s="502"/>
      <c r="CJ55" s="502"/>
      <c r="CK55" s="502"/>
      <c r="CL55" s="502"/>
      <c r="CM55" s="502"/>
      <c r="CN55" s="502"/>
      <c r="CO55" s="502"/>
      <c r="CP55" s="502"/>
      <c r="CQ55" s="502"/>
      <c r="CR55" s="502"/>
      <c r="CS55" s="502"/>
      <c r="CT55" s="502"/>
      <c r="CU55" s="502"/>
      <c r="CV55" s="502"/>
      <c r="CW55" s="502"/>
      <c r="CX55" s="502"/>
      <c r="CY55" s="502"/>
      <c r="CZ55" s="502"/>
      <c r="DA55" s="502"/>
      <c r="DB55" s="502"/>
      <c r="DC55" s="502"/>
      <c r="DD55" s="502"/>
      <c r="DE55" s="502"/>
      <c r="DF55" s="502"/>
      <c r="DG55" s="502"/>
      <c r="DH55" s="502"/>
      <c r="DI55" s="502"/>
      <c r="DJ55" s="502"/>
      <c r="DK55" s="502"/>
      <c r="DL55" s="502"/>
      <c r="DM55" s="502"/>
      <c r="DN55" s="502"/>
      <c r="DO55" s="502"/>
      <c r="DP55" s="502"/>
      <c r="DQ55" s="502"/>
      <c r="DR55" s="502"/>
      <c r="DS55" s="502"/>
      <c r="DT55" s="502"/>
      <c r="DU55" s="502"/>
      <c r="DV55" s="502"/>
      <c r="DW55" s="502"/>
      <c r="DX55" s="502"/>
      <c r="DY55" s="502"/>
      <c r="DZ55" s="502"/>
      <c r="EA55" s="502"/>
      <c r="EB55" s="502"/>
      <c r="EC55" s="502"/>
      <c r="ED55" s="502"/>
      <c r="EE55" s="502"/>
      <c r="EF55" s="502"/>
      <c r="EG55" s="502"/>
      <c r="EH55" s="502"/>
      <c r="EI55" s="502"/>
      <c r="EJ55" s="502"/>
      <c r="EK55" s="502"/>
      <c r="EL55" s="502"/>
      <c r="EM55" s="502"/>
      <c r="EN55" s="502"/>
      <c r="EO55" s="502"/>
      <c r="EP55" s="502"/>
      <c r="EQ55" s="502"/>
      <c r="ER55" s="502"/>
      <c r="ES55" s="502"/>
      <c r="ET55" s="502"/>
      <c r="EU55" s="502"/>
      <c r="EV55" s="502"/>
      <c r="EW55" s="502"/>
      <c r="EX55" s="502"/>
      <c r="EY55" s="502"/>
      <c r="EZ55" s="502"/>
      <c r="FA55" s="502"/>
      <c r="FB55" s="502"/>
      <c r="FC55" s="502"/>
      <c r="FD55" s="502"/>
      <c r="FE55" s="502"/>
      <c r="FF55" s="502"/>
      <c r="FG55" s="502"/>
      <c r="FH55" s="502"/>
      <c r="FI55" s="502"/>
      <c r="FJ55" s="502"/>
      <c r="FK55" s="502"/>
      <c r="FL55" s="502"/>
      <c r="FM55" s="502"/>
      <c r="FN55" s="502"/>
      <c r="FO55" s="502"/>
      <c r="FP55" s="502"/>
      <c r="FQ55" s="502"/>
      <c r="FR55" s="503"/>
    </row>
    <row r="56" spans="1:177" ht="22.5" customHeight="1" x14ac:dyDescent="0.2">
      <c r="B56" s="25"/>
      <c r="C56" s="2137"/>
      <c r="D56" s="2033"/>
      <c r="E56" s="2155"/>
      <c r="F56" s="2156"/>
      <c r="G56" s="2152"/>
      <c r="H56" s="2151"/>
      <c r="I56" s="2151"/>
      <c r="J56" s="2151"/>
      <c r="K56" s="2151"/>
      <c r="L56" s="2151"/>
      <c r="M56" s="2151"/>
      <c r="N56" s="2151"/>
      <c r="O56" s="2151"/>
      <c r="P56" s="2151"/>
      <c r="Q56" s="2032"/>
      <c r="R56" s="2136"/>
      <c r="S56" s="2032"/>
      <c r="T56" s="2033"/>
      <c r="U56" s="2033"/>
      <c r="V56" s="2033"/>
      <c r="W56" s="2033"/>
      <c r="X56" s="2033"/>
      <c r="Y56" s="2033"/>
      <c r="Z56" s="2033"/>
      <c r="AA56" s="2033"/>
      <c r="AB56" s="1871"/>
      <c r="AC56" s="1871"/>
      <c r="AD56" s="1871"/>
      <c r="AE56" s="1871"/>
      <c r="AF56" s="1871"/>
      <c r="AG56" s="1871"/>
      <c r="AH56" s="1871"/>
      <c r="AI56" s="1871"/>
      <c r="AJ56" s="2032"/>
      <c r="AK56" s="2033"/>
      <c r="AL56" s="2033"/>
      <c r="AM56" s="2033"/>
      <c r="AN56" s="2033"/>
      <c r="AO56" s="2033"/>
      <c r="AP56" s="2033"/>
      <c r="AQ56" s="2033"/>
      <c r="AR56" s="2033"/>
      <c r="AS56" s="2033"/>
      <c r="AT56" s="2033"/>
      <c r="AU56" s="2033"/>
      <c r="AV56" s="2033"/>
      <c r="AW56" s="2033"/>
      <c r="AX56" s="2033"/>
      <c r="AY56" s="1885" t="str">
        <f t="shared" si="0"/>
        <v/>
      </c>
      <c r="AZ56" s="1886"/>
      <c r="BA56" s="1886"/>
      <c r="BB56" s="1886"/>
      <c r="BC56" s="1886"/>
      <c r="BD56" s="1886"/>
      <c r="BE56" s="1886"/>
      <c r="BF56" s="1886"/>
      <c r="BG56" s="1886"/>
      <c r="BH56" s="1886"/>
      <c r="BI56" s="1886"/>
      <c r="BJ56" s="1886"/>
      <c r="BK56" s="1886"/>
      <c r="BL56" s="1886"/>
      <c r="BM56" s="1886"/>
      <c r="BN56" s="1886"/>
      <c r="BO56" s="1886"/>
      <c r="BP56" s="1886"/>
      <c r="BQ56" s="1886"/>
      <c r="BR56" s="1886"/>
      <c r="BS56" s="1886"/>
      <c r="BT56" s="1886"/>
      <c r="BU56" s="1886"/>
      <c r="BV56" s="1887"/>
      <c r="BW56" s="82"/>
      <c r="BX56" s="82"/>
      <c r="BY56" s="82"/>
      <c r="BZ56" s="54"/>
      <c r="CA56" s="53"/>
      <c r="CB56" s="53"/>
      <c r="CC56" s="53"/>
      <c r="CD56" s="53"/>
      <c r="CE56" s="501"/>
      <c r="CF56" s="502"/>
      <c r="CG56" s="502"/>
      <c r="CH56" s="502"/>
      <c r="CI56" s="502"/>
      <c r="CJ56" s="502"/>
      <c r="CK56" s="502"/>
      <c r="CL56" s="502"/>
      <c r="CM56" s="502"/>
      <c r="CN56" s="502"/>
      <c r="CO56" s="502"/>
      <c r="CP56" s="502"/>
      <c r="CQ56" s="502"/>
      <c r="CR56" s="502"/>
      <c r="CS56" s="502"/>
      <c r="CT56" s="502"/>
      <c r="CU56" s="502"/>
      <c r="CV56" s="502"/>
      <c r="CW56" s="502"/>
      <c r="CX56" s="502"/>
      <c r="CY56" s="502"/>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502"/>
      <c r="ET56" s="502"/>
      <c r="EU56" s="502"/>
      <c r="EV56" s="502"/>
      <c r="EW56" s="502"/>
      <c r="EX56" s="502"/>
      <c r="EY56" s="502"/>
      <c r="EZ56" s="502"/>
      <c r="FA56" s="502"/>
      <c r="FB56" s="502"/>
      <c r="FC56" s="502"/>
      <c r="FD56" s="502"/>
      <c r="FE56" s="502"/>
      <c r="FF56" s="502"/>
      <c r="FG56" s="502"/>
      <c r="FH56" s="502"/>
      <c r="FI56" s="502"/>
      <c r="FJ56" s="502"/>
      <c r="FK56" s="502"/>
      <c r="FL56" s="502"/>
      <c r="FM56" s="502"/>
      <c r="FN56" s="502"/>
      <c r="FO56" s="502"/>
      <c r="FP56" s="502"/>
      <c r="FQ56" s="502"/>
      <c r="FR56" s="503"/>
    </row>
    <row r="57" spans="1:177" ht="22.5" customHeight="1" x14ac:dyDescent="0.2">
      <c r="B57" s="25"/>
      <c r="C57" s="2137"/>
      <c r="D57" s="2136"/>
      <c r="E57" s="2188"/>
      <c r="F57" s="2189"/>
      <c r="G57" s="2150"/>
      <c r="H57" s="2151"/>
      <c r="I57" s="2151"/>
      <c r="J57" s="2151"/>
      <c r="K57" s="2151"/>
      <c r="L57" s="2151"/>
      <c r="M57" s="2151"/>
      <c r="N57" s="2151"/>
      <c r="O57" s="2151"/>
      <c r="P57" s="2151"/>
      <c r="Q57" s="2032"/>
      <c r="R57" s="2136"/>
      <c r="S57" s="2032"/>
      <c r="T57" s="2033"/>
      <c r="U57" s="2033"/>
      <c r="V57" s="2033"/>
      <c r="W57" s="2033"/>
      <c r="X57" s="2033"/>
      <c r="Y57" s="2033"/>
      <c r="Z57" s="2033"/>
      <c r="AA57" s="2033"/>
      <c r="AB57" s="1871"/>
      <c r="AC57" s="1871"/>
      <c r="AD57" s="1871"/>
      <c r="AE57" s="1871"/>
      <c r="AF57" s="1871"/>
      <c r="AG57" s="1871"/>
      <c r="AH57" s="1871"/>
      <c r="AI57" s="1871"/>
      <c r="AJ57" s="2032"/>
      <c r="AK57" s="2033"/>
      <c r="AL57" s="2033"/>
      <c r="AM57" s="2033"/>
      <c r="AN57" s="2033"/>
      <c r="AO57" s="2033"/>
      <c r="AP57" s="2033"/>
      <c r="AQ57" s="2033"/>
      <c r="AR57" s="2033"/>
      <c r="AS57" s="2033"/>
      <c r="AT57" s="2033"/>
      <c r="AU57" s="2033"/>
      <c r="AV57" s="2033"/>
      <c r="AW57" s="2033"/>
      <c r="AX57" s="2033"/>
      <c r="AY57" s="1885" t="str">
        <f t="shared" si="0"/>
        <v/>
      </c>
      <c r="AZ57" s="1886"/>
      <c r="BA57" s="1886"/>
      <c r="BB57" s="1886"/>
      <c r="BC57" s="1886"/>
      <c r="BD57" s="1886"/>
      <c r="BE57" s="1886"/>
      <c r="BF57" s="1886"/>
      <c r="BG57" s="1886"/>
      <c r="BH57" s="1886"/>
      <c r="BI57" s="1886"/>
      <c r="BJ57" s="1886"/>
      <c r="BK57" s="1886"/>
      <c r="BL57" s="1886"/>
      <c r="BM57" s="1886"/>
      <c r="BN57" s="1886"/>
      <c r="BO57" s="1886"/>
      <c r="BP57" s="1886"/>
      <c r="BQ57" s="1886"/>
      <c r="BR57" s="1886"/>
      <c r="BS57" s="1886"/>
      <c r="BT57" s="1886"/>
      <c r="BU57" s="1886"/>
      <c r="BV57" s="1887"/>
      <c r="BW57" s="82"/>
      <c r="BX57" s="82"/>
      <c r="BY57" s="82"/>
      <c r="BZ57" s="54"/>
      <c r="CA57" s="53"/>
      <c r="CB57" s="53"/>
      <c r="CC57" s="53"/>
      <c r="CD57" s="53"/>
      <c r="CE57" s="501"/>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2"/>
      <c r="EA57" s="502"/>
      <c r="EB57" s="502"/>
      <c r="EC57" s="502"/>
      <c r="ED57" s="502"/>
      <c r="EE57" s="502"/>
      <c r="EF57" s="502"/>
      <c r="EG57" s="502"/>
      <c r="EH57" s="502"/>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3"/>
    </row>
    <row r="58" spans="1:177" ht="22.5" customHeight="1" thickBot="1" x14ac:dyDescent="0.25">
      <c r="B58" s="25"/>
      <c r="C58" s="2185"/>
      <c r="D58" s="2139"/>
      <c r="E58" s="2186"/>
      <c r="F58" s="2187"/>
      <c r="G58" s="2153"/>
      <c r="H58" s="2154"/>
      <c r="I58" s="2154"/>
      <c r="J58" s="2154"/>
      <c r="K58" s="2154"/>
      <c r="L58" s="2154"/>
      <c r="M58" s="2154"/>
      <c r="N58" s="2154"/>
      <c r="O58" s="2154"/>
      <c r="P58" s="2154"/>
      <c r="Q58" s="2032"/>
      <c r="R58" s="2136"/>
      <c r="S58" s="1888"/>
      <c r="T58" s="1889"/>
      <c r="U58" s="1889"/>
      <c r="V58" s="1889"/>
      <c r="W58" s="1889"/>
      <c r="X58" s="1889"/>
      <c r="Y58" s="1889"/>
      <c r="Z58" s="1889"/>
      <c r="AA58" s="1889"/>
      <c r="AB58" s="1871"/>
      <c r="AC58" s="1871"/>
      <c r="AD58" s="1871"/>
      <c r="AE58" s="1871"/>
      <c r="AF58" s="1871"/>
      <c r="AG58" s="1871"/>
      <c r="AH58" s="1871"/>
      <c r="AI58" s="1871"/>
      <c r="AJ58" s="1888"/>
      <c r="AK58" s="1889"/>
      <c r="AL58" s="1889"/>
      <c r="AM58" s="1889"/>
      <c r="AN58" s="1889"/>
      <c r="AO58" s="1889"/>
      <c r="AP58" s="1889"/>
      <c r="AQ58" s="1889"/>
      <c r="AR58" s="1889"/>
      <c r="AS58" s="1889"/>
      <c r="AT58" s="1889"/>
      <c r="AU58" s="1889"/>
      <c r="AV58" s="1889"/>
      <c r="AW58" s="1889"/>
      <c r="AX58" s="1889"/>
      <c r="AY58" s="1885" t="str">
        <f t="shared" si="0"/>
        <v/>
      </c>
      <c r="AZ58" s="1886"/>
      <c r="BA58" s="1886"/>
      <c r="BB58" s="1886"/>
      <c r="BC58" s="1886"/>
      <c r="BD58" s="1886"/>
      <c r="BE58" s="1886"/>
      <c r="BF58" s="1886"/>
      <c r="BG58" s="1886"/>
      <c r="BH58" s="1886"/>
      <c r="BI58" s="1886"/>
      <c r="BJ58" s="1886"/>
      <c r="BK58" s="1886"/>
      <c r="BL58" s="1886"/>
      <c r="BM58" s="1886"/>
      <c r="BN58" s="1886"/>
      <c r="BO58" s="1886"/>
      <c r="BP58" s="1886"/>
      <c r="BQ58" s="1886"/>
      <c r="BR58" s="1886"/>
      <c r="BS58" s="1886"/>
      <c r="BT58" s="1886"/>
      <c r="BU58" s="1886"/>
      <c r="BV58" s="1887"/>
      <c r="BW58" s="82"/>
      <c r="BX58" s="82"/>
      <c r="BY58" s="82"/>
      <c r="BZ58" s="54"/>
      <c r="CA58" s="53"/>
      <c r="CB58" s="53"/>
      <c r="CC58" s="53"/>
      <c r="CD58" s="53"/>
      <c r="CE58" s="501"/>
      <c r="CF58" s="502"/>
      <c r="CG58" s="502"/>
      <c r="CH58" s="502"/>
      <c r="CI58" s="502"/>
      <c r="CJ58" s="502"/>
      <c r="CK58" s="502"/>
      <c r="CL58" s="502"/>
      <c r="CM58" s="502"/>
      <c r="CN58" s="502"/>
      <c r="CO58" s="502"/>
      <c r="CP58" s="502"/>
      <c r="CQ58" s="502"/>
      <c r="CR58" s="502"/>
      <c r="CS58" s="502"/>
      <c r="CT58" s="502"/>
      <c r="CU58" s="502"/>
      <c r="CV58" s="502"/>
      <c r="CW58" s="502"/>
      <c r="CX58" s="502"/>
      <c r="CY58" s="502"/>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2"/>
      <c r="FM58" s="502"/>
      <c r="FN58" s="502"/>
      <c r="FO58" s="502"/>
      <c r="FP58" s="502"/>
      <c r="FQ58" s="502"/>
      <c r="FR58" s="503"/>
    </row>
    <row r="59" spans="1:177" ht="22.5" customHeight="1" thickBot="1" x14ac:dyDescent="0.25">
      <c r="B59" s="42"/>
      <c r="C59" s="2431" t="s">
        <v>128</v>
      </c>
      <c r="D59" s="2432"/>
      <c r="E59" s="2432"/>
      <c r="F59" s="2432"/>
      <c r="G59" s="2433"/>
      <c r="H59" s="2433"/>
      <c r="I59" s="2433"/>
      <c r="J59" s="2433"/>
      <c r="K59" s="2433"/>
      <c r="L59" s="2177" t="str">
        <f>IF(SUM(L60:Q61)=0,"",SUM(L60:Q61))</f>
        <v/>
      </c>
      <c r="M59" s="2178"/>
      <c r="N59" s="2178"/>
      <c r="O59" s="2178"/>
      <c r="P59" s="2178"/>
      <c r="Q59" s="2438"/>
      <c r="R59" s="2441" t="s">
        <v>44</v>
      </c>
      <c r="S59" s="2441"/>
      <c r="T59" s="2441"/>
      <c r="U59" s="2441"/>
      <c r="V59" s="2441"/>
      <c r="W59" s="2441"/>
      <c r="X59" s="2441"/>
      <c r="Y59" s="2441"/>
      <c r="Z59" s="2441"/>
      <c r="AA59" s="2441"/>
      <c r="AB59" s="2441"/>
      <c r="AC59" s="2441"/>
      <c r="AD59" s="2441"/>
      <c r="AE59" s="2441"/>
      <c r="AF59" s="2441"/>
      <c r="AG59" s="2441"/>
      <c r="AH59" s="2441"/>
      <c r="AI59" s="2441"/>
      <c r="AJ59" s="2441"/>
      <c r="AK59" s="2441"/>
      <c r="AL59" s="2441"/>
      <c r="AM59" s="2441"/>
      <c r="AN59" s="2441"/>
      <c r="AO59" s="2441"/>
      <c r="AP59" s="2441"/>
      <c r="AQ59" s="2441"/>
      <c r="AR59" s="2441"/>
      <c r="AS59" s="2441"/>
      <c r="AT59" s="2441"/>
      <c r="AU59" s="2441"/>
      <c r="AV59" s="2441"/>
      <c r="AW59" s="2441"/>
      <c r="AX59" s="2442"/>
      <c r="AY59" s="2177" t="str">
        <f>IF(SUM(AY60:BV61)+SUMIF(Q52:R58,N62,AY52:BV58)=0,"",SUM(AY60:BV61)+ROUND(SUMIF(Q52:R58,N62,AY52:BV58),0))</f>
        <v/>
      </c>
      <c r="AZ59" s="2178"/>
      <c r="BA59" s="2178"/>
      <c r="BB59" s="2178"/>
      <c r="BC59" s="2178"/>
      <c r="BD59" s="2178"/>
      <c r="BE59" s="2178"/>
      <c r="BF59" s="2178"/>
      <c r="BG59" s="2178"/>
      <c r="BH59" s="2178"/>
      <c r="BI59" s="2178"/>
      <c r="BJ59" s="2178"/>
      <c r="BK59" s="2178"/>
      <c r="BL59" s="2178"/>
      <c r="BM59" s="2178"/>
      <c r="BN59" s="2178"/>
      <c r="BO59" s="2178"/>
      <c r="BP59" s="2178"/>
      <c r="BQ59" s="2178"/>
      <c r="BR59" s="2178"/>
      <c r="BS59" s="2178"/>
      <c r="BT59" s="2178"/>
      <c r="BU59" s="2178"/>
      <c r="BV59" s="2179"/>
      <c r="BW59" s="82"/>
      <c r="BX59" s="82"/>
      <c r="BY59" s="82"/>
      <c r="BZ59" s="45"/>
      <c r="CA59" s="73"/>
      <c r="CB59" s="77"/>
      <c r="CC59" s="77"/>
      <c r="CD59" s="77"/>
      <c r="CE59" s="504"/>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6"/>
      <c r="FS59" s="37"/>
      <c r="FT59" s="37"/>
      <c r="FU59" s="37"/>
    </row>
    <row r="60" spans="1:177" ht="22.5" customHeight="1" thickBot="1" x14ac:dyDescent="0.25">
      <c r="B60" s="42"/>
      <c r="C60" s="2434" t="s">
        <v>129</v>
      </c>
      <c r="D60" s="2435"/>
      <c r="E60" s="2435"/>
      <c r="F60" s="2435"/>
      <c r="G60" s="2435"/>
      <c r="H60" s="2435"/>
      <c r="I60" s="2435"/>
      <c r="J60" s="2435"/>
      <c r="K60" s="2435"/>
      <c r="L60" s="2174" t="str">
        <f>IF(AY60="","",ROUND(AY60*0.08,0))</f>
        <v/>
      </c>
      <c r="M60" s="2175"/>
      <c r="N60" s="2175"/>
      <c r="O60" s="2175"/>
      <c r="P60" s="2175"/>
      <c r="Q60" s="2439"/>
      <c r="R60" s="2443" t="s">
        <v>94</v>
      </c>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c r="AS60" s="2443"/>
      <c r="AT60" s="2443"/>
      <c r="AU60" s="2443"/>
      <c r="AV60" s="2443"/>
      <c r="AW60" s="2443"/>
      <c r="AX60" s="2444"/>
      <c r="AY60" s="2174" t="str">
        <f>IF(SUMIF(Q52:R58,T62,AY52:BV58)=0,"",ROUND(SUMIF(Q52:R58,T62,AY52:BV58),0))</f>
        <v/>
      </c>
      <c r="AZ60" s="2175"/>
      <c r="BA60" s="2175"/>
      <c r="BB60" s="2175"/>
      <c r="BC60" s="2175"/>
      <c r="BD60" s="2175"/>
      <c r="BE60" s="2175"/>
      <c r="BF60" s="2175"/>
      <c r="BG60" s="2175"/>
      <c r="BH60" s="2175"/>
      <c r="BI60" s="2175"/>
      <c r="BJ60" s="2175"/>
      <c r="BK60" s="2175"/>
      <c r="BL60" s="2175"/>
      <c r="BM60" s="2175"/>
      <c r="BN60" s="2175"/>
      <c r="BO60" s="2175"/>
      <c r="BP60" s="2175"/>
      <c r="BQ60" s="2175"/>
      <c r="BR60" s="2175"/>
      <c r="BS60" s="2175"/>
      <c r="BT60" s="2175"/>
      <c r="BU60" s="2175"/>
      <c r="BV60" s="2176"/>
      <c r="BW60" s="82"/>
      <c r="BX60" s="82"/>
      <c r="BY60" s="82"/>
      <c r="BZ60" s="45"/>
      <c r="CA60" s="73"/>
      <c r="CB60" s="77"/>
      <c r="CC60" s="77"/>
      <c r="CD60" s="77"/>
      <c r="CE60" s="49"/>
      <c r="CF60" s="49"/>
      <c r="CG60" s="49"/>
      <c r="CH60" s="91"/>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37"/>
      <c r="FT60" s="37"/>
      <c r="FU60" s="37"/>
    </row>
    <row r="61" spans="1:177" ht="22.5" customHeight="1" thickBot="1" x14ac:dyDescent="0.25">
      <c r="B61" s="42"/>
      <c r="C61" s="2436" t="s">
        <v>127</v>
      </c>
      <c r="D61" s="2437"/>
      <c r="E61" s="2437"/>
      <c r="F61" s="2437"/>
      <c r="G61" s="2437"/>
      <c r="H61" s="2437"/>
      <c r="I61" s="2437"/>
      <c r="J61" s="2437"/>
      <c r="K61" s="2437"/>
      <c r="L61" s="2171" t="str">
        <f>IF(AY61="","",ROUND(AY61*0.1,0))</f>
        <v/>
      </c>
      <c r="M61" s="2172"/>
      <c r="N61" s="2172"/>
      <c r="O61" s="2172"/>
      <c r="P61" s="2172"/>
      <c r="Q61" s="2440"/>
      <c r="R61" s="2445" t="s">
        <v>95</v>
      </c>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c r="AS61" s="2445"/>
      <c r="AT61" s="2445"/>
      <c r="AU61" s="2445"/>
      <c r="AV61" s="2445"/>
      <c r="AW61" s="2445"/>
      <c r="AX61" s="2446"/>
      <c r="AY61" s="2171" t="str">
        <f>IF(SUMIF(Q52:R58,"",AY52:BV58)=0,"",ROUND(SUMIF(Q52:R58,"",AY52:BV58),0))</f>
        <v/>
      </c>
      <c r="AZ61" s="2172"/>
      <c r="BA61" s="2172"/>
      <c r="BB61" s="2172"/>
      <c r="BC61" s="2172"/>
      <c r="BD61" s="2172"/>
      <c r="BE61" s="2172"/>
      <c r="BF61" s="2172"/>
      <c r="BG61" s="2172"/>
      <c r="BH61" s="2172"/>
      <c r="BI61" s="2172"/>
      <c r="BJ61" s="2172"/>
      <c r="BK61" s="2172"/>
      <c r="BL61" s="2172"/>
      <c r="BM61" s="2172"/>
      <c r="BN61" s="2172"/>
      <c r="BO61" s="2172"/>
      <c r="BP61" s="2172"/>
      <c r="BQ61" s="2172"/>
      <c r="BR61" s="2172"/>
      <c r="BS61" s="2172"/>
      <c r="BT61" s="2172"/>
      <c r="BU61" s="2172"/>
      <c r="BV61" s="2173"/>
      <c r="BW61" s="82"/>
      <c r="BX61" s="82"/>
      <c r="BY61" s="82"/>
      <c r="BZ61" s="45"/>
      <c r="CA61" s="73"/>
      <c r="CB61" s="77"/>
      <c r="CC61" s="77"/>
      <c r="CD61" s="77"/>
      <c r="CE61" s="716" t="s">
        <v>64</v>
      </c>
      <c r="CF61" s="717"/>
      <c r="CG61" s="717"/>
      <c r="CH61" s="717"/>
      <c r="CI61" s="717"/>
      <c r="CJ61" s="717"/>
      <c r="CK61" s="717"/>
      <c r="CL61" s="717"/>
      <c r="CM61" s="717"/>
      <c r="CN61" s="717"/>
      <c r="CO61" s="717"/>
      <c r="CP61" s="717"/>
      <c r="CQ61" s="717"/>
      <c r="CR61" s="717"/>
      <c r="CS61" s="717"/>
      <c r="CT61" s="717"/>
      <c r="CU61" s="717"/>
      <c r="CV61" s="717"/>
      <c r="CW61" s="717"/>
      <c r="CX61" s="717"/>
      <c r="CY61" s="717"/>
      <c r="CZ61" s="717"/>
      <c r="DA61" s="717"/>
      <c r="DB61" s="717"/>
      <c r="DC61" s="717"/>
      <c r="DD61" s="717"/>
      <c r="DE61" s="717"/>
      <c r="DF61" s="717"/>
      <c r="DG61" s="717"/>
      <c r="DH61" s="717"/>
      <c r="DI61" s="717"/>
      <c r="DJ61" s="717"/>
      <c r="DK61" s="717"/>
      <c r="DL61" s="717"/>
      <c r="DM61" s="717"/>
      <c r="DN61" s="717"/>
      <c r="DO61" s="717"/>
      <c r="DP61" s="717"/>
      <c r="DQ61" s="717"/>
      <c r="DR61" s="717"/>
      <c r="DS61" s="717"/>
      <c r="DT61" s="717"/>
      <c r="DU61" s="717"/>
      <c r="DV61" s="717"/>
      <c r="DW61" s="717"/>
      <c r="DX61" s="717"/>
      <c r="DY61" s="717"/>
      <c r="DZ61" s="717"/>
      <c r="EA61" s="717"/>
      <c r="EB61" s="717"/>
      <c r="EC61" s="717"/>
      <c r="ED61" s="717"/>
      <c r="EE61" s="717"/>
      <c r="EF61" s="717"/>
      <c r="EG61" s="717"/>
      <c r="EH61" s="717"/>
      <c r="EI61" s="717"/>
      <c r="EJ61" s="717"/>
      <c r="EK61" s="717"/>
      <c r="EL61" s="717"/>
      <c r="EM61" s="717"/>
      <c r="EN61" s="717"/>
      <c r="EO61" s="717"/>
      <c r="EP61" s="717"/>
      <c r="EQ61" s="717"/>
      <c r="ER61" s="717"/>
      <c r="ES61" s="717"/>
      <c r="ET61" s="717"/>
      <c r="EU61" s="717"/>
      <c r="EV61" s="717"/>
      <c r="EW61" s="717"/>
      <c r="EX61" s="717"/>
      <c r="EY61" s="717"/>
      <c r="EZ61" s="717"/>
      <c r="FA61" s="717"/>
      <c r="FB61" s="717"/>
      <c r="FC61" s="717"/>
      <c r="FD61" s="717"/>
      <c r="FE61" s="717"/>
      <c r="FF61" s="717"/>
      <c r="FG61" s="717"/>
      <c r="FH61" s="717"/>
      <c r="FI61" s="717"/>
      <c r="FJ61" s="717"/>
      <c r="FK61" s="717"/>
      <c r="FL61" s="717"/>
      <c r="FM61" s="717"/>
      <c r="FN61" s="717"/>
      <c r="FO61" s="717"/>
      <c r="FP61" s="717"/>
      <c r="FQ61" s="717"/>
      <c r="FR61" s="718"/>
      <c r="FS61" s="37"/>
      <c r="FT61" s="37"/>
      <c r="FU61" s="37"/>
    </row>
    <row r="62" spans="1:177" ht="14.25" thickBot="1" x14ac:dyDescent="0.2">
      <c r="B62" s="43"/>
      <c r="C62" s="44"/>
      <c r="D62" s="44"/>
      <c r="E62" s="44"/>
      <c r="F62" s="44"/>
      <c r="G62" s="44"/>
      <c r="H62" s="44"/>
      <c r="I62" s="44"/>
      <c r="J62" s="44"/>
      <c r="K62" s="44"/>
      <c r="L62" s="44"/>
      <c r="M62" s="44"/>
      <c r="N62" s="44" t="s">
        <v>178</v>
      </c>
      <c r="O62" s="44" t="s">
        <v>179</v>
      </c>
      <c r="P62" s="44"/>
      <c r="Q62" s="44"/>
      <c r="R62" s="44"/>
      <c r="S62" s="44"/>
      <c r="T62" s="44" t="s">
        <v>102</v>
      </c>
      <c r="U62" s="44"/>
      <c r="V62" s="44"/>
      <c r="W62" s="44"/>
      <c r="X62" s="44"/>
      <c r="Y62" s="44"/>
      <c r="Z62" s="44" t="s">
        <v>103</v>
      </c>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8"/>
      <c r="BC62" s="48"/>
      <c r="BD62" s="48"/>
      <c r="BE62" s="48"/>
      <c r="BF62" s="48"/>
      <c r="BG62" s="48"/>
      <c r="BH62" s="48"/>
      <c r="BI62" s="48"/>
      <c r="BJ62" s="90"/>
      <c r="BK62" s="90"/>
      <c r="BL62" s="90"/>
      <c r="BM62" s="90"/>
      <c r="BN62" s="90"/>
      <c r="BO62" s="65"/>
      <c r="BP62" s="65"/>
      <c r="BQ62" s="65"/>
      <c r="BR62" s="90"/>
      <c r="BS62" s="90"/>
      <c r="BT62" s="90"/>
      <c r="BU62" s="90"/>
      <c r="BV62" s="90"/>
      <c r="BW62" s="65"/>
      <c r="BX62" s="65"/>
      <c r="BY62" s="65"/>
      <c r="BZ62" s="46"/>
      <c r="CA62" s="73"/>
      <c r="CB62" s="47"/>
      <c r="CC62" s="47"/>
      <c r="CD62" s="47"/>
      <c r="CE62" s="719"/>
      <c r="CF62" s="720"/>
      <c r="CG62" s="720"/>
      <c r="CH62" s="720"/>
      <c r="CI62" s="720"/>
      <c r="CJ62" s="720"/>
      <c r="CK62" s="720"/>
      <c r="CL62" s="720"/>
      <c r="CM62" s="720"/>
      <c r="CN62" s="720"/>
      <c r="CO62" s="720"/>
      <c r="CP62" s="720"/>
      <c r="CQ62" s="720"/>
      <c r="CR62" s="720"/>
      <c r="CS62" s="720"/>
      <c r="CT62" s="720"/>
      <c r="CU62" s="720"/>
      <c r="CV62" s="720"/>
      <c r="CW62" s="720"/>
      <c r="CX62" s="720"/>
      <c r="CY62" s="720"/>
      <c r="CZ62" s="720"/>
      <c r="DA62" s="720"/>
      <c r="DB62" s="720"/>
      <c r="DC62" s="720"/>
      <c r="DD62" s="720"/>
      <c r="DE62" s="720"/>
      <c r="DF62" s="720"/>
      <c r="DG62" s="720"/>
      <c r="DH62" s="720"/>
      <c r="DI62" s="720"/>
      <c r="DJ62" s="720"/>
      <c r="DK62" s="720"/>
      <c r="DL62" s="720"/>
      <c r="DM62" s="720"/>
      <c r="DN62" s="720"/>
      <c r="DO62" s="720"/>
      <c r="DP62" s="720"/>
      <c r="DQ62" s="720"/>
      <c r="DR62" s="720"/>
      <c r="DS62" s="720"/>
      <c r="DT62" s="720"/>
      <c r="DU62" s="720"/>
      <c r="DV62" s="720"/>
      <c r="DW62" s="720"/>
      <c r="DX62" s="720"/>
      <c r="DY62" s="720"/>
      <c r="DZ62" s="720"/>
      <c r="EA62" s="720"/>
      <c r="EB62" s="720"/>
      <c r="EC62" s="720"/>
      <c r="ED62" s="720"/>
      <c r="EE62" s="720"/>
      <c r="EF62" s="720"/>
      <c r="EG62" s="720"/>
      <c r="EH62" s="720"/>
      <c r="EI62" s="720"/>
      <c r="EJ62" s="720"/>
      <c r="EK62" s="720"/>
      <c r="EL62" s="720"/>
      <c r="EM62" s="720"/>
      <c r="EN62" s="720"/>
      <c r="EO62" s="720"/>
      <c r="EP62" s="720"/>
      <c r="EQ62" s="720"/>
      <c r="ER62" s="720"/>
      <c r="ES62" s="720"/>
      <c r="ET62" s="720"/>
      <c r="EU62" s="720"/>
      <c r="EV62" s="720"/>
      <c r="EW62" s="720"/>
      <c r="EX62" s="720"/>
      <c r="EY62" s="720"/>
      <c r="EZ62" s="720"/>
      <c r="FA62" s="720"/>
      <c r="FB62" s="720"/>
      <c r="FC62" s="720"/>
      <c r="FD62" s="720"/>
      <c r="FE62" s="720"/>
      <c r="FF62" s="720"/>
      <c r="FG62" s="720"/>
      <c r="FH62" s="720"/>
      <c r="FI62" s="720"/>
      <c r="FJ62" s="720"/>
      <c r="FK62" s="720"/>
      <c r="FL62" s="720"/>
      <c r="FM62" s="720"/>
      <c r="FN62" s="720"/>
      <c r="FO62" s="720"/>
      <c r="FP62" s="720"/>
      <c r="FQ62" s="720"/>
      <c r="FR62" s="721"/>
    </row>
    <row r="63" spans="1:177" ht="14.25" customHeight="1" thickTop="1" x14ac:dyDescent="0.15">
      <c r="B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BJ63" s="52"/>
      <c r="BK63" s="52"/>
      <c r="BL63" s="52"/>
      <c r="BM63" s="52"/>
      <c r="BN63" s="52"/>
      <c r="BO63" s="52"/>
      <c r="BP63" s="52"/>
      <c r="BQ63" s="52"/>
      <c r="BR63" s="53"/>
      <c r="BS63" s="53"/>
      <c r="BT63" s="53"/>
      <c r="BU63" s="53"/>
      <c r="BV63" s="52"/>
      <c r="BW63" s="52"/>
      <c r="BX63" s="52"/>
      <c r="BY63" s="52"/>
      <c r="BZ63" s="52"/>
      <c r="CA63" s="52"/>
      <c r="CB63" s="52"/>
      <c r="FK63" s="2"/>
      <c r="FL63" s="2"/>
      <c r="FM63" s="2"/>
      <c r="FN63" s="2"/>
      <c r="FO63" s="2"/>
      <c r="FP63" s="2"/>
      <c r="FQ63" s="2"/>
      <c r="FR63" s="2"/>
      <c r="FS63" s="2"/>
      <c r="FT63" s="2"/>
      <c r="FU63" s="2"/>
    </row>
    <row r="64" spans="1:177" ht="11.25" customHeight="1" x14ac:dyDescent="0.15">
      <c r="A64" s="124"/>
      <c r="B64" s="722" t="s">
        <v>3</v>
      </c>
      <c r="C64" s="722"/>
      <c r="D64" s="722"/>
      <c r="E64" s="724" t="s">
        <v>43</v>
      </c>
      <c r="F64" s="724"/>
      <c r="G64" s="724"/>
      <c r="H64" s="724"/>
      <c r="I64" s="724"/>
      <c r="J64" s="724"/>
      <c r="K64" s="724"/>
      <c r="L64" s="726" t="s">
        <v>4</v>
      </c>
      <c r="M64" s="726"/>
      <c r="N64" s="124"/>
      <c r="O64" s="124"/>
      <c r="P64" s="124"/>
      <c r="Q64" s="124"/>
      <c r="R64" s="124"/>
      <c r="S64" s="124"/>
      <c r="T64" s="124"/>
      <c r="U64" s="124"/>
      <c r="V64" s="124"/>
      <c r="W64" s="124"/>
      <c r="X64" s="124"/>
      <c r="Y64" s="124"/>
      <c r="Z64" s="124"/>
      <c r="AA64" s="124"/>
      <c r="AB64" s="124"/>
      <c r="AC64" s="124"/>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2"/>
      <c r="CB64" s="2"/>
      <c r="CC64" s="12"/>
      <c r="CD64" s="12"/>
      <c r="CE64" s="12"/>
      <c r="CF64" s="12"/>
      <c r="CG64" s="12"/>
      <c r="CH64" s="12"/>
      <c r="CI64" s="12"/>
      <c r="CJ64" s="12"/>
      <c r="CK64" s="12"/>
      <c r="CL64" s="12"/>
      <c r="CM64" s="12"/>
      <c r="CN64" s="12"/>
      <c r="CO64" s="12"/>
      <c r="CP64" s="12"/>
      <c r="CQ64" s="12"/>
      <c r="CR64" s="12"/>
      <c r="CS64" s="12"/>
      <c r="CT64" s="12"/>
      <c r="CU64" s="12"/>
      <c r="CV64" s="1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FR64" s="2"/>
      <c r="FS64" s="2"/>
      <c r="FT64" s="2"/>
    </row>
    <row r="65" spans="1:176" ht="11.25" customHeight="1" x14ac:dyDescent="0.15">
      <c r="A65" s="124"/>
      <c r="B65" s="722"/>
      <c r="C65" s="722"/>
      <c r="D65" s="722"/>
      <c r="E65" s="724"/>
      <c r="F65" s="724"/>
      <c r="G65" s="724"/>
      <c r="H65" s="724"/>
      <c r="I65" s="724"/>
      <c r="J65" s="724"/>
      <c r="K65" s="724"/>
      <c r="L65" s="726"/>
      <c r="M65" s="726"/>
      <c r="N65" s="124"/>
      <c r="O65" s="124"/>
      <c r="P65" s="124"/>
      <c r="Q65" s="124"/>
      <c r="R65" s="124"/>
      <c r="S65" s="124"/>
      <c r="T65" s="124"/>
      <c r="U65" s="124"/>
      <c r="V65" s="124"/>
      <c r="W65" s="124"/>
      <c r="X65" s="124"/>
      <c r="Y65" s="124"/>
      <c r="Z65" s="124"/>
      <c r="AA65" s="124"/>
      <c r="AB65" s="124"/>
      <c r="AC65" s="124"/>
      <c r="AD65" s="125"/>
      <c r="AE65" s="125"/>
      <c r="AF65" s="125"/>
      <c r="AG65" s="125"/>
      <c r="AH65" s="728" t="s">
        <v>0</v>
      </c>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126"/>
      <c r="BT65" s="126"/>
      <c r="BU65" s="126"/>
      <c r="BV65" s="125"/>
      <c r="BW65" s="125"/>
      <c r="BX65" s="125"/>
      <c r="BY65" s="125"/>
      <c r="BZ65" s="125"/>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W65" s="730" t="s">
        <v>2</v>
      </c>
      <c r="EX65" s="730"/>
      <c r="EY65" s="730"/>
      <c r="EZ65" s="730"/>
      <c r="FA65" s="730"/>
      <c r="FB65" s="730"/>
      <c r="FC65" s="730"/>
      <c r="FD65" s="730"/>
      <c r="FE65" s="730"/>
      <c r="FF65" s="730"/>
      <c r="FG65" s="730"/>
      <c r="FH65" s="730"/>
      <c r="FI65" s="730"/>
      <c r="FJ65" s="730"/>
      <c r="FK65" s="730"/>
      <c r="FL65" s="730"/>
      <c r="FM65" s="730"/>
      <c r="FN65" s="730"/>
      <c r="FO65" s="730"/>
      <c r="FP65" s="730"/>
      <c r="FT65" s="2"/>
    </row>
    <row r="66" spans="1:176" ht="9.75" customHeight="1" thickBot="1" x14ac:dyDescent="0.2">
      <c r="A66" s="124"/>
      <c r="B66" s="722"/>
      <c r="C66" s="722"/>
      <c r="D66" s="722"/>
      <c r="E66" s="724"/>
      <c r="F66" s="724"/>
      <c r="G66" s="724"/>
      <c r="H66" s="724"/>
      <c r="I66" s="724"/>
      <c r="J66" s="724"/>
      <c r="K66" s="724"/>
      <c r="L66" s="726"/>
      <c r="M66" s="726"/>
      <c r="N66" s="124"/>
      <c r="O66" s="124"/>
      <c r="P66" s="124"/>
      <c r="Q66" s="124"/>
      <c r="R66" s="124"/>
      <c r="S66" s="124"/>
      <c r="T66" s="124"/>
      <c r="U66" s="124"/>
      <c r="V66" s="124"/>
      <c r="W66" s="124"/>
      <c r="X66" s="124"/>
      <c r="Y66" s="124"/>
      <c r="Z66" s="124"/>
      <c r="AA66" s="124"/>
      <c r="AB66" s="124"/>
      <c r="AC66" s="124"/>
      <c r="AD66" s="125"/>
      <c r="AE66" s="125"/>
      <c r="AF66" s="125"/>
      <c r="AG66" s="125"/>
      <c r="AH66" s="729"/>
      <c r="AI66" s="729"/>
      <c r="AJ66" s="729"/>
      <c r="AK66" s="729"/>
      <c r="AL66" s="729"/>
      <c r="AM66" s="729"/>
      <c r="AN66" s="729"/>
      <c r="AO66" s="729"/>
      <c r="AP66" s="729"/>
      <c r="AQ66" s="729"/>
      <c r="AR66" s="729"/>
      <c r="AS66" s="729"/>
      <c r="AT66" s="729"/>
      <c r="AU66" s="729"/>
      <c r="AV66" s="729"/>
      <c r="AW66" s="729"/>
      <c r="AX66" s="729"/>
      <c r="AY66" s="729"/>
      <c r="AZ66" s="729"/>
      <c r="BA66" s="729"/>
      <c r="BB66" s="729"/>
      <c r="BC66" s="729"/>
      <c r="BD66" s="729"/>
      <c r="BE66" s="729"/>
      <c r="BF66" s="729"/>
      <c r="BG66" s="729"/>
      <c r="BH66" s="729"/>
      <c r="BI66" s="729"/>
      <c r="BJ66" s="729"/>
      <c r="BK66" s="729"/>
      <c r="BL66" s="729"/>
      <c r="BM66" s="729"/>
      <c r="BN66" s="729"/>
      <c r="BO66" s="729"/>
      <c r="BP66" s="729"/>
      <c r="BQ66" s="729"/>
      <c r="BR66" s="729"/>
      <c r="BS66" s="126"/>
      <c r="BT66" s="126"/>
      <c r="BU66" s="126"/>
      <c r="BV66" s="125"/>
      <c r="BW66" s="125"/>
      <c r="BX66" s="125"/>
      <c r="BY66" s="125"/>
      <c r="BZ66" s="125"/>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W66" s="730"/>
      <c r="EX66" s="730"/>
      <c r="EY66" s="730"/>
      <c r="EZ66" s="730"/>
      <c r="FA66" s="730"/>
      <c r="FB66" s="730"/>
      <c r="FC66" s="730"/>
      <c r="FD66" s="730"/>
      <c r="FE66" s="730"/>
      <c r="FF66" s="730"/>
      <c r="FG66" s="730"/>
      <c r="FH66" s="730"/>
      <c r="FI66" s="730"/>
      <c r="FJ66" s="730"/>
      <c r="FK66" s="730"/>
      <c r="FL66" s="730"/>
      <c r="FM66" s="730"/>
      <c r="FN66" s="730"/>
      <c r="FO66" s="730"/>
      <c r="FP66" s="730"/>
      <c r="FT66" s="2"/>
    </row>
    <row r="67" spans="1:176" ht="4.5" customHeight="1" thickTop="1" x14ac:dyDescent="0.15">
      <c r="A67" s="124"/>
      <c r="B67" s="722"/>
      <c r="C67" s="722"/>
      <c r="D67" s="722"/>
      <c r="E67" s="724"/>
      <c r="F67" s="724"/>
      <c r="G67" s="724"/>
      <c r="H67" s="724"/>
      <c r="I67" s="724"/>
      <c r="J67" s="724"/>
      <c r="K67" s="724"/>
      <c r="L67" s="726"/>
      <c r="M67" s="726"/>
      <c r="N67" s="124"/>
      <c r="O67" s="124"/>
      <c r="P67" s="124"/>
      <c r="Q67" s="124"/>
      <c r="R67" s="124"/>
      <c r="S67" s="124"/>
      <c r="T67" s="124"/>
      <c r="U67" s="124"/>
      <c r="V67" s="124"/>
      <c r="W67" s="124"/>
      <c r="X67" s="124"/>
      <c r="Y67" s="124"/>
      <c r="Z67" s="124"/>
      <c r="AA67" s="124"/>
      <c r="AB67" s="124"/>
      <c r="AC67" s="124"/>
      <c r="AD67" s="125"/>
      <c r="AE67" s="125"/>
      <c r="AF67" s="125"/>
      <c r="AG67" s="125"/>
      <c r="AH67" s="731" t="s">
        <v>1</v>
      </c>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127"/>
      <c r="BT67" s="127"/>
      <c r="BU67" s="127"/>
      <c r="BV67" s="125"/>
      <c r="BW67" s="125"/>
      <c r="BX67" s="125"/>
      <c r="BY67" s="125"/>
      <c r="BZ67" s="125"/>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FQ67" s="2"/>
      <c r="FR67" s="2"/>
      <c r="FS67" s="2"/>
      <c r="FT67" s="2"/>
    </row>
    <row r="68" spans="1:176" ht="4.5" customHeight="1" x14ac:dyDescent="0.15">
      <c r="A68" s="124"/>
      <c r="B68" s="722"/>
      <c r="C68" s="722"/>
      <c r="D68" s="722"/>
      <c r="E68" s="724"/>
      <c r="F68" s="724"/>
      <c r="G68" s="724"/>
      <c r="H68" s="724"/>
      <c r="I68" s="724"/>
      <c r="J68" s="724"/>
      <c r="K68" s="724"/>
      <c r="L68" s="726"/>
      <c r="M68" s="726"/>
      <c r="N68" s="124"/>
      <c r="O68" s="124"/>
      <c r="P68" s="124"/>
      <c r="Q68" s="124"/>
      <c r="R68" s="124"/>
      <c r="S68" s="124"/>
      <c r="T68" s="124"/>
      <c r="U68" s="124"/>
      <c r="V68" s="124"/>
      <c r="W68" s="124"/>
      <c r="X68" s="124"/>
      <c r="Y68" s="124"/>
      <c r="Z68" s="124"/>
      <c r="AA68" s="124"/>
      <c r="AB68" s="124"/>
      <c r="AC68" s="124"/>
      <c r="AD68" s="125"/>
      <c r="AE68" s="125"/>
      <c r="AF68" s="125"/>
      <c r="AG68" s="125"/>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127"/>
      <c r="BT68" s="127"/>
      <c r="BU68" s="127"/>
      <c r="BV68" s="125"/>
      <c r="BW68" s="125"/>
      <c r="BX68" s="125"/>
      <c r="BY68" s="125"/>
      <c r="BZ68" s="125"/>
      <c r="CA68" s="2"/>
      <c r="CB68" s="2"/>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FQ68" s="6"/>
      <c r="FR68" s="6"/>
      <c r="FS68" s="6"/>
      <c r="FT68" s="6"/>
    </row>
    <row r="69" spans="1:176" ht="4.5" customHeight="1" x14ac:dyDescent="0.15">
      <c r="A69" s="124"/>
      <c r="B69" s="723"/>
      <c r="C69" s="723"/>
      <c r="D69" s="723"/>
      <c r="E69" s="725"/>
      <c r="F69" s="725"/>
      <c r="G69" s="725"/>
      <c r="H69" s="725"/>
      <c r="I69" s="725"/>
      <c r="J69" s="725"/>
      <c r="K69" s="725"/>
      <c r="L69" s="727"/>
      <c r="M69" s="727"/>
      <c r="N69" s="124"/>
      <c r="O69" s="124"/>
      <c r="P69" s="124"/>
      <c r="Q69" s="124"/>
      <c r="R69" s="124"/>
      <c r="S69" s="124"/>
      <c r="T69" s="124"/>
      <c r="U69" s="124"/>
      <c r="V69" s="124"/>
      <c r="W69" s="124"/>
      <c r="X69" s="124"/>
      <c r="Y69" s="124"/>
      <c r="Z69" s="124"/>
      <c r="AA69" s="124"/>
      <c r="AB69" s="124"/>
      <c r="AC69" s="124"/>
      <c r="AD69" s="125"/>
      <c r="AE69" s="125"/>
      <c r="AF69" s="125"/>
      <c r="AG69" s="125"/>
      <c r="AH69" s="732"/>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127"/>
      <c r="BT69" s="127"/>
      <c r="BU69" s="127"/>
      <c r="BV69" s="125"/>
      <c r="BW69" s="125"/>
      <c r="BX69" s="125"/>
      <c r="BY69" s="125"/>
      <c r="BZ69" s="125"/>
      <c r="CA69" s="2"/>
      <c r="CB69" s="2"/>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FS69" s="6"/>
      <c r="FT69" s="6"/>
    </row>
    <row r="70" spans="1:176" ht="4.5" customHeight="1" thickBot="1" x14ac:dyDescent="0.2">
      <c r="A70" s="124"/>
      <c r="B70" s="124"/>
      <c r="C70" s="124"/>
      <c r="D70" s="124"/>
      <c r="E70" s="124"/>
      <c r="F70" s="124"/>
      <c r="G70" s="124"/>
      <c r="H70" s="124"/>
      <c r="I70" s="124"/>
      <c r="J70" s="124"/>
      <c r="K70" s="124"/>
      <c r="L70" s="124"/>
      <c r="M70" s="124"/>
      <c r="N70" s="125"/>
      <c r="O70" s="124"/>
      <c r="P70" s="124"/>
      <c r="Q70" s="124"/>
      <c r="R70" s="125"/>
      <c r="S70" s="125"/>
      <c r="T70" s="125"/>
      <c r="U70" s="125"/>
      <c r="V70" s="125"/>
      <c r="W70" s="125"/>
      <c r="X70" s="125"/>
      <c r="Y70" s="125"/>
      <c r="Z70" s="125"/>
      <c r="AA70" s="125"/>
      <c r="AB70" s="125"/>
      <c r="AC70" s="125"/>
      <c r="AD70" s="125"/>
      <c r="AE70" s="125"/>
      <c r="AF70" s="125"/>
      <c r="AG70" s="125"/>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127"/>
      <c r="BT70" s="127"/>
      <c r="BU70" s="127"/>
      <c r="BV70" s="125"/>
      <c r="BW70" s="125"/>
      <c r="BX70" s="125"/>
      <c r="BY70" s="125"/>
      <c r="BZ70" s="125"/>
      <c r="CA70" s="2"/>
      <c r="CB70" s="2"/>
      <c r="CC70" s="2"/>
      <c r="CD70" s="2"/>
      <c r="CE70" s="2"/>
      <c r="CF70" s="2"/>
      <c r="CG70" s="2"/>
      <c r="CH70" s="2"/>
      <c r="CI70" s="2"/>
      <c r="CJ70" s="2"/>
      <c r="CK70" s="2"/>
      <c r="CL70" s="2"/>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FS70" s="2"/>
      <c r="FT70" s="2"/>
    </row>
    <row r="71" spans="1:176" ht="9.75" customHeight="1" thickBot="1" x14ac:dyDescent="0.2">
      <c r="A71" s="124"/>
      <c r="B71" s="733" t="s">
        <v>6</v>
      </c>
      <c r="C71" s="734"/>
      <c r="D71" s="734"/>
      <c r="E71" s="735"/>
      <c r="F71" s="2142" t="str">
        <f>IF(I12="","",I12)</f>
        <v/>
      </c>
      <c r="G71" s="2142"/>
      <c r="H71" s="2142"/>
      <c r="I71" s="2142"/>
      <c r="J71" s="2142"/>
      <c r="K71" s="2142"/>
      <c r="L71" s="2142"/>
      <c r="M71" s="2142"/>
      <c r="N71" s="2142"/>
      <c r="O71" s="2142"/>
      <c r="P71" s="2142"/>
      <c r="Q71" s="2142"/>
      <c r="R71" s="2142"/>
      <c r="S71" s="2143"/>
      <c r="T71" s="125"/>
      <c r="U71" s="125"/>
      <c r="V71" s="125"/>
      <c r="W71" s="125"/>
      <c r="X71" s="125"/>
      <c r="Y71" s="125"/>
      <c r="Z71" s="125"/>
      <c r="AA71" s="125"/>
      <c r="AB71" s="125"/>
      <c r="AC71" s="125"/>
      <c r="AD71" s="125"/>
      <c r="AE71" s="125"/>
      <c r="AF71" s="125"/>
      <c r="AG71" s="125"/>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127"/>
      <c r="BT71" s="127"/>
      <c r="BU71" s="127"/>
      <c r="BV71" s="125"/>
      <c r="BW71" s="125"/>
      <c r="BX71" s="125"/>
      <c r="BY71" s="125"/>
      <c r="BZ71" s="125"/>
      <c r="CA71" s="2"/>
      <c r="CB71" s="2"/>
      <c r="CC71" s="2"/>
      <c r="CD71" s="2"/>
      <c r="CE71" s="2"/>
      <c r="CF71" s="2"/>
      <c r="CG71" s="2"/>
      <c r="CH71" s="2"/>
      <c r="CI71" s="2"/>
      <c r="CJ71" s="2"/>
      <c r="CK71" s="2"/>
      <c r="CL71" s="2"/>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row>
    <row r="72" spans="1:176" ht="9.75" customHeight="1" x14ac:dyDescent="0.15">
      <c r="A72" s="124"/>
      <c r="B72" s="736"/>
      <c r="C72" s="737"/>
      <c r="D72" s="737"/>
      <c r="E72" s="738"/>
      <c r="F72" s="2144"/>
      <c r="G72" s="2144"/>
      <c r="H72" s="2144"/>
      <c r="I72" s="2144"/>
      <c r="J72" s="2144"/>
      <c r="K72" s="2144"/>
      <c r="L72" s="2144"/>
      <c r="M72" s="2144"/>
      <c r="N72" s="2144"/>
      <c r="O72" s="2144"/>
      <c r="P72" s="2144"/>
      <c r="Q72" s="2144"/>
      <c r="R72" s="2144"/>
      <c r="S72" s="2145"/>
      <c r="T72" s="125"/>
      <c r="U72" s="125"/>
      <c r="V72" s="748" t="s">
        <v>117</v>
      </c>
      <c r="W72" s="749"/>
      <c r="X72" s="749"/>
      <c r="Y72" s="749"/>
      <c r="Z72" s="749"/>
      <c r="AA72" s="749"/>
      <c r="AB72" s="749"/>
      <c r="AC72" s="749"/>
      <c r="AD72" s="749"/>
      <c r="AE72" s="749"/>
      <c r="AF72" s="749"/>
      <c r="AG72" s="749"/>
      <c r="AH72" s="749"/>
      <c r="AI72" s="749"/>
      <c r="AJ72" s="749"/>
      <c r="AK72" s="749"/>
      <c r="AL72" s="749"/>
      <c r="AM72" s="749"/>
      <c r="AN72" s="749"/>
      <c r="AO72" s="749"/>
      <c r="AP72" s="750"/>
      <c r="AQ72" s="1882" t="str">
        <f>IF(I6="","",I6)</f>
        <v/>
      </c>
      <c r="AR72" s="1882"/>
      <c r="AS72" s="1882"/>
      <c r="AT72" s="1882"/>
      <c r="AU72" s="1882"/>
      <c r="AV72" s="1882"/>
      <c r="AW72" s="1882"/>
      <c r="AX72" s="1882"/>
      <c r="AY72" s="1882" t="s">
        <v>118</v>
      </c>
      <c r="AZ72" s="1882"/>
      <c r="BA72" s="1882"/>
      <c r="BB72" s="1882"/>
      <c r="BC72" s="1882" t="str">
        <f>IF(M6="","",M6)</f>
        <v/>
      </c>
      <c r="BD72" s="1882"/>
      <c r="BE72" s="1882"/>
      <c r="BF72" s="1882"/>
      <c r="BG72" s="1882"/>
      <c r="BH72" s="1882"/>
      <c r="BI72" s="1882"/>
      <c r="BJ72" s="1882"/>
      <c r="BK72" s="1882" t="s">
        <v>119</v>
      </c>
      <c r="BL72" s="1882"/>
      <c r="BM72" s="1882"/>
      <c r="BN72" s="1882"/>
      <c r="BO72" s="1882" t="str">
        <f>IF(Q6="","",Q6)</f>
        <v/>
      </c>
      <c r="BP72" s="1882"/>
      <c r="BQ72" s="1882"/>
      <c r="BR72" s="1882"/>
      <c r="BS72" s="1882"/>
      <c r="BT72" s="1882"/>
      <c r="BU72" s="1882"/>
      <c r="BV72" s="1882"/>
      <c r="BW72" s="1882" t="s">
        <v>120</v>
      </c>
      <c r="BX72" s="1882"/>
      <c r="BY72" s="1882"/>
      <c r="BZ72" s="2230"/>
      <c r="CA72" s="56"/>
      <c r="CB72" s="2"/>
      <c r="CC72" s="2"/>
      <c r="CD72" s="2"/>
      <c r="CE72" s="2"/>
      <c r="CF72" s="2"/>
      <c r="CG72" s="2"/>
      <c r="CH72" s="2"/>
      <c r="CI72" s="2"/>
      <c r="CJ72" s="2"/>
      <c r="CK72" s="2"/>
      <c r="CL72" s="2"/>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row>
    <row r="73" spans="1:176" ht="9.75" customHeight="1" x14ac:dyDescent="0.15">
      <c r="A73" s="124"/>
      <c r="B73" s="736"/>
      <c r="C73" s="737"/>
      <c r="D73" s="737"/>
      <c r="E73" s="738"/>
      <c r="F73" s="2144"/>
      <c r="G73" s="2144"/>
      <c r="H73" s="2144"/>
      <c r="I73" s="2144"/>
      <c r="J73" s="2144"/>
      <c r="K73" s="2144"/>
      <c r="L73" s="2144"/>
      <c r="M73" s="2144"/>
      <c r="N73" s="2144"/>
      <c r="O73" s="2144"/>
      <c r="P73" s="2144"/>
      <c r="Q73" s="2144"/>
      <c r="R73" s="2144"/>
      <c r="S73" s="2145"/>
      <c r="T73" s="128"/>
      <c r="U73" s="128"/>
      <c r="V73" s="751"/>
      <c r="W73" s="752"/>
      <c r="X73" s="752"/>
      <c r="Y73" s="752"/>
      <c r="Z73" s="752"/>
      <c r="AA73" s="752"/>
      <c r="AB73" s="752"/>
      <c r="AC73" s="752"/>
      <c r="AD73" s="752"/>
      <c r="AE73" s="752"/>
      <c r="AF73" s="752"/>
      <c r="AG73" s="752"/>
      <c r="AH73" s="752"/>
      <c r="AI73" s="752"/>
      <c r="AJ73" s="752"/>
      <c r="AK73" s="752"/>
      <c r="AL73" s="752"/>
      <c r="AM73" s="752"/>
      <c r="AN73" s="752"/>
      <c r="AO73" s="752"/>
      <c r="AP73" s="753"/>
      <c r="AQ73" s="1883"/>
      <c r="AR73" s="1883"/>
      <c r="AS73" s="1883"/>
      <c r="AT73" s="1883"/>
      <c r="AU73" s="1883"/>
      <c r="AV73" s="1883"/>
      <c r="AW73" s="1883"/>
      <c r="AX73" s="1883"/>
      <c r="AY73" s="1883"/>
      <c r="AZ73" s="1883"/>
      <c r="BA73" s="1883"/>
      <c r="BB73" s="1883"/>
      <c r="BC73" s="1883"/>
      <c r="BD73" s="1883"/>
      <c r="BE73" s="1883"/>
      <c r="BF73" s="1883"/>
      <c r="BG73" s="1883"/>
      <c r="BH73" s="1883"/>
      <c r="BI73" s="1883"/>
      <c r="BJ73" s="1883"/>
      <c r="BK73" s="1883"/>
      <c r="BL73" s="1883"/>
      <c r="BM73" s="1883"/>
      <c r="BN73" s="1883"/>
      <c r="BO73" s="1883"/>
      <c r="BP73" s="1883"/>
      <c r="BQ73" s="1883"/>
      <c r="BR73" s="1883"/>
      <c r="BS73" s="1883"/>
      <c r="BT73" s="1883"/>
      <c r="BU73" s="1883"/>
      <c r="BV73" s="1883"/>
      <c r="BW73" s="1883"/>
      <c r="BX73" s="1883"/>
      <c r="BY73" s="1883"/>
      <c r="BZ73" s="2231"/>
      <c r="CA73" s="56"/>
      <c r="CB73" s="2"/>
      <c r="CC73" s="775" t="s">
        <v>247</v>
      </c>
      <c r="CD73" s="775"/>
      <c r="CE73" s="775"/>
      <c r="CF73" s="775"/>
      <c r="CG73" s="775"/>
      <c r="CH73" s="775"/>
      <c r="CI73" s="775"/>
      <c r="CJ73" s="775"/>
      <c r="CK73" s="775"/>
      <c r="CL73" s="775"/>
      <c r="CM73" s="775"/>
      <c r="CN73" s="775"/>
      <c r="CO73" s="775"/>
      <c r="CP73" s="775"/>
      <c r="CQ73" s="775"/>
      <c r="CR73" s="775"/>
      <c r="CS73" s="775"/>
      <c r="CT73" s="775"/>
      <c r="CU73" s="775"/>
      <c r="CV73" s="775"/>
      <c r="CW73" s="775"/>
      <c r="CX73" s="775"/>
      <c r="CY73" s="775"/>
      <c r="CZ73" s="775"/>
      <c r="DA73" s="775"/>
      <c r="DB73" s="775"/>
      <c r="DC73" s="775"/>
      <c r="DD73" s="775"/>
      <c r="DE73" s="775"/>
      <c r="DF73" s="775"/>
      <c r="DG73" s="775"/>
      <c r="DH73" s="775"/>
      <c r="DI73" s="775"/>
      <c r="DJ73" s="775"/>
      <c r="DK73" s="775"/>
      <c r="DL73" s="775"/>
      <c r="DM73" s="775"/>
      <c r="DN73" s="775"/>
      <c r="DO73" s="775"/>
      <c r="DP73" s="775"/>
      <c r="DQ73" s="775"/>
      <c r="DR73" s="775"/>
      <c r="DS73" s="775"/>
      <c r="DT73" s="775"/>
      <c r="DU73" s="775"/>
      <c r="DV73" s="775"/>
      <c r="DW73" s="775"/>
      <c r="DX73" s="775"/>
      <c r="DY73" s="775"/>
      <c r="DZ73" s="775"/>
      <c r="EA73" s="775"/>
      <c r="EB73" s="775"/>
      <c r="EC73" s="775"/>
      <c r="ED73" s="775"/>
      <c r="EE73" s="775"/>
      <c r="EF73" s="775"/>
      <c r="EG73" s="775"/>
      <c r="EH73" s="775"/>
      <c r="EI73" s="775"/>
      <c r="EJ73" s="775"/>
      <c r="EK73" s="775"/>
      <c r="EL73" s="775"/>
      <c r="EM73" s="775"/>
      <c r="EN73" s="775"/>
      <c r="EO73" s="775"/>
      <c r="EP73" s="775"/>
      <c r="EQ73" s="775"/>
      <c r="ER73" s="775"/>
      <c r="ES73" s="775"/>
      <c r="ET73" s="775"/>
      <c r="EU73" s="775"/>
      <c r="EV73" s="775"/>
      <c r="EW73" s="775"/>
      <c r="EX73" s="775"/>
      <c r="EY73" s="775"/>
      <c r="EZ73" s="775"/>
      <c r="FA73" s="775"/>
      <c r="FB73" s="775"/>
      <c r="FC73" s="775"/>
      <c r="FD73" s="775"/>
      <c r="FE73" s="775"/>
      <c r="FF73" s="775"/>
      <c r="FG73" s="775"/>
      <c r="FH73" s="775"/>
      <c r="FI73" s="775"/>
      <c r="FJ73" s="775"/>
      <c r="FK73" s="775"/>
      <c r="FL73" s="775"/>
      <c r="FM73" s="775"/>
      <c r="FN73" s="775"/>
      <c r="FO73" s="775"/>
      <c r="FP73" s="775"/>
      <c r="FQ73" s="775"/>
      <c r="FR73" s="775"/>
      <c r="FS73" s="775"/>
      <c r="FT73" s="775"/>
    </row>
    <row r="74" spans="1:176" ht="9.75" customHeight="1" thickBot="1" x14ac:dyDescent="0.2">
      <c r="A74" s="124"/>
      <c r="B74" s="739"/>
      <c r="C74" s="740"/>
      <c r="D74" s="740"/>
      <c r="E74" s="741"/>
      <c r="F74" s="2146"/>
      <c r="G74" s="2146"/>
      <c r="H74" s="2146"/>
      <c r="I74" s="2146"/>
      <c r="J74" s="2146"/>
      <c r="K74" s="2146"/>
      <c r="L74" s="2146"/>
      <c r="M74" s="2146"/>
      <c r="N74" s="2146"/>
      <c r="O74" s="2146"/>
      <c r="P74" s="2146"/>
      <c r="Q74" s="2146"/>
      <c r="R74" s="2146"/>
      <c r="S74" s="2147"/>
      <c r="T74" s="128"/>
      <c r="U74" s="128"/>
      <c r="V74" s="754"/>
      <c r="W74" s="755"/>
      <c r="X74" s="755"/>
      <c r="Y74" s="755"/>
      <c r="Z74" s="755"/>
      <c r="AA74" s="755"/>
      <c r="AB74" s="755"/>
      <c r="AC74" s="755"/>
      <c r="AD74" s="755"/>
      <c r="AE74" s="755"/>
      <c r="AF74" s="755"/>
      <c r="AG74" s="755"/>
      <c r="AH74" s="755"/>
      <c r="AI74" s="755"/>
      <c r="AJ74" s="755"/>
      <c r="AK74" s="755"/>
      <c r="AL74" s="755"/>
      <c r="AM74" s="755"/>
      <c r="AN74" s="755"/>
      <c r="AO74" s="755"/>
      <c r="AP74" s="756"/>
      <c r="AQ74" s="1884"/>
      <c r="AR74" s="1884"/>
      <c r="AS74" s="1884"/>
      <c r="AT74" s="1884"/>
      <c r="AU74" s="1884"/>
      <c r="AV74" s="1884"/>
      <c r="AW74" s="1884"/>
      <c r="AX74" s="1884"/>
      <c r="AY74" s="1884"/>
      <c r="AZ74" s="1884"/>
      <c r="BA74" s="1884"/>
      <c r="BB74" s="1884"/>
      <c r="BC74" s="1884"/>
      <c r="BD74" s="1884"/>
      <c r="BE74" s="1884"/>
      <c r="BF74" s="1884"/>
      <c r="BG74" s="1884"/>
      <c r="BH74" s="1884"/>
      <c r="BI74" s="1884"/>
      <c r="BJ74" s="1884"/>
      <c r="BK74" s="1884"/>
      <c r="BL74" s="1884"/>
      <c r="BM74" s="1884"/>
      <c r="BN74" s="1884"/>
      <c r="BO74" s="1884"/>
      <c r="BP74" s="1884"/>
      <c r="BQ74" s="1884"/>
      <c r="BR74" s="1884"/>
      <c r="BS74" s="1884"/>
      <c r="BT74" s="1884"/>
      <c r="BU74" s="1884"/>
      <c r="BV74" s="1884"/>
      <c r="BW74" s="1884"/>
      <c r="BX74" s="1884"/>
      <c r="BY74" s="1884"/>
      <c r="BZ74" s="2232"/>
      <c r="CA74" s="56"/>
      <c r="CB74" s="2"/>
      <c r="CC74" s="775"/>
      <c r="CD74" s="775"/>
      <c r="CE74" s="775"/>
      <c r="CF74" s="775"/>
      <c r="CG74" s="775"/>
      <c r="CH74" s="775"/>
      <c r="CI74" s="775"/>
      <c r="CJ74" s="775"/>
      <c r="CK74" s="775"/>
      <c r="CL74" s="775"/>
      <c r="CM74" s="775"/>
      <c r="CN74" s="775"/>
      <c r="CO74" s="775"/>
      <c r="CP74" s="775"/>
      <c r="CQ74" s="775"/>
      <c r="CR74" s="775"/>
      <c r="CS74" s="775"/>
      <c r="CT74" s="775"/>
      <c r="CU74" s="775"/>
      <c r="CV74" s="775"/>
      <c r="CW74" s="775"/>
      <c r="CX74" s="775"/>
      <c r="CY74" s="775"/>
      <c r="CZ74" s="775"/>
      <c r="DA74" s="775"/>
      <c r="DB74" s="775"/>
      <c r="DC74" s="775"/>
      <c r="DD74" s="775"/>
      <c r="DE74" s="775"/>
      <c r="DF74" s="775"/>
      <c r="DG74" s="775"/>
      <c r="DH74" s="775"/>
      <c r="DI74" s="775"/>
      <c r="DJ74" s="775"/>
      <c r="DK74" s="775"/>
      <c r="DL74" s="775"/>
      <c r="DM74" s="775"/>
      <c r="DN74" s="775"/>
      <c r="DO74" s="775"/>
      <c r="DP74" s="775"/>
      <c r="DQ74" s="775"/>
      <c r="DR74" s="775"/>
      <c r="DS74" s="775"/>
      <c r="DT74" s="775"/>
      <c r="DU74" s="775"/>
      <c r="DV74" s="775"/>
      <c r="DW74" s="775"/>
      <c r="DX74" s="775"/>
      <c r="DY74" s="775"/>
      <c r="DZ74" s="775"/>
      <c r="EA74" s="775"/>
      <c r="EB74" s="775"/>
      <c r="EC74" s="775"/>
      <c r="ED74" s="775"/>
      <c r="EE74" s="775"/>
      <c r="EF74" s="775"/>
      <c r="EG74" s="775"/>
      <c r="EH74" s="775"/>
      <c r="EI74" s="775"/>
      <c r="EJ74" s="775"/>
      <c r="EK74" s="775"/>
      <c r="EL74" s="775"/>
      <c r="EM74" s="775"/>
      <c r="EN74" s="775"/>
      <c r="EO74" s="775"/>
      <c r="EP74" s="775"/>
      <c r="EQ74" s="775"/>
      <c r="ER74" s="775"/>
      <c r="ES74" s="775"/>
      <c r="ET74" s="775"/>
      <c r="EU74" s="775"/>
      <c r="EV74" s="775"/>
      <c r="EW74" s="775"/>
      <c r="EX74" s="775"/>
      <c r="EY74" s="775"/>
      <c r="EZ74" s="775"/>
      <c r="FA74" s="775"/>
      <c r="FB74" s="775"/>
      <c r="FC74" s="775"/>
      <c r="FD74" s="775"/>
      <c r="FE74" s="775"/>
      <c r="FF74" s="775"/>
      <c r="FG74" s="775"/>
      <c r="FH74" s="775"/>
      <c r="FI74" s="775"/>
      <c r="FJ74" s="775"/>
      <c r="FK74" s="775"/>
      <c r="FL74" s="775"/>
      <c r="FM74" s="775"/>
      <c r="FN74" s="775"/>
      <c r="FO74" s="775"/>
      <c r="FP74" s="775"/>
      <c r="FQ74" s="775"/>
      <c r="FR74" s="775"/>
      <c r="FS74" s="775"/>
      <c r="FT74" s="775"/>
    </row>
    <row r="75" spans="1:176" ht="9.75" customHeight="1" x14ac:dyDescent="0.15">
      <c r="A75" s="124"/>
      <c r="B75" s="829" t="s">
        <v>5</v>
      </c>
      <c r="C75" s="811"/>
      <c r="D75" s="811"/>
      <c r="E75" s="830"/>
      <c r="F75" s="2183" t="str">
        <f>IF(LEN(I9)=8,MID($I9,1,1),IF(LEN(I9)=0,"",""))</f>
        <v/>
      </c>
      <c r="G75" s="2166" t="str">
        <f>IF(LEN(I9)=8,MID($I9,2,1),IF(LEN(I9)=0,"",""))</f>
        <v/>
      </c>
      <c r="H75" s="2166" t="str">
        <f>IF(LEN(I9)=8,MID($I9,3,1),IF(LEN(I9)=0,"",""))</f>
        <v/>
      </c>
      <c r="I75" s="2166" t="str">
        <f>IF(LEN(I9)=8,MID($I9,4,1),IF(LEN(I9)=0,"",""))</f>
        <v/>
      </c>
      <c r="J75" s="2166" t="str">
        <f>IF(LEN(I9)=8,MID($I9,5,1),IF(LEN(I9)=4,MID($I9,1,1),IF(LEN(I9)=0,"","")))</f>
        <v/>
      </c>
      <c r="K75" s="2243" t="str">
        <f>IF(LEN(I9)=8,MID($I9,6,1),IF(LEN(I9)=4,MID($I9,2,1),IF(LEN(I9)=0,"","")))</f>
        <v/>
      </c>
      <c r="L75" s="2245" t="str">
        <f>IF(LEN(I9)=8,MID($I9,7,1),IF(LEN(I9)=4,MID($I9,3,1),IF(LEN(I9)=2,MID($I9,1,1),IF(LEN(I9)=0,"",""))))</f>
        <v/>
      </c>
      <c r="M75" s="2247" t="str">
        <f>IF(LEN(I9)=8,MID($I9,8,1),IF(LEN(I9)=4,MID($I9,4,1),IF(LEN(I9)=2,MID($I9,2,1),IF(LEN(I9)=1,MID($I9,1,1),IF(LEN(I9)=0,"","")))))</f>
        <v/>
      </c>
      <c r="N75" s="2210"/>
      <c r="O75" s="2211"/>
      <c r="P75" s="2211"/>
      <c r="Q75" s="2211"/>
      <c r="R75" s="2211"/>
      <c r="S75" s="2212"/>
      <c r="T75" s="128"/>
      <c r="U75" s="128"/>
      <c r="V75" s="2233" t="s">
        <v>112</v>
      </c>
      <c r="W75" s="2233"/>
      <c r="X75" s="2233"/>
      <c r="Y75" s="2233"/>
      <c r="Z75" s="2233"/>
      <c r="AA75" s="2233"/>
      <c r="AB75" s="2233"/>
      <c r="AC75" s="2233"/>
      <c r="AD75" s="2233"/>
      <c r="AE75" s="2233"/>
      <c r="AF75" s="2233"/>
      <c r="AG75" s="2233"/>
      <c r="AH75" s="2233"/>
      <c r="AI75" s="2233"/>
      <c r="AJ75" s="2233"/>
      <c r="AK75" s="2233"/>
      <c r="AL75" s="2233"/>
      <c r="AM75" s="2233"/>
      <c r="AN75" s="2233"/>
      <c r="AO75" s="2233"/>
      <c r="AP75" s="2233"/>
      <c r="AQ75" s="2233"/>
      <c r="AR75" s="2233"/>
      <c r="AS75" s="2233"/>
      <c r="AT75" s="2233"/>
      <c r="AU75" s="2233"/>
      <c r="AV75" s="2233"/>
      <c r="AW75" s="2233"/>
      <c r="AX75" s="2233"/>
      <c r="AY75" s="2233"/>
      <c r="AZ75" s="2233"/>
      <c r="BA75" s="2233"/>
      <c r="BB75" s="2233"/>
      <c r="BC75" s="2233"/>
      <c r="BD75" s="2233"/>
      <c r="BE75" s="2233"/>
      <c r="BF75" s="2233"/>
      <c r="BG75" s="2233"/>
      <c r="BH75" s="2233"/>
      <c r="BI75" s="2233"/>
      <c r="BJ75" s="2233"/>
      <c r="BK75" s="2233"/>
      <c r="BL75" s="2233"/>
      <c r="BM75" s="2233"/>
      <c r="BN75" s="2233"/>
      <c r="BO75" s="2233"/>
      <c r="BP75" s="2233"/>
      <c r="BQ75" s="2233"/>
      <c r="BR75" s="2233"/>
      <c r="BS75" s="2233"/>
      <c r="BT75" s="2233"/>
      <c r="BU75" s="2233"/>
      <c r="BV75" s="2233"/>
      <c r="BW75" s="2233"/>
      <c r="BX75" s="2233"/>
      <c r="BY75" s="2233"/>
      <c r="BZ75" s="2233"/>
      <c r="CA75" s="62"/>
      <c r="CB75" s="2"/>
      <c r="CC75" s="775"/>
      <c r="CD75" s="775"/>
      <c r="CE75" s="775"/>
      <c r="CF75" s="775"/>
      <c r="CG75" s="775"/>
      <c r="CH75" s="775"/>
      <c r="CI75" s="775"/>
      <c r="CJ75" s="775"/>
      <c r="CK75" s="775"/>
      <c r="CL75" s="775"/>
      <c r="CM75" s="775"/>
      <c r="CN75" s="775"/>
      <c r="CO75" s="775"/>
      <c r="CP75" s="775"/>
      <c r="CQ75" s="775"/>
      <c r="CR75" s="775"/>
      <c r="CS75" s="775"/>
      <c r="CT75" s="775"/>
      <c r="CU75" s="775"/>
      <c r="CV75" s="775"/>
      <c r="CW75" s="775"/>
      <c r="CX75" s="775"/>
      <c r="CY75" s="775"/>
      <c r="CZ75" s="775"/>
      <c r="DA75" s="775"/>
      <c r="DB75" s="775"/>
      <c r="DC75" s="775"/>
      <c r="DD75" s="775"/>
      <c r="DE75" s="775"/>
      <c r="DF75" s="775"/>
      <c r="DG75" s="775"/>
      <c r="DH75" s="775"/>
      <c r="DI75" s="775"/>
      <c r="DJ75" s="775"/>
      <c r="DK75" s="775"/>
      <c r="DL75" s="775"/>
      <c r="DM75" s="775"/>
      <c r="DN75" s="775"/>
      <c r="DO75" s="775"/>
      <c r="DP75" s="775"/>
      <c r="DQ75" s="775"/>
      <c r="DR75" s="775"/>
      <c r="DS75" s="775"/>
      <c r="DT75" s="775"/>
      <c r="DU75" s="775"/>
      <c r="DV75" s="775"/>
      <c r="DW75" s="775"/>
      <c r="DX75" s="775"/>
      <c r="DY75" s="775"/>
      <c r="DZ75" s="775"/>
      <c r="EA75" s="775"/>
      <c r="EB75" s="775"/>
      <c r="EC75" s="775"/>
      <c r="ED75" s="775"/>
      <c r="EE75" s="775"/>
      <c r="EF75" s="775"/>
      <c r="EG75" s="775"/>
      <c r="EH75" s="775"/>
      <c r="EI75" s="775"/>
      <c r="EJ75" s="775"/>
      <c r="EK75" s="775"/>
      <c r="EL75" s="775"/>
      <c r="EM75" s="775"/>
      <c r="EN75" s="775"/>
      <c r="EO75" s="775"/>
      <c r="EP75" s="775"/>
      <c r="EQ75" s="775"/>
      <c r="ER75" s="775"/>
      <c r="ES75" s="775"/>
      <c r="ET75" s="775"/>
      <c r="EU75" s="775"/>
      <c r="EV75" s="775"/>
      <c r="EW75" s="775"/>
      <c r="EX75" s="775"/>
      <c r="EY75" s="775"/>
      <c r="EZ75" s="775"/>
      <c r="FA75" s="775"/>
      <c r="FB75" s="775"/>
      <c r="FC75" s="775"/>
      <c r="FD75" s="775"/>
      <c r="FE75" s="775"/>
      <c r="FF75" s="775"/>
      <c r="FG75" s="775"/>
      <c r="FH75" s="775"/>
      <c r="FI75" s="775"/>
      <c r="FJ75" s="775"/>
      <c r="FK75" s="775"/>
      <c r="FL75" s="775"/>
      <c r="FM75" s="775"/>
      <c r="FN75" s="775"/>
      <c r="FO75" s="775"/>
      <c r="FP75" s="775"/>
      <c r="FQ75" s="775"/>
      <c r="FR75" s="775"/>
      <c r="FS75" s="775"/>
      <c r="FT75" s="775"/>
    </row>
    <row r="76" spans="1:176" ht="9.75" customHeight="1" thickBot="1" x14ac:dyDescent="0.2">
      <c r="A76" s="124"/>
      <c r="B76" s="739"/>
      <c r="C76" s="740"/>
      <c r="D76" s="740"/>
      <c r="E76" s="741"/>
      <c r="F76" s="2184"/>
      <c r="G76" s="2167"/>
      <c r="H76" s="2167"/>
      <c r="I76" s="2167"/>
      <c r="J76" s="2167"/>
      <c r="K76" s="2244"/>
      <c r="L76" s="2246"/>
      <c r="M76" s="2248"/>
      <c r="N76" s="2213"/>
      <c r="O76" s="2214"/>
      <c r="P76" s="2214"/>
      <c r="Q76" s="2214"/>
      <c r="R76" s="2214"/>
      <c r="S76" s="2215"/>
      <c r="T76" s="128"/>
      <c r="U76" s="128"/>
      <c r="V76" s="2234"/>
      <c r="W76" s="2234"/>
      <c r="X76" s="2234"/>
      <c r="Y76" s="2234"/>
      <c r="Z76" s="2234"/>
      <c r="AA76" s="2234"/>
      <c r="AB76" s="2234"/>
      <c r="AC76" s="2234"/>
      <c r="AD76" s="2234"/>
      <c r="AE76" s="2234"/>
      <c r="AF76" s="2234"/>
      <c r="AG76" s="2234"/>
      <c r="AH76" s="2234"/>
      <c r="AI76" s="2234"/>
      <c r="AJ76" s="2234"/>
      <c r="AK76" s="2234"/>
      <c r="AL76" s="2234"/>
      <c r="AM76" s="2234"/>
      <c r="AN76" s="2234"/>
      <c r="AO76" s="2234"/>
      <c r="AP76" s="2234"/>
      <c r="AQ76" s="2234"/>
      <c r="AR76" s="2234"/>
      <c r="AS76" s="2234"/>
      <c r="AT76" s="2234"/>
      <c r="AU76" s="2234"/>
      <c r="AV76" s="2234"/>
      <c r="AW76" s="2234"/>
      <c r="AX76" s="2234"/>
      <c r="AY76" s="2234"/>
      <c r="AZ76" s="2234"/>
      <c r="BA76" s="2234"/>
      <c r="BB76" s="2234"/>
      <c r="BC76" s="2234"/>
      <c r="BD76" s="2234"/>
      <c r="BE76" s="2234"/>
      <c r="BF76" s="2234"/>
      <c r="BG76" s="2234"/>
      <c r="BH76" s="2234"/>
      <c r="BI76" s="2234"/>
      <c r="BJ76" s="2234"/>
      <c r="BK76" s="2234"/>
      <c r="BL76" s="2234"/>
      <c r="BM76" s="2234"/>
      <c r="BN76" s="2234"/>
      <c r="BO76" s="2234"/>
      <c r="BP76" s="2234"/>
      <c r="BQ76" s="2234"/>
      <c r="BR76" s="2234"/>
      <c r="BS76" s="2234"/>
      <c r="BT76" s="2234"/>
      <c r="BU76" s="2234"/>
      <c r="BV76" s="2234"/>
      <c r="BW76" s="2234"/>
      <c r="BX76" s="2234"/>
      <c r="BY76" s="2234"/>
      <c r="BZ76" s="2234"/>
      <c r="CA76" s="62"/>
      <c r="CB76" s="2"/>
      <c r="CC76" s="775"/>
      <c r="CD76" s="775"/>
      <c r="CE76" s="775"/>
      <c r="CF76" s="775"/>
      <c r="CG76" s="775"/>
      <c r="CH76" s="775"/>
      <c r="CI76" s="775"/>
      <c r="CJ76" s="775"/>
      <c r="CK76" s="775"/>
      <c r="CL76" s="775"/>
      <c r="CM76" s="775"/>
      <c r="CN76" s="775"/>
      <c r="CO76" s="775"/>
      <c r="CP76" s="775"/>
      <c r="CQ76" s="775"/>
      <c r="CR76" s="775"/>
      <c r="CS76" s="775"/>
      <c r="CT76" s="775"/>
      <c r="CU76" s="775"/>
      <c r="CV76" s="775"/>
      <c r="CW76" s="775"/>
      <c r="CX76" s="775"/>
      <c r="CY76" s="775"/>
      <c r="CZ76" s="775"/>
      <c r="DA76" s="775"/>
      <c r="DB76" s="775"/>
      <c r="DC76" s="775"/>
      <c r="DD76" s="775"/>
      <c r="DE76" s="775"/>
      <c r="DF76" s="775"/>
      <c r="DG76" s="775"/>
      <c r="DH76" s="775"/>
      <c r="DI76" s="775"/>
      <c r="DJ76" s="775"/>
      <c r="DK76" s="775"/>
      <c r="DL76" s="775"/>
      <c r="DM76" s="775"/>
      <c r="DN76" s="775"/>
      <c r="DO76" s="775"/>
      <c r="DP76" s="775"/>
      <c r="DQ76" s="775"/>
      <c r="DR76" s="775"/>
      <c r="DS76" s="775"/>
      <c r="DT76" s="775"/>
      <c r="DU76" s="775"/>
      <c r="DV76" s="775"/>
      <c r="DW76" s="775"/>
      <c r="DX76" s="775"/>
      <c r="DY76" s="775"/>
      <c r="DZ76" s="775"/>
      <c r="EA76" s="775"/>
      <c r="EB76" s="775"/>
      <c r="EC76" s="775"/>
      <c r="ED76" s="775"/>
      <c r="EE76" s="775"/>
      <c r="EF76" s="775"/>
      <c r="EG76" s="775"/>
      <c r="EH76" s="775"/>
      <c r="EI76" s="775"/>
      <c r="EJ76" s="775"/>
      <c r="EK76" s="775"/>
      <c r="EL76" s="775"/>
      <c r="EM76" s="775"/>
      <c r="EN76" s="775"/>
      <c r="EO76" s="775"/>
      <c r="EP76" s="775"/>
      <c r="EQ76" s="775"/>
      <c r="ER76" s="775"/>
      <c r="ES76" s="775"/>
      <c r="ET76" s="775"/>
      <c r="EU76" s="775"/>
      <c r="EV76" s="775"/>
      <c r="EW76" s="775"/>
      <c r="EX76" s="775"/>
      <c r="EY76" s="775"/>
      <c r="EZ76" s="775"/>
      <c r="FA76" s="775"/>
      <c r="FB76" s="775"/>
      <c r="FC76" s="775"/>
      <c r="FD76" s="775"/>
      <c r="FE76" s="775"/>
      <c r="FF76" s="775"/>
      <c r="FG76" s="775"/>
      <c r="FH76" s="775"/>
      <c r="FI76" s="775"/>
      <c r="FJ76" s="775"/>
      <c r="FK76" s="775"/>
      <c r="FL76" s="775"/>
      <c r="FM76" s="775"/>
      <c r="FN76" s="775"/>
      <c r="FO76" s="775"/>
      <c r="FP76" s="775"/>
      <c r="FQ76" s="775"/>
      <c r="FR76" s="775"/>
      <c r="FS76" s="775"/>
      <c r="FT76" s="775"/>
    </row>
    <row r="77" spans="1:176" ht="9.75" customHeight="1" x14ac:dyDescent="0.15">
      <c r="A77" s="124"/>
      <c r="B77" s="810" t="s">
        <v>45</v>
      </c>
      <c r="C77" s="811"/>
      <c r="D77" s="811"/>
      <c r="E77" s="811"/>
      <c r="F77" s="1872" t="s">
        <v>53</v>
      </c>
      <c r="G77" s="2169" t="str">
        <f>IF(J19="","",J19)</f>
        <v/>
      </c>
      <c r="H77" s="2169"/>
      <c r="I77" s="2169"/>
      <c r="J77" s="2169"/>
      <c r="K77" s="2169"/>
      <c r="L77" s="2169"/>
      <c r="M77" s="2169"/>
      <c r="N77" s="2169"/>
      <c r="O77" s="2169"/>
      <c r="P77" s="2169"/>
      <c r="Q77" s="2169"/>
      <c r="R77" s="2169"/>
      <c r="S77" s="2170"/>
      <c r="T77" s="15"/>
      <c r="U77" s="15"/>
      <c r="V77" s="2235" t="s">
        <v>121</v>
      </c>
      <c r="W77" s="2058"/>
      <c r="X77" s="2058"/>
      <c r="Y77" s="2058"/>
      <c r="Z77" s="2058"/>
      <c r="AA77" s="2058"/>
      <c r="AB77" s="2058"/>
      <c r="AC77" s="2058"/>
      <c r="AD77" s="2058"/>
      <c r="AE77" s="2058"/>
      <c r="AF77" s="2058"/>
      <c r="AG77" s="2058"/>
      <c r="AH77" s="2058"/>
      <c r="AI77" s="2058"/>
      <c r="AJ77" s="2236"/>
      <c r="AK77" s="1843" t="str">
        <f>IF(ISERROR(MID(J39,LEN(J39)-6,1)),"",MID(J39,LEN(J39)-6,1))</f>
        <v/>
      </c>
      <c r="AL77" s="1826"/>
      <c r="AM77" s="1826"/>
      <c r="AN77" s="1844"/>
      <c r="AO77" s="1825" t="str">
        <f>IF(ISERROR(MID(J39,LEN(J39)-5,1)),"",MID(J39,LEN(J39)-5,1))</f>
        <v/>
      </c>
      <c r="AP77" s="1826"/>
      <c r="AQ77" s="1826"/>
      <c r="AR77" s="1844"/>
      <c r="AS77" s="1825" t="str">
        <f>IF(ISERROR(MID(J39,LEN(J39)-4,1)),"",MID(J39,LEN(J39)-4,1))</f>
        <v/>
      </c>
      <c r="AT77" s="1826"/>
      <c r="AU77" s="1826"/>
      <c r="AV77" s="1844"/>
      <c r="AW77" s="1825" t="str">
        <f>IF(ISERROR(MID(J39,LEN(J39)-3,1)),"",MID(J39,LEN(J39)-3,1))</f>
        <v/>
      </c>
      <c r="AX77" s="1826"/>
      <c r="AY77" s="1826"/>
      <c r="AZ77" s="1844"/>
      <c r="BA77" s="1825" t="str">
        <f>IF(ISERROR(MID(J39,LEN(J39)-2,1)),"",MID(J39,LEN(J39)-2,1))</f>
        <v/>
      </c>
      <c r="BB77" s="1826"/>
      <c r="BC77" s="1826"/>
      <c r="BD77" s="1844"/>
      <c r="BE77" s="1825" t="str">
        <f>IF(ISERROR(MID(J39,LEN(J39)-1,1)),"",MID(J39,LEN(J39)-1,1))</f>
        <v/>
      </c>
      <c r="BF77" s="1826"/>
      <c r="BG77" s="1826"/>
      <c r="BH77" s="1826"/>
      <c r="BI77" s="1825" t="str">
        <f>IF(ISERROR(MID(J39,LEN(J39)-0,1)),"",MID(J39,LEN(J39)-0,1))</f>
        <v/>
      </c>
      <c r="BJ77" s="1826"/>
      <c r="BK77" s="1826"/>
      <c r="BL77" s="1827"/>
      <c r="BM77" s="1831" t="str">
        <f>IF(AR49=TRUE,"単価契約","")</f>
        <v/>
      </c>
      <c r="BN77" s="1832"/>
      <c r="BO77" s="1832"/>
      <c r="BP77" s="1832"/>
      <c r="BQ77" s="1832"/>
      <c r="BR77" s="1832"/>
      <c r="BS77" s="1832"/>
      <c r="BT77" s="1832"/>
      <c r="BU77" s="1832"/>
      <c r="BV77" s="1832"/>
      <c r="BW77" s="1832"/>
      <c r="BX77" s="1832"/>
      <c r="BY77" s="1832"/>
      <c r="BZ77" s="1833"/>
      <c r="CA77" s="14"/>
      <c r="CB77" s="2"/>
      <c r="CC77" s="775"/>
      <c r="CD77" s="775"/>
      <c r="CE77" s="775"/>
      <c r="CF77" s="775"/>
      <c r="CG77" s="775"/>
      <c r="CH77" s="775"/>
      <c r="CI77" s="775"/>
      <c r="CJ77" s="775"/>
      <c r="CK77" s="775"/>
      <c r="CL77" s="775"/>
      <c r="CM77" s="775"/>
      <c r="CN77" s="775"/>
      <c r="CO77" s="775"/>
      <c r="CP77" s="775"/>
      <c r="CQ77" s="775"/>
      <c r="CR77" s="775"/>
      <c r="CS77" s="775"/>
      <c r="CT77" s="775"/>
      <c r="CU77" s="775"/>
      <c r="CV77" s="775"/>
      <c r="CW77" s="775"/>
      <c r="CX77" s="775"/>
      <c r="CY77" s="775"/>
      <c r="CZ77" s="775"/>
      <c r="DA77" s="775"/>
      <c r="DB77" s="775"/>
      <c r="DC77" s="775"/>
      <c r="DD77" s="775"/>
      <c r="DE77" s="775"/>
      <c r="DF77" s="775"/>
      <c r="DG77" s="775"/>
      <c r="DH77" s="775"/>
      <c r="DI77" s="775"/>
      <c r="DJ77" s="775"/>
      <c r="DK77" s="775"/>
      <c r="DL77" s="775"/>
      <c r="DM77" s="775"/>
      <c r="DN77" s="775"/>
      <c r="DO77" s="775"/>
      <c r="DP77" s="775"/>
      <c r="DQ77" s="775"/>
      <c r="DR77" s="775"/>
      <c r="DS77" s="775"/>
      <c r="DT77" s="775"/>
      <c r="DU77" s="775"/>
      <c r="DV77" s="775"/>
      <c r="DW77" s="775"/>
      <c r="DX77" s="775"/>
      <c r="DY77" s="775"/>
      <c r="DZ77" s="775"/>
      <c r="EA77" s="775"/>
      <c r="EB77" s="775"/>
      <c r="EC77" s="775"/>
      <c r="ED77" s="775"/>
      <c r="EE77" s="775"/>
      <c r="EF77" s="775"/>
      <c r="EG77" s="775"/>
      <c r="EH77" s="775"/>
      <c r="EI77" s="775"/>
      <c r="EJ77" s="775"/>
      <c r="EK77" s="775"/>
      <c r="EL77" s="775"/>
      <c r="EM77" s="775"/>
      <c r="EN77" s="775"/>
      <c r="EO77" s="775"/>
      <c r="EP77" s="775"/>
      <c r="EQ77" s="775"/>
      <c r="ER77" s="775"/>
      <c r="ES77" s="775"/>
      <c r="ET77" s="775"/>
      <c r="EU77" s="775"/>
      <c r="EV77" s="775"/>
      <c r="EW77" s="775"/>
      <c r="EX77" s="775"/>
      <c r="EY77" s="775"/>
      <c r="EZ77" s="775"/>
      <c r="FA77" s="775"/>
      <c r="FB77" s="775"/>
      <c r="FC77" s="775"/>
      <c r="FD77" s="775"/>
      <c r="FE77" s="775"/>
      <c r="FF77" s="775"/>
      <c r="FG77" s="775"/>
      <c r="FH77" s="775"/>
      <c r="FI77" s="775"/>
      <c r="FJ77" s="775"/>
      <c r="FK77" s="775"/>
      <c r="FL77" s="775"/>
      <c r="FM77" s="775"/>
      <c r="FN77" s="775"/>
      <c r="FO77" s="775"/>
      <c r="FP77" s="775"/>
      <c r="FQ77" s="775"/>
      <c r="FR77" s="775"/>
      <c r="FS77" s="775"/>
      <c r="FT77" s="775"/>
    </row>
    <row r="78" spans="1:176" ht="9.75" customHeight="1" x14ac:dyDescent="0.15">
      <c r="A78" s="124"/>
      <c r="B78" s="736"/>
      <c r="C78" s="737"/>
      <c r="D78" s="737"/>
      <c r="E78" s="737"/>
      <c r="F78" s="2168"/>
      <c r="G78" s="1897"/>
      <c r="H78" s="1897"/>
      <c r="I78" s="1897"/>
      <c r="J78" s="1897"/>
      <c r="K78" s="1897"/>
      <c r="L78" s="1897"/>
      <c r="M78" s="1897"/>
      <c r="N78" s="1897"/>
      <c r="O78" s="1897"/>
      <c r="P78" s="1897"/>
      <c r="Q78" s="1897"/>
      <c r="R78" s="1897"/>
      <c r="S78" s="1922"/>
      <c r="T78" s="15"/>
      <c r="U78" s="15"/>
      <c r="V78" s="2227"/>
      <c r="W78" s="2228"/>
      <c r="X78" s="2228"/>
      <c r="Y78" s="2228"/>
      <c r="Z78" s="2228"/>
      <c r="AA78" s="2228"/>
      <c r="AB78" s="2228"/>
      <c r="AC78" s="2228"/>
      <c r="AD78" s="2228"/>
      <c r="AE78" s="2228"/>
      <c r="AF78" s="2228"/>
      <c r="AG78" s="2228"/>
      <c r="AH78" s="2228"/>
      <c r="AI78" s="2228"/>
      <c r="AJ78" s="2237"/>
      <c r="AK78" s="1747"/>
      <c r="AL78" s="1697"/>
      <c r="AM78" s="1697"/>
      <c r="AN78" s="1845"/>
      <c r="AO78" s="1846"/>
      <c r="AP78" s="1697"/>
      <c r="AQ78" s="1697"/>
      <c r="AR78" s="1845"/>
      <c r="AS78" s="1846"/>
      <c r="AT78" s="1697"/>
      <c r="AU78" s="1697"/>
      <c r="AV78" s="1845"/>
      <c r="AW78" s="1846"/>
      <c r="AX78" s="1697"/>
      <c r="AY78" s="1697"/>
      <c r="AZ78" s="1845"/>
      <c r="BA78" s="1846"/>
      <c r="BB78" s="1697"/>
      <c r="BC78" s="1697"/>
      <c r="BD78" s="1845"/>
      <c r="BE78" s="2182"/>
      <c r="BF78" s="1696"/>
      <c r="BG78" s="1696"/>
      <c r="BH78" s="1696"/>
      <c r="BI78" s="1828"/>
      <c r="BJ78" s="1829"/>
      <c r="BK78" s="1829"/>
      <c r="BL78" s="1830"/>
      <c r="BM78" s="1834"/>
      <c r="BN78" s="1835"/>
      <c r="BO78" s="1835"/>
      <c r="BP78" s="1835"/>
      <c r="BQ78" s="1835"/>
      <c r="BR78" s="1835"/>
      <c r="BS78" s="1835"/>
      <c r="BT78" s="1835"/>
      <c r="BU78" s="1835"/>
      <c r="BV78" s="1835"/>
      <c r="BW78" s="1835"/>
      <c r="BX78" s="1835"/>
      <c r="BY78" s="1835"/>
      <c r="BZ78" s="1836"/>
      <c r="CA78" s="14"/>
      <c r="CB78" s="2"/>
      <c r="CC78" s="775"/>
      <c r="CD78" s="775"/>
      <c r="CE78" s="775"/>
      <c r="CF78" s="775"/>
      <c r="CG78" s="775"/>
      <c r="CH78" s="775"/>
      <c r="CI78" s="775"/>
      <c r="CJ78" s="775"/>
      <c r="CK78" s="775"/>
      <c r="CL78" s="775"/>
      <c r="CM78" s="775"/>
      <c r="CN78" s="775"/>
      <c r="CO78" s="775"/>
      <c r="CP78" s="775"/>
      <c r="CQ78" s="775"/>
      <c r="CR78" s="775"/>
      <c r="CS78" s="775"/>
      <c r="CT78" s="775"/>
      <c r="CU78" s="775"/>
      <c r="CV78" s="775"/>
      <c r="CW78" s="775"/>
      <c r="CX78" s="775"/>
      <c r="CY78" s="775"/>
      <c r="CZ78" s="775"/>
      <c r="DA78" s="775"/>
      <c r="DB78" s="775"/>
      <c r="DC78" s="775"/>
      <c r="DD78" s="775"/>
      <c r="DE78" s="775"/>
      <c r="DF78" s="775"/>
      <c r="DG78" s="775"/>
      <c r="DH78" s="775"/>
      <c r="DI78" s="775"/>
      <c r="DJ78" s="775"/>
      <c r="DK78" s="775"/>
      <c r="DL78" s="775"/>
      <c r="DM78" s="775"/>
      <c r="DN78" s="775"/>
      <c r="DO78" s="775"/>
      <c r="DP78" s="775"/>
      <c r="DQ78" s="775"/>
      <c r="DR78" s="775"/>
      <c r="DS78" s="775"/>
      <c r="DT78" s="775"/>
      <c r="DU78" s="775"/>
      <c r="DV78" s="775"/>
      <c r="DW78" s="775"/>
      <c r="DX78" s="775"/>
      <c r="DY78" s="775"/>
      <c r="DZ78" s="775"/>
      <c r="EA78" s="775"/>
      <c r="EB78" s="775"/>
      <c r="EC78" s="775"/>
      <c r="ED78" s="775"/>
      <c r="EE78" s="775"/>
      <c r="EF78" s="775"/>
      <c r="EG78" s="775"/>
      <c r="EH78" s="775"/>
      <c r="EI78" s="775"/>
      <c r="EJ78" s="775"/>
      <c r="EK78" s="775"/>
      <c r="EL78" s="775"/>
      <c r="EM78" s="775"/>
      <c r="EN78" s="775"/>
      <c r="EO78" s="775"/>
      <c r="EP78" s="775"/>
      <c r="EQ78" s="775"/>
      <c r="ER78" s="775"/>
      <c r="ES78" s="775"/>
      <c r="ET78" s="775"/>
      <c r="EU78" s="775"/>
      <c r="EV78" s="775"/>
      <c r="EW78" s="775"/>
      <c r="EX78" s="775"/>
      <c r="EY78" s="775"/>
      <c r="EZ78" s="775"/>
      <c r="FA78" s="775"/>
      <c r="FB78" s="775"/>
      <c r="FC78" s="775"/>
      <c r="FD78" s="775"/>
      <c r="FE78" s="775"/>
      <c r="FF78" s="775"/>
      <c r="FG78" s="775"/>
      <c r="FH78" s="775"/>
      <c r="FI78" s="775"/>
      <c r="FJ78" s="775"/>
      <c r="FK78" s="775"/>
      <c r="FL78" s="775"/>
      <c r="FM78" s="775"/>
      <c r="FN78" s="775"/>
      <c r="FO78" s="775"/>
      <c r="FP78" s="775"/>
      <c r="FQ78" s="775"/>
      <c r="FR78" s="775"/>
      <c r="FS78" s="775"/>
      <c r="FT78" s="775"/>
    </row>
    <row r="79" spans="1:176" ht="9.75" customHeight="1" x14ac:dyDescent="0.2">
      <c r="A79" s="124"/>
      <c r="B79" s="736"/>
      <c r="C79" s="737"/>
      <c r="D79" s="737"/>
      <c r="E79" s="737"/>
      <c r="F79" s="1897" t="str">
        <f>IF(I21="","",I21)</f>
        <v/>
      </c>
      <c r="G79" s="1897"/>
      <c r="H79" s="1897"/>
      <c r="I79" s="1897"/>
      <c r="J79" s="1897"/>
      <c r="K79" s="1897"/>
      <c r="L79" s="1897"/>
      <c r="M79" s="1897"/>
      <c r="N79" s="1897"/>
      <c r="O79" s="1897"/>
      <c r="P79" s="1897"/>
      <c r="Q79" s="1897"/>
      <c r="R79" s="1897"/>
      <c r="S79" s="1922"/>
      <c r="T79" s="130"/>
      <c r="U79" s="130"/>
      <c r="V79" s="1934" t="s">
        <v>122</v>
      </c>
      <c r="W79" s="1935"/>
      <c r="X79" s="1935"/>
      <c r="Y79" s="1935"/>
      <c r="Z79" s="1935"/>
      <c r="AA79" s="1935"/>
      <c r="AB79" s="1935"/>
      <c r="AC79" s="1935"/>
      <c r="AD79" s="1935"/>
      <c r="AE79" s="1935"/>
      <c r="AF79" s="1935"/>
      <c r="AG79" s="1935"/>
      <c r="AH79" s="1935"/>
      <c r="AI79" s="1935"/>
      <c r="AJ79" s="1935"/>
      <c r="AK79" s="1935"/>
      <c r="AL79" s="1935"/>
      <c r="AM79" s="1935"/>
      <c r="AN79" s="1935"/>
      <c r="AO79" s="1935"/>
      <c r="AP79" s="1935"/>
      <c r="AQ79" s="1935"/>
      <c r="AR79" s="1935"/>
      <c r="AS79" s="1935"/>
      <c r="AT79" s="1935"/>
      <c r="AU79" s="1935"/>
      <c r="AV79" s="1935"/>
      <c r="AW79" s="1935"/>
      <c r="AX79" s="1935"/>
      <c r="AY79" s="1936"/>
      <c r="AZ79" s="2027" t="str">
        <f>IF(ISERROR(MID(J41,LEN(J41)-8,1)),"",MID(J41,LEN(J41)-8,1))</f>
        <v/>
      </c>
      <c r="BA79" s="2028"/>
      <c r="BB79" s="2028"/>
      <c r="BC79" s="2029" t="str">
        <f>IF(ISERROR(MID(J41,LEN(J41)-7,1)),"",MID(J41,LEN(J41)-7,1))</f>
        <v/>
      </c>
      <c r="BD79" s="2029"/>
      <c r="BE79" s="2029"/>
      <c r="BF79" s="1837" t="str">
        <f>IF(ISERROR(MID(J41,LEN(J41)-6,1)),"",MID(J41,LEN(J41)-6,1))</f>
        <v/>
      </c>
      <c r="BG79" s="1837"/>
      <c r="BH79" s="1840"/>
      <c r="BI79" s="1837" t="str">
        <f>IF(ISERROR(MID(J41,LEN(J41)-5,1)),"",MID(J41,LEN(J41)-5,1))</f>
        <v/>
      </c>
      <c r="BJ79" s="1837"/>
      <c r="BK79" s="1837"/>
      <c r="BL79" s="1837" t="str">
        <f>IF(ISERROR(MID(J41,LEN(J41)-4,1)),"",MID(J41,LEN(J41)-4,1))</f>
        <v/>
      </c>
      <c r="BM79" s="1837"/>
      <c r="BN79" s="1837"/>
      <c r="BO79" s="1837" t="str">
        <f>IF(ISERROR(MID(J41,LEN(J41)-3,1)),"",MID(J41,LEN(J41)-3,1))</f>
        <v/>
      </c>
      <c r="BP79" s="1837"/>
      <c r="BQ79" s="1840"/>
      <c r="BR79" s="1837" t="str">
        <f>IF(ISERROR(MID(J41,LEN(J41)-2,1)),"",MID(J41,LEN(J41)-2,1))</f>
        <v/>
      </c>
      <c r="BS79" s="1837"/>
      <c r="BT79" s="1837"/>
      <c r="BU79" s="1837" t="str">
        <f>IF(ISERROR(MID(J41,LEN(J41)-1,1)),"",MID(J41,LEN(J41)-1,1))</f>
        <v/>
      </c>
      <c r="BV79" s="1837"/>
      <c r="BW79" s="1837"/>
      <c r="BX79" s="1837" t="str">
        <f>IF(ISERROR(MID(J41,LEN(J41)-0,1)),"",MID(J41,LEN(J41)-0,1))</f>
        <v/>
      </c>
      <c r="BY79" s="1837"/>
      <c r="BZ79" s="2030"/>
      <c r="CA79" s="60"/>
      <c r="CB79" s="2"/>
      <c r="CC79" s="775"/>
      <c r="CD79" s="775"/>
      <c r="CE79" s="775"/>
      <c r="CF79" s="775"/>
      <c r="CG79" s="775"/>
      <c r="CH79" s="775"/>
      <c r="CI79" s="775"/>
      <c r="CJ79" s="775"/>
      <c r="CK79" s="775"/>
      <c r="CL79" s="775"/>
      <c r="CM79" s="775"/>
      <c r="CN79" s="775"/>
      <c r="CO79" s="775"/>
      <c r="CP79" s="775"/>
      <c r="CQ79" s="775"/>
      <c r="CR79" s="775"/>
      <c r="CS79" s="775"/>
      <c r="CT79" s="775"/>
      <c r="CU79" s="775"/>
      <c r="CV79" s="775"/>
      <c r="CW79" s="775"/>
      <c r="CX79" s="775"/>
      <c r="CY79" s="775"/>
      <c r="CZ79" s="775"/>
      <c r="DA79" s="775"/>
      <c r="DB79" s="775"/>
      <c r="DC79" s="775"/>
      <c r="DD79" s="775"/>
      <c r="DE79" s="775"/>
      <c r="DF79" s="775"/>
      <c r="DG79" s="775"/>
      <c r="DH79" s="775"/>
      <c r="DI79" s="775"/>
      <c r="DJ79" s="775"/>
      <c r="DK79" s="775"/>
      <c r="DL79" s="775"/>
      <c r="DM79" s="775"/>
      <c r="DN79" s="775"/>
      <c r="DO79" s="775"/>
      <c r="DP79" s="775"/>
      <c r="DQ79" s="775"/>
      <c r="DR79" s="775"/>
      <c r="DS79" s="775"/>
      <c r="DT79" s="775"/>
      <c r="DU79" s="775"/>
      <c r="DV79" s="775"/>
      <c r="DW79" s="775"/>
      <c r="DX79" s="775"/>
      <c r="DY79" s="775"/>
      <c r="DZ79" s="775"/>
      <c r="EA79" s="775"/>
      <c r="EB79" s="775"/>
      <c r="EC79" s="775"/>
      <c r="ED79" s="775"/>
      <c r="EE79" s="775"/>
      <c r="EF79" s="775"/>
      <c r="EG79" s="775"/>
      <c r="EH79" s="775"/>
      <c r="EI79" s="775"/>
      <c r="EJ79" s="775"/>
      <c r="EK79" s="775"/>
      <c r="EL79" s="775"/>
      <c r="EM79" s="775"/>
      <c r="EN79" s="775"/>
      <c r="EO79" s="775"/>
      <c r="EP79" s="775"/>
      <c r="EQ79" s="775"/>
      <c r="ER79" s="775"/>
      <c r="ES79" s="775"/>
      <c r="ET79" s="775"/>
      <c r="EU79" s="775"/>
      <c r="EV79" s="775"/>
      <c r="EW79" s="775"/>
      <c r="EX79" s="775"/>
      <c r="EY79" s="775"/>
      <c r="EZ79" s="775"/>
      <c r="FA79" s="775"/>
      <c r="FB79" s="775"/>
      <c r="FC79" s="775"/>
      <c r="FD79" s="775"/>
      <c r="FE79" s="775"/>
      <c r="FF79" s="775"/>
      <c r="FG79" s="775"/>
      <c r="FH79" s="775"/>
      <c r="FI79" s="775"/>
      <c r="FJ79" s="775"/>
      <c r="FK79" s="775"/>
      <c r="FL79" s="775"/>
      <c r="FM79" s="775"/>
      <c r="FN79" s="775"/>
      <c r="FO79" s="775"/>
      <c r="FP79" s="775"/>
      <c r="FQ79" s="775"/>
      <c r="FR79" s="775"/>
      <c r="FS79" s="775"/>
      <c r="FT79" s="775"/>
    </row>
    <row r="80" spans="1:176" ht="9.75" customHeight="1" x14ac:dyDescent="0.2">
      <c r="A80" s="124"/>
      <c r="B80" s="736"/>
      <c r="C80" s="737"/>
      <c r="D80" s="737"/>
      <c r="E80" s="737"/>
      <c r="F80" s="1897"/>
      <c r="G80" s="1897"/>
      <c r="H80" s="1897"/>
      <c r="I80" s="1897"/>
      <c r="J80" s="1897"/>
      <c r="K80" s="1897"/>
      <c r="L80" s="1897"/>
      <c r="M80" s="1897"/>
      <c r="N80" s="1897"/>
      <c r="O80" s="1897"/>
      <c r="P80" s="1897"/>
      <c r="Q80" s="1897"/>
      <c r="R80" s="1897"/>
      <c r="S80" s="1922"/>
      <c r="T80" s="130"/>
      <c r="U80" s="130"/>
      <c r="V80" s="1937"/>
      <c r="W80" s="1938"/>
      <c r="X80" s="1938"/>
      <c r="Y80" s="1938"/>
      <c r="Z80" s="1938"/>
      <c r="AA80" s="1938"/>
      <c r="AB80" s="1938"/>
      <c r="AC80" s="1938"/>
      <c r="AD80" s="1938"/>
      <c r="AE80" s="1938"/>
      <c r="AF80" s="1938"/>
      <c r="AG80" s="1938"/>
      <c r="AH80" s="1938"/>
      <c r="AI80" s="1938"/>
      <c r="AJ80" s="1938"/>
      <c r="AK80" s="1938"/>
      <c r="AL80" s="1938"/>
      <c r="AM80" s="1938"/>
      <c r="AN80" s="1938"/>
      <c r="AO80" s="1938"/>
      <c r="AP80" s="1938"/>
      <c r="AQ80" s="1938"/>
      <c r="AR80" s="1938"/>
      <c r="AS80" s="1938"/>
      <c r="AT80" s="1938"/>
      <c r="AU80" s="1938"/>
      <c r="AV80" s="1938"/>
      <c r="AW80" s="1938"/>
      <c r="AX80" s="1938"/>
      <c r="AY80" s="1939"/>
      <c r="AZ80" s="1878"/>
      <c r="BA80" s="1879"/>
      <c r="BB80" s="1879"/>
      <c r="BC80" s="1838"/>
      <c r="BD80" s="1838"/>
      <c r="BE80" s="1838"/>
      <c r="BF80" s="1838"/>
      <c r="BG80" s="1838"/>
      <c r="BH80" s="1841"/>
      <c r="BI80" s="1838"/>
      <c r="BJ80" s="1838"/>
      <c r="BK80" s="1838"/>
      <c r="BL80" s="1838"/>
      <c r="BM80" s="1838"/>
      <c r="BN80" s="1838"/>
      <c r="BO80" s="1838"/>
      <c r="BP80" s="1838"/>
      <c r="BQ80" s="1841"/>
      <c r="BR80" s="1838"/>
      <c r="BS80" s="1838"/>
      <c r="BT80" s="1838"/>
      <c r="BU80" s="1838"/>
      <c r="BV80" s="1838"/>
      <c r="BW80" s="1838"/>
      <c r="BX80" s="1838"/>
      <c r="BY80" s="1838"/>
      <c r="BZ80" s="2025"/>
      <c r="CA80" s="60"/>
      <c r="CB80" s="2"/>
      <c r="CC80" s="775"/>
      <c r="CD80" s="775"/>
      <c r="CE80" s="775"/>
      <c r="CF80" s="775"/>
      <c r="CG80" s="775"/>
      <c r="CH80" s="775"/>
      <c r="CI80" s="775"/>
      <c r="CJ80" s="775"/>
      <c r="CK80" s="775"/>
      <c r="CL80" s="775"/>
      <c r="CM80" s="775"/>
      <c r="CN80" s="775"/>
      <c r="CO80" s="775"/>
      <c r="CP80" s="775"/>
      <c r="CQ80" s="775"/>
      <c r="CR80" s="775"/>
      <c r="CS80" s="775"/>
      <c r="CT80" s="775"/>
      <c r="CU80" s="775"/>
      <c r="CV80" s="775"/>
      <c r="CW80" s="775"/>
      <c r="CX80" s="775"/>
      <c r="CY80" s="775"/>
      <c r="CZ80" s="775"/>
      <c r="DA80" s="775"/>
      <c r="DB80" s="775"/>
      <c r="DC80" s="775"/>
      <c r="DD80" s="775"/>
      <c r="DE80" s="775"/>
      <c r="DF80" s="775"/>
      <c r="DG80" s="775"/>
      <c r="DH80" s="775"/>
      <c r="DI80" s="775"/>
      <c r="DJ80" s="775"/>
      <c r="DK80" s="775"/>
      <c r="DL80" s="775"/>
      <c r="DM80" s="775"/>
      <c r="DN80" s="775"/>
      <c r="DO80" s="775"/>
      <c r="DP80" s="775"/>
      <c r="DQ80" s="775"/>
      <c r="DR80" s="775"/>
      <c r="DS80" s="775"/>
      <c r="DT80" s="775"/>
      <c r="DU80" s="775"/>
      <c r="DV80" s="775"/>
      <c r="DW80" s="775"/>
      <c r="DX80" s="775"/>
      <c r="DY80" s="775"/>
      <c r="DZ80" s="775"/>
      <c r="EA80" s="775"/>
      <c r="EB80" s="775"/>
      <c r="EC80" s="775"/>
      <c r="ED80" s="775"/>
      <c r="EE80" s="775"/>
      <c r="EF80" s="775"/>
      <c r="EG80" s="775"/>
      <c r="EH80" s="775"/>
      <c r="EI80" s="775"/>
      <c r="EJ80" s="775"/>
      <c r="EK80" s="775"/>
      <c r="EL80" s="775"/>
      <c r="EM80" s="775"/>
      <c r="EN80" s="775"/>
      <c r="EO80" s="775"/>
      <c r="EP80" s="775"/>
      <c r="EQ80" s="775"/>
      <c r="ER80" s="775"/>
      <c r="ES80" s="775"/>
      <c r="ET80" s="775"/>
      <c r="EU80" s="775"/>
      <c r="EV80" s="775"/>
      <c r="EW80" s="775"/>
      <c r="EX80" s="775"/>
      <c r="EY80" s="775"/>
      <c r="EZ80" s="775"/>
      <c r="FA80" s="775"/>
      <c r="FB80" s="775"/>
      <c r="FC80" s="775"/>
      <c r="FD80" s="775"/>
      <c r="FE80" s="775"/>
      <c r="FF80" s="775"/>
      <c r="FG80" s="775"/>
      <c r="FH80" s="775"/>
      <c r="FI80" s="775"/>
      <c r="FJ80" s="775"/>
      <c r="FK80" s="775"/>
      <c r="FL80" s="775"/>
      <c r="FM80" s="775"/>
      <c r="FN80" s="775"/>
      <c r="FO80" s="775"/>
      <c r="FP80" s="775"/>
      <c r="FQ80" s="775"/>
      <c r="FR80" s="775"/>
      <c r="FS80" s="775"/>
      <c r="FT80" s="775"/>
    </row>
    <row r="81" spans="1:176" ht="9.75" customHeight="1" x14ac:dyDescent="0.2">
      <c r="A81" s="124"/>
      <c r="B81" s="736"/>
      <c r="C81" s="737"/>
      <c r="D81" s="737"/>
      <c r="E81" s="737"/>
      <c r="F81" s="1897" t="str">
        <f>IF(I23="","",I23)</f>
        <v/>
      </c>
      <c r="G81" s="1897"/>
      <c r="H81" s="1897"/>
      <c r="I81" s="1897"/>
      <c r="J81" s="1897"/>
      <c r="K81" s="1897"/>
      <c r="L81" s="1897"/>
      <c r="M81" s="1897"/>
      <c r="N81" s="1897"/>
      <c r="O81" s="1897"/>
      <c r="P81" s="1897"/>
      <c r="Q81" s="1897"/>
      <c r="R81" s="1898" t="s">
        <v>7</v>
      </c>
      <c r="S81" s="1899"/>
      <c r="T81" s="130"/>
      <c r="U81" s="130"/>
      <c r="V81" s="2227"/>
      <c r="W81" s="2228"/>
      <c r="X81" s="2228"/>
      <c r="Y81" s="2228"/>
      <c r="Z81" s="2228"/>
      <c r="AA81" s="2228"/>
      <c r="AB81" s="2228"/>
      <c r="AC81" s="2228"/>
      <c r="AD81" s="2228"/>
      <c r="AE81" s="2228"/>
      <c r="AF81" s="2228"/>
      <c r="AG81" s="2228"/>
      <c r="AH81" s="2228"/>
      <c r="AI81" s="2228"/>
      <c r="AJ81" s="2228"/>
      <c r="AK81" s="2228"/>
      <c r="AL81" s="2228"/>
      <c r="AM81" s="2228"/>
      <c r="AN81" s="2228"/>
      <c r="AO81" s="2228"/>
      <c r="AP81" s="2228"/>
      <c r="AQ81" s="2228"/>
      <c r="AR81" s="2228"/>
      <c r="AS81" s="2228"/>
      <c r="AT81" s="2228"/>
      <c r="AU81" s="2228"/>
      <c r="AV81" s="2228"/>
      <c r="AW81" s="2228"/>
      <c r="AX81" s="2228"/>
      <c r="AY81" s="2229"/>
      <c r="AZ81" s="1880"/>
      <c r="BA81" s="1881"/>
      <c r="BB81" s="1881"/>
      <c r="BC81" s="1839"/>
      <c r="BD81" s="1839"/>
      <c r="BE81" s="1839"/>
      <c r="BF81" s="1839"/>
      <c r="BG81" s="1839"/>
      <c r="BH81" s="1842"/>
      <c r="BI81" s="1839"/>
      <c r="BJ81" s="1839"/>
      <c r="BK81" s="1839"/>
      <c r="BL81" s="1839"/>
      <c r="BM81" s="1839"/>
      <c r="BN81" s="1839"/>
      <c r="BO81" s="1839"/>
      <c r="BP81" s="1839"/>
      <c r="BQ81" s="1842"/>
      <c r="BR81" s="1839"/>
      <c r="BS81" s="1839"/>
      <c r="BT81" s="1839"/>
      <c r="BU81" s="1839"/>
      <c r="BV81" s="1839"/>
      <c r="BW81" s="1839"/>
      <c r="BX81" s="1839"/>
      <c r="BY81" s="1839"/>
      <c r="BZ81" s="2031"/>
      <c r="CA81" s="60"/>
      <c r="CB81" s="2"/>
      <c r="CC81" s="775"/>
      <c r="CD81" s="775"/>
      <c r="CE81" s="775"/>
      <c r="CF81" s="775"/>
      <c r="CG81" s="775"/>
      <c r="CH81" s="775"/>
      <c r="CI81" s="775"/>
      <c r="CJ81" s="775"/>
      <c r="CK81" s="775"/>
      <c r="CL81" s="775"/>
      <c r="CM81" s="775"/>
      <c r="CN81" s="775"/>
      <c r="CO81" s="775"/>
      <c r="CP81" s="775"/>
      <c r="CQ81" s="775"/>
      <c r="CR81" s="775"/>
      <c r="CS81" s="775"/>
      <c r="CT81" s="775"/>
      <c r="CU81" s="775"/>
      <c r="CV81" s="775"/>
      <c r="CW81" s="775"/>
      <c r="CX81" s="775"/>
      <c r="CY81" s="775"/>
      <c r="CZ81" s="775"/>
      <c r="DA81" s="775"/>
      <c r="DB81" s="775"/>
      <c r="DC81" s="775"/>
      <c r="DD81" s="775"/>
      <c r="DE81" s="775"/>
      <c r="DF81" s="775"/>
      <c r="DG81" s="775"/>
      <c r="DH81" s="775"/>
      <c r="DI81" s="775"/>
      <c r="DJ81" s="775"/>
      <c r="DK81" s="775"/>
      <c r="DL81" s="775"/>
      <c r="DM81" s="775"/>
      <c r="DN81" s="775"/>
      <c r="DO81" s="775"/>
      <c r="DP81" s="775"/>
      <c r="DQ81" s="775"/>
      <c r="DR81" s="775"/>
      <c r="DS81" s="775"/>
      <c r="DT81" s="775"/>
      <c r="DU81" s="775"/>
      <c r="DV81" s="775"/>
      <c r="DW81" s="775"/>
      <c r="DX81" s="775"/>
      <c r="DY81" s="775"/>
      <c r="DZ81" s="775"/>
      <c r="EA81" s="775"/>
      <c r="EB81" s="775"/>
      <c r="EC81" s="775"/>
      <c r="ED81" s="775"/>
      <c r="EE81" s="775"/>
      <c r="EF81" s="775"/>
      <c r="EG81" s="775"/>
      <c r="EH81" s="775"/>
      <c r="EI81" s="775"/>
      <c r="EJ81" s="775"/>
      <c r="EK81" s="775"/>
      <c r="EL81" s="775"/>
      <c r="EM81" s="775"/>
      <c r="EN81" s="775"/>
      <c r="EO81" s="775"/>
      <c r="EP81" s="775"/>
      <c r="EQ81" s="775"/>
      <c r="ER81" s="775"/>
      <c r="ES81" s="775"/>
      <c r="ET81" s="775"/>
      <c r="EU81" s="775"/>
      <c r="EV81" s="775"/>
      <c r="EW81" s="775"/>
      <c r="EX81" s="775"/>
      <c r="EY81" s="775"/>
      <c r="EZ81" s="775"/>
      <c r="FA81" s="775"/>
      <c r="FB81" s="775"/>
      <c r="FC81" s="775"/>
      <c r="FD81" s="775"/>
      <c r="FE81" s="775"/>
      <c r="FF81" s="775"/>
      <c r="FG81" s="775"/>
      <c r="FH81" s="775"/>
      <c r="FI81" s="775"/>
      <c r="FJ81" s="775"/>
      <c r="FK81" s="775"/>
      <c r="FL81" s="775"/>
      <c r="FM81" s="775"/>
      <c r="FN81" s="775"/>
      <c r="FO81" s="775"/>
      <c r="FP81" s="775"/>
      <c r="FQ81" s="775"/>
      <c r="FR81" s="775"/>
      <c r="FS81" s="775"/>
      <c r="FT81" s="775"/>
    </row>
    <row r="82" spans="1:176" ht="9.75" customHeight="1" x14ac:dyDescent="0.2">
      <c r="A82" s="124"/>
      <c r="B82" s="736"/>
      <c r="C82" s="737"/>
      <c r="D82" s="737"/>
      <c r="E82" s="737"/>
      <c r="F82" s="1897"/>
      <c r="G82" s="1897"/>
      <c r="H82" s="1897"/>
      <c r="I82" s="1897"/>
      <c r="J82" s="1897"/>
      <c r="K82" s="1897"/>
      <c r="L82" s="1897"/>
      <c r="M82" s="1897"/>
      <c r="N82" s="1897"/>
      <c r="O82" s="1897"/>
      <c r="P82" s="1897"/>
      <c r="Q82" s="1897"/>
      <c r="R82" s="1898"/>
      <c r="S82" s="1899"/>
      <c r="T82" s="130"/>
      <c r="U82" s="130"/>
      <c r="V82" s="1934" t="s">
        <v>123</v>
      </c>
      <c r="W82" s="1935"/>
      <c r="X82" s="1935"/>
      <c r="Y82" s="1935"/>
      <c r="Z82" s="1935"/>
      <c r="AA82" s="1935"/>
      <c r="AB82" s="1935"/>
      <c r="AC82" s="1935"/>
      <c r="AD82" s="1935"/>
      <c r="AE82" s="1935"/>
      <c r="AF82" s="1935"/>
      <c r="AG82" s="1935"/>
      <c r="AH82" s="1935"/>
      <c r="AI82" s="1935"/>
      <c r="AJ82" s="1935"/>
      <c r="AK82" s="1935"/>
      <c r="AL82" s="1935"/>
      <c r="AM82" s="1935"/>
      <c r="AN82" s="1935"/>
      <c r="AO82" s="1935"/>
      <c r="AP82" s="1935"/>
      <c r="AQ82" s="1935"/>
      <c r="AR82" s="1935"/>
      <c r="AS82" s="1935"/>
      <c r="AT82" s="1935"/>
      <c r="AU82" s="1935"/>
      <c r="AV82" s="1935"/>
      <c r="AW82" s="1935"/>
      <c r="AX82" s="1935"/>
      <c r="AY82" s="1936"/>
      <c r="AZ82" s="1876" t="str">
        <f>IF(ISERROR(MID(J43,LEN(J43)-8,1)),"",MID(J43,LEN(J43)-8,1))</f>
        <v/>
      </c>
      <c r="BA82" s="1877"/>
      <c r="BB82" s="1877"/>
      <c r="BC82" s="1837" t="str">
        <f>IF(ISERROR(MID(J43,LEN(J43)-7,1)),"",MID(J43,LEN(J43)-7,1))</f>
        <v/>
      </c>
      <c r="BD82" s="1837"/>
      <c r="BE82" s="1837"/>
      <c r="BF82" s="1837" t="str">
        <f>IF(ISERROR(MID(J43,LEN(J43)-6,1)),"",MID(J43,LEN(J43)-6,1))</f>
        <v/>
      </c>
      <c r="BG82" s="1837"/>
      <c r="BH82" s="1840"/>
      <c r="BI82" s="1837" t="str">
        <f>IF(ISERROR(MID(J43,LEN(J43)-5,1)),"",MID(J43,LEN(J43)-5,1))</f>
        <v/>
      </c>
      <c r="BJ82" s="1837"/>
      <c r="BK82" s="1837"/>
      <c r="BL82" s="1837" t="str">
        <f>IF(ISERROR(MID(J43,LEN(J43)-4,1)),"",MID(J43,LEN(J43)-4,1))</f>
        <v/>
      </c>
      <c r="BM82" s="1837"/>
      <c r="BN82" s="1837"/>
      <c r="BO82" s="1837" t="str">
        <f>IF(ISERROR(MID(J43,LEN(J43)-3,1)),"",MID(J43,LEN(J43)-3,1))</f>
        <v/>
      </c>
      <c r="BP82" s="1837"/>
      <c r="BQ82" s="1840"/>
      <c r="BR82" s="1837" t="str">
        <f>IF(ISERROR(MID(J43,LEN(J43)-2,1)),"",MID(J43,LEN(J43)-2,1))</f>
        <v/>
      </c>
      <c r="BS82" s="1837"/>
      <c r="BT82" s="1837"/>
      <c r="BU82" s="1837" t="str">
        <f>IF(ISERROR(MID(J43,LEN(J43)-1,1)),"",MID(J43,LEN(J43)-1,1))</f>
        <v/>
      </c>
      <c r="BV82" s="1837"/>
      <c r="BW82" s="1837"/>
      <c r="BX82" s="1837" t="str">
        <f>IF(AND(J41&lt;&gt;"",J43=""),"0",IF(ISERROR(MID(J43,LEN(J43)-0,1)),"",MID(J43,LEN(J43)-0,1)))</f>
        <v/>
      </c>
      <c r="BY82" s="1837"/>
      <c r="BZ82" s="2030"/>
      <c r="CA82" s="60"/>
      <c r="CB82" s="2"/>
      <c r="CC82" s="775"/>
      <c r="CD82" s="775"/>
      <c r="CE82" s="775"/>
      <c r="CF82" s="775"/>
      <c r="CG82" s="775"/>
      <c r="CH82" s="775"/>
      <c r="CI82" s="775"/>
      <c r="CJ82" s="775"/>
      <c r="CK82" s="775"/>
      <c r="CL82" s="775"/>
      <c r="CM82" s="775"/>
      <c r="CN82" s="775"/>
      <c r="CO82" s="775"/>
      <c r="CP82" s="775"/>
      <c r="CQ82" s="775"/>
      <c r="CR82" s="775"/>
      <c r="CS82" s="775"/>
      <c r="CT82" s="775"/>
      <c r="CU82" s="775"/>
      <c r="CV82" s="775"/>
      <c r="CW82" s="775"/>
      <c r="CX82" s="775"/>
      <c r="CY82" s="775"/>
      <c r="CZ82" s="775"/>
      <c r="DA82" s="775"/>
      <c r="DB82" s="775"/>
      <c r="DC82" s="775"/>
      <c r="DD82" s="775"/>
      <c r="DE82" s="775"/>
      <c r="DF82" s="775"/>
      <c r="DG82" s="775"/>
      <c r="DH82" s="775"/>
      <c r="DI82" s="775"/>
      <c r="DJ82" s="775"/>
      <c r="DK82" s="775"/>
      <c r="DL82" s="775"/>
      <c r="DM82" s="775"/>
      <c r="DN82" s="775"/>
      <c r="DO82" s="775"/>
      <c r="DP82" s="775"/>
      <c r="DQ82" s="775"/>
      <c r="DR82" s="775"/>
      <c r="DS82" s="775"/>
      <c r="DT82" s="775"/>
      <c r="DU82" s="775"/>
      <c r="DV82" s="775"/>
      <c r="DW82" s="775"/>
      <c r="DX82" s="775"/>
      <c r="DY82" s="775"/>
      <c r="DZ82" s="775"/>
      <c r="EA82" s="775"/>
      <c r="EB82" s="775"/>
      <c r="EC82" s="775"/>
      <c r="ED82" s="775"/>
      <c r="EE82" s="775"/>
      <c r="EF82" s="775"/>
      <c r="EG82" s="775"/>
      <c r="EH82" s="775"/>
      <c r="EI82" s="775"/>
      <c r="EJ82" s="775"/>
      <c r="EK82" s="775"/>
      <c r="EL82" s="775"/>
      <c r="EM82" s="775"/>
      <c r="EN82" s="775"/>
      <c r="EO82" s="775"/>
      <c r="EP82" s="775"/>
      <c r="EQ82" s="775"/>
      <c r="ER82" s="775"/>
      <c r="ES82" s="775"/>
      <c r="ET82" s="775"/>
      <c r="EU82" s="775"/>
      <c r="EV82" s="775"/>
      <c r="EW82" s="775"/>
      <c r="EX82" s="775"/>
      <c r="EY82" s="775"/>
      <c r="EZ82" s="775"/>
      <c r="FA82" s="775"/>
      <c r="FB82" s="775"/>
      <c r="FC82" s="775"/>
      <c r="FD82" s="775"/>
      <c r="FE82" s="775"/>
      <c r="FF82" s="775"/>
      <c r="FG82" s="775"/>
      <c r="FH82" s="775"/>
      <c r="FI82" s="775"/>
      <c r="FJ82" s="775"/>
      <c r="FK82" s="775"/>
      <c r="FL82" s="775"/>
      <c r="FM82" s="775"/>
      <c r="FN82" s="775"/>
      <c r="FO82" s="775"/>
      <c r="FP82" s="775"/>
      <c r="FQ82" s="775"/>
      <c r="FR82" s="775"/>
      <c r="FS82" s="775"/>
      <c r="FT82" s="775"/>
    </row>
    <row r="83" spans="1:176" ht="9.75" customHeight="1" x14ac:dyDescent="0.2">
      <c r="A83" s="124"/>
      <c r="B83" s="736"/>
      <c r="C83" s="737"/>
      <c r="D83" s="737"/>
      <c r="E83" s="737"/>
      <c r="F83" s="1897" t="str">
        <f>IF(I25="","",I25)</f>
        <v/>
      </c>
      <c r="G83" s="1897"/>
      <c r="H83" s="1897"/>
      <c r="I83" s="1897"/>
      <c r="J83" s="1897"/>
      <c r="K83" s="1897"/>
      <c r="L83" s="1897"/>
      <c r="M83" s="1897"/>
      <c r="N83" s="1897"/>
      <c r="O83" s="1897"/>
      <c r="P83" s="1897"/>
      <c r="Q83" s="1897"/>
      <c r="R83" s="1898"/>
      <c r="S83" s="1899"/>
      <c r="T83" s="130"/>
      <c r="U83" s="130"/>
      <c r="V83" s="1937"/>
      <c r="W83" s="1938"/>
      <c r="X83" s="1938"/>
      <c r="Y83" s="1938"/>
      <c r="Z83" s="1938"/>
      <c r="AA83" s="1938"/>
      <c r="AB83" s="1938"/>
      <c r="AC83" s="1938"/>
      <c r="AD83" s="1938"/>
      <c r="AE83" s="1938"/>
      <c r="AF83" s="1938"/>
      <c r="AG83" s="1938"/>
      <c r="AH83" s="1938"/>
      <c r="AI83" s="1938"/>
      <c r="AJ83" s="1938"/>
      <c r="AK83" s="1938"/>
      <c r="AL83" s="1938"/>
      <c r="AM83" s="1938"/>
      <c r="AN83" s="1938"/>
      <c r="AO83" s="1938"/>
      <c r="AP83" s="1938"/>
      <c r="AQ83" s="1938"/>
      <c r="AR83" s="1938"/>
      <c r="AS83" s="1938"/>
      <c r="AT83" s="1938"/>
      <c r="AU83" s="1938"/>
      <c r="AV83" s="1938"/>
      <c r="AW83" s="1938"/>
      <c r="AX83" s="1938"/>
      <c r="AY83" s="1939"/>
      <c r="AZ83" s="1878"/>
      <c r="BA83" s="1879"/>
      <c r="BB83" s="1879"/>
      <c r="BC83" s="1838"/>
      <c r="BD83" s="1838"/>
      <c r="BE83" s="1838"/>
      <c r="BF83" s="1838"/>
      <c r="BG83" s="1838"/>
      <c r="BH83" s="1841"/>
      <c r="BI83" s="1838"/>
      <c r="BJ83" s="1838"/>
      <c r="BK83" s="1838"/>
      <c r="BL83" s="1838"/>
      <c r="BM83" s="1838"/>
      <c r="BN83" s="1838"/>
      <c r="BO83" s="1838"/>
      <c r="BP83" s="1838"/>
      <c r="BQ83" s="1841"/>
      <c r="BR83" s="1838"/>
      <c r="BS83" s="1838"/>
      <c r="BT83" s="1838"/>
      <c r="BU83" s="1838"/>
      <c r="BV83" s="1838"/>
      <c r="BW83" s="1838"/>
      <c r="BX83" s="1838"/>
      <c r="BY83" s="1838"/>
      <c r="BZ83" s="2025"/>
      <c r="CA83" s="60"/>
      <c r="CB83" s="2"/>
      <c r="CC83" s="775"/>
      <c r="CD83" s="775"/>
      <c r="CE83" s="775"/>
      <c r="CF83" s="775"/>
      <c r="CG83" s="775"/>
      <c r="CH83" s="775"/>
      <c r="CI83" s="775"/>
      <c r="CJ83" s="775"/>
      <c r="CK83" s="775"/>
      <c r="CL83" s="775"/>
      <c r="CM83" s="775"/>
      <c r="CN83" s="775"/>
      <c r="CO83" s="775"/>
      <c r="CP83" s="775"/>
      <c r="CQ83" s="775"/>
      <c r="CR83" s="775"/>
      <c r="CS83" s="775"/>
      <c r="CT83" s="775"/>
      <c r="CU83" s="775"/>
      <c r="CV83" s="775"/>
      <c r="CW83" s="775"/>
      <c r="CX83" s="775"/>
      <c r="CY83" s="775"/>
      <c r="CZ83" s="775"/>
      <c r="DA83" s="775"/>
      <c r="DB83" s="775"/>
      <c r="DC83" s="775"/>
      <c r="DD83" s="775"/>
      <c r="DE83" s="775"/>
      <c r="DF83" s="775"/>
      <c r="DG83" s="775"/>
      <c r="DH83" s="775"/>
      <c r="DI83" s="775"/>
      <c r="DJ83" s="775"/>
      <c r="DK83" s="775"/>
      <c r="DL83" s="775"/>
      <c r="DM83" s="775"/>
      <c r="DN83" s="775"/>
      <c r="DO83" s="775"/>
      <c r="DP83" s="775"/>
      <c r="DQ83" s="775"/>
      <c r="DR83" s="775"/>
      <c r="DS83" s="775"/>
      <c r="DT83" s="775"/>
      <c r="DU83" s="775"/>
      <c r="DV83" s="775"/>
      <c r="DW83" s="775"/>
      <c r="DX83" s="775"/>
      <c r="DY83" s="775"/>
      <c r="DZ83" s="775"/>
      <c r="EA83" s="775"/>
      <c r="EB83" s="775"/>
      <c r="EC83" s="775"/>
      <c r="ED83" s="775"/>
      <c r="EE83" s="775"/>
      <c r="EF83" s="775"/>
      <c r="EG83" s="775"/>
      <c r="EH83" s="775"/>
      <c r="EI83" s="775"/>
      <c r="EJ83" s="775"/>
      <c r="EK83" s="775"/>
      <c r="EL83" s="775"/>
      <c r="EM83" s="775"/>
      <c r="EN83" s="775"/>
      <c r="EO83" s="775"/>
      <c r="EP83" s="775"/>
      <c r="EQ83" s="775"/>
      <c r="ER83" s="775"/>
      <c r="ES83" s="775"/>
      <c r="ET83" s="775"/>
      <c r="EU83" s="775"/>
      <c r="EV83" s="775"/>
      <c r="EW83" s="775"/>
      <c r="EX83" s="775"/>
      <c r="EY83" s="775"/>
      <c r="EZ83" s="775"/>
      <c r="FA83" s="775"/>
      <c r="FB83" s="775"/>
      <c r="FC83" s="775"/>
      <c r="FD83" s="775"/>
      <c r="FE83" s="775"/>
      <c r="FF83" s="775"/>
      <c r="FG83" s="775"/>
      <c r="FH83" s="775"/>
      <c r="FI83" s="775"/>
      <c r="FJ83" s="775"/>
      <c r="FK83" s="775"/>
      <c r="FL83" s="775"/>
      <c r="FM83" s="775"/>
      <c r="FN83" s="775"/>
      <c r="FO83" s="775"/>
      <c r="FP83" s="775"/>
      <c r="FQ83" s="775"/>
      <c r="FR83" s="775"/>
      <c r="FS83" s="775"/>
      <c r="FT83" s="775"/>
    </row>
    <row r="84" spans="1:176" ht="9.75" customHeight="1" x14ac:dyDescent="0.2">
      <c r="A84" s="124"/>
      <c r="B84" s="739"/>
      <c r="C84" s="740"/>
      <c r="D84" s="740"/>
      <c r="E84" s="740"/>
      <c r="F84" s="1923"/>
      <c r="G84" s="1923"/>
      <c r="H84" s="1923"/>
      <c r="I84" s="1923"/>
      <c r="J84" s="1923"/>
      <c r="K84" s="1923"/>
      <c r="L84" s="1923"/>
      <c r="M84" s="1923"/>
      <c r="N84" s="1923"/>
      <c r="O84" s="1923"/>
      <c r="P84" s="1923"/>
      <c r="Q84" s="1923"/>
      <c r="R84" s="1900"/>
      <c r="S84" s="1901"/>
      <c r="T84" s="130"/>
      <c r="U84" s="130"/>
      <c r="V84" s="2227"/>
      <c r="W84" s="2228"/>
      <c r="X84" s="2228"/>
      <c r="Y84" s="2228"/>
      <c r="Z84" s="2228"/>
      <c r="AA84" s="2228"/>
      <c r="AB84" s="2228"/>
      <c r="AC84" s="2228"/>
      <c r="AD84" s="2228"/>
      <c r="AE84" s="2228"/>
      <c r="AF84" s="2228"/>
      <c r="AG84" s="2228"/>
      <c r="AH84" s="2228"/>
      <c r="AI84" s="2228"/>
      <c r="AJ84" s="2228"/>
      <c r="AK84" s="2228"/>
      <c r="AL84" s="2228"/>
      <c r="AM84" s="2228"/>
      <c r="AN84" s="2228"/>
      <c r="AO84" s="2228"/>
      <c r="AP84" s="2228"/>
      <c r="AQ84" s="2228"/>
      <c r="AR84" s="2228"/>
      <c r="AS84" s="2228"/>
      <c r="AT84" s="2228"/>
      <c r="AU84" s="2228"/>
      <c r="AV84" s="2228"/>
      <c r="AW84" s="2228"/>
      <c r="AX84" s="2228"/>
      <c r="AY84" s="2229"/>
      <c r="AZ84" s="1880"/>
      <c r="BA84" s="1881"/>
      <c r="BB84" s="1881"/>
      <c r="BC84" s="1839"/>
      <c r="BD84" s="1839"/>
      <c r="BE84" s="1839"/>
      <c r="BF84" s="1839"/>
      <c r="BG84" s="1839"/>
      <c r="BH84" s="1842"/>
      <c r="BI84" s="1839"/>
      <c r="BJ84" s="1839"/>
      <c r="BK84" s="1839"/>
      <c r="BL84" s="1839"/>
      <c r="BM84" s="1839"/>
      <c r="BN84" s="1839"/>
      <c r="BO84" s="1839"/>
      <c r="BP84" s="1839"/>
      <c r="BQ84" s="1842"/>
      <c r="BR84" s="1839"/>
      <c r="BS84" s="1839"/>
      <c r="BT84" s="1839"/>
      <c r="BU84" s="1839"/>
      <c r="BV84" s="1839"/>
      <c r="BW84" s="1839"/>
      <c r="BX84" s="1839"/>
      <c r="BY84" s="1839"/>
      <c r="BZ84" s="2031"/>
      <c r="CA84" s="60"/>
      <c r="CB84" s="2"/>
      <c r="CC84" s="775"/>
      <c r="CD84" s="775"/>
      <c r="CE84" s="775"/>
      <c r="CF84" s="775"/>
      <c r="CG84" s="775"/>
      <c r="CH84" s="775"/>
      <c r="CI84" s="775"/>
      <c r="CJ84" s="775"/>
      <c r="CK84" s="775"/>
      <c r="CL84" s="775"/>
      <c r="CM84" s="775"/>
      <c r="CN84" s="775"/>
      <c r="CO84" s="775"/>
      <c r="CP84" s="775"/>
      <c r="CQ84" s="775"/>
      <c r="CR84" s="775"/>
      <c r="CS84" s="775"/>
      <c r="CT84" s="775"/>
      <c r="CU84" s="775"/>
      <c r="CV84" s="775"/>
      <c r="CW84" s="775"/>
      <c r="CX84" s="775"/>
      <c r="CY84" s="775"/>
      <c r="CZ84" s="775"/>
      <c r="DA84" s="775"/>
      <c r="DB84" s="775"/>
      <c r="DC84" s="775"/>
      <c r="DD84" s="775"/>
      <c r="DE84" s="775"/>
      <c r="DF84" s="775"/>
      <c r="DG84" s="775"/>
      <c r="DH84" s="775"/>
      <c r="DI84" s="775"/>
      <c r="DJ84" s="775"/>
      <c r="DK84" s="775"/>
      <c r="DL84" s="775"/>
      <c r="DM84" s="775"/>
      <c r="DN84" s="775"/>
      <c r="DO84" s="775"/>
      <c r="DP84" s="775"/>
      <c r="DQ84" s="775"/>
      <c r="DR84" s="775"/>
      <c r="DS84" s="775"/>
      <c r="DT84" s="775"/>
      <c r="DU84" s="775"/>
      <c r="DV84" s="775"/>
      <c r="DW84" s="775"/>
      <c r="DX84" s="775"/>
      <c r="DY84" s="775"/>
      <c r="DZ84" s="775"/>
      <c r="EA84" s="775"/>
      <c r="EB84" s="775"/>
      <c r="EC84" s="775"/>
      <c r="ED84" s="775"/>
      <c r="EE84" s="775"/>
      <c r="EF84" s="775"/>
      <c r="EG84" s="775"/>
      <c r="EH84" s="775"/>
      <c r="EI84" s="775"/>
      <c r="EJ84" s="775"/>
      <c r="EK84" s="775"/>
      <c r="EL84" s="775"/>
      <c r="EM84" s="775"/>
      <c r="EN84" s="775"/>
      <c r="EO84" s="775"/>
      <c r="EP84" s="775"/>
      <c r="EQ84" s="775"/>
      <c r="ER84" s="775"/>
      <c r="ES84" s="775"/>
      <c r="ET84" s="775"/>
      <c r="EU84" s="775"/>
      <c r="EV84" s="775"/>
      <c r="EW84" s="775"/>
      <c r="EX84" s="775"/>
      <c r="EY84" s="775"/>
      <c r="EZ84" s="775"/>
      <c r="FA84" s="775"/>
      <c r="FB84" s="775"/>
      <c r="FC84" s="775"/>
      <c r="FD84" s="775"/>
      <c r="FE84" s="775"/>
      <c r="FF84" s="775"/>
      <c r="FG84" s="775"/>
      <c r="FH84" s="775"/>
      <c r="FI84" s="775"/>
      <c r="FJ84" s="775"/>
      <c r="FK84" s="775"/>
      <c r="FL84" s="775"/>
      <c r="FM84" s="775"/>
      <c r="FN84" s="775"/>
      <c r="FO84" s="775"/>
      <c r="FP84" s="775"/>
      <c r="FQ84" s="775"/>
      <c r="FR84" s="775"/>
      <c r="FS84" s="775"/>
      <c r="FT84" s="775"/>
    </row>
    <row r="85" spans="1:176" ht="9.75" customHeight="1" x14ac:dyDescent="0.2">
      <c r="A85" s="124"/>
      <c r="B85" s="829" t="s">
        <v>89</v>
      </c>
      <c r="C85" s="811"/>
      <c r="D85" s="811"/>
      <c r="E85" s="830"/>
      <c r="F85" s="2190" t="str">
        <f>IF($AN$17="",MID($I$17,1,1),MID($AN$17,1,1))</f>
        <v/>
      </c>
      <c r="G85" s="2180" t="str">
        <f>IF($AN$17="",MID($I$17,2,1),MID($AN$17,2,1))</f>
        <v/>
      </c>
      <c r="H85" s="2180" t="str">
        <f>IF($AN$17="",MID($I$17,3,1),MID($AN$17,3,1))</f>
        <v/>
      </c>
      <c r="I85" s="2180" t="str">
        <f>IF($AN$17="",MID($I$17,4,1),MID($AN$17,4,1))</f>
        <v/>
      </c>
      <c r="J85" s="2180" t="str">
        <f>IF($AN$17="",MID($I$17,5,1),MID($AN$17,5,1))</f>
        <v/>
      </c>
      <c r="K85" s="2180" t="str">
        <f>IF($AN$17="",MID($I$17,6,1),MID($AN$17,6,1))</f>
        <v/>
      </c>
      <c r="L85" s="2180" t="str">
        <f>IF($AN$17="",MID($I$17,7,1),MID($AN$17,7,1))</f>
        <v/>
      </c>
      <c r="M85" s="2208" t="str">
        <f>IF($AN$17="",MID($I$17,8,1),MID($AN$17,8,1))</f>
        <v/>
      </c>
      <c r="N85" s="1943" t="str">
        <f>IF($AN$17="",MID($I$17,9,1),MID($AN$17,9,1))</f>
        <v/>
      </c>
      <c r="O85" s="1943" t="str">
        <f>IF($AN$17="",MID($I$17,10,1),MID($AN$17,10,1))</f>
        <v/>
      </c>
      <c r="P85" s="1943" t="str">
        <f>IF($AN$17="",MID($I$17,11,1),MID($AN$17,11,1))</f>
        <v/>
      </c>
      <c r="Q85" s="1943" t="str">
        <f>IF($AN$17="",MID($I$17,12,1),MID($AN$17,12,1))</f>
        <v/>
      </c>
      <c r="R85" s="2180" t="str">
        <f>IF($AN$17="",MID($I$17,13,1),MID($AN$17,13,1))</f>
        <v/>
      </c>
      <c r="S85" s="2200" t="str">
        <f>IF($AN$17="",MID($I$17,14,1),MID($AN$17,14,1))</f>
        <v/>
      </c>
      <c r="T85" s="131"/>
      <c r="U85" s="131"/>
      <c r="V85" s="2202" t="s">
        <v>260</v>
      </c>
      <c r="W85" s="2203"/>
      <c r="X85" s="2203"/>
      <c r="Y85" s="2203"/>
      <c r="Z85" s="2203"/>
      <c r="AA85" s="2203"/>
      <c r="AB85" s="2203"/>
      <c r="AC85" s="2203"/>
      <c r="AD85" s="2203"/>
      <c r="AE85" s="2203"/>
      <c r="AF85" s="2203"/>
      <c r="AG85" s="2203"/>
      <c r="AH85" s="2203"/>
      <c r="AI85" s="2203"/>
      <c r="AJ85" s="2203"/>
      <c r="AK85" s="2203"/>
      <c r="AL85" s="2203"/>
      <c r="AM85" s="2203"/>
      <c r="AN85" s="2203"/>
      <c r="AO85" s="2203"/>
      <c r="AP85" s="2203"/>
      <c r="AQ85" s="2203"/>
      <c r="AR85" s="2203"/>
      <c r="AS85" s="2203"/>
      <c r="AT85" s="2203"/>
      <c r="AU85" s="2203"/>
      <c r="AV85" s="2203"/>
      <c r="AW85" s="2203"/>
      <c r="AX85" s="2203"/>
      <c r="AY85" s="2204"/>
      <c r="AZ85" s="1876" t="str">
        <f>IF(ISERROR(MID(J41+J43,LEN(J41+J43)-8,1)),"",MID(J41+J43,LEN(J41+J43)-8,1))</f>
        <v/>
      </c>
      <c r="BA85" s="1877"/>
      <c r="BB85" s="1877"/>
      <c r="BC85" s="1837" t="str">
        <f>IF(ISERROR(MID(J41+J43,LEN(J41+J43)-7,1)),"",MID(J41+J43,LEN(J41+J43)-7,1))</f>
        <v/>
      </c>
      <c r="BD85" s="1837"/>
      <c r="BE85" s="1837"/>
      <c r="BF85" s="1837" t="str">
        <f>IF(ISERROR(MID(J41+J43,LEN(J41+J43)-6,1)),"",MID(J41+J43,LEN(J41+J43)-6,1))</f>
        <v/>
      </c>
      <c r="BG85" s="1837"/>
      <c r="BH85" s="1840"/>
      <c r="BI85" s="1837" t="str">
        <f>IF(ISERROR(MID(J41+J43,LEN(J41+J43)-5,1)),"",MID(J41+J43,LEN(J41+J43)-5,1))</f>
        <v/>
      </c>
      <c r="BJ85" s="1837"/>
      <c r="BK85" s="1837"/>
      <c r="BL85" s="1837" t="str">
        <f>IF(ISERROR(MID(J41+J43,LEN(J41+J43)-4,1)),"",MID(J41+J43,LEN(J41+J43)-4,1))</f>
        <v/>
      </c>
      <c r="BM85" s="1837"/>
      <c r="BN85" s="1837"/>
      <c r="BO85" s="1837" t="str">
        <f>IF(ISERROR(MID(J41+J43,LEN(J41+J43)-3,1)),"",MID(J41+J43,LEN(J41+J43)-3,1))</f>
        <v/>
      </c>
      <c r="BP85" s="1837"/>
      <c r="BQ85" s="1840"/>
      <c r="BR85" s="1837" t="str">
        <f>IF(ISERROR(MID(J41+J43,LEN(J41+J43)-2,1)),"",MID(J41+J43,LEN(J41+J43)-2,1))</f>
        <v/>
      </c>
      <c r="BS85" s="1837"/>
      <c r="BT85" s="1837"/>
      <c r="BU85" s="1837" t="str">
        <f>IF(ISERROR(MID(J41+J43,LEN(J41+J43)-1,1)),"",MID(J41+J43,LEN(J41+J43)-1,1))</f>
        <v/>
      </c>
      <c r="BV85" s="1837"/>
      <c r="BW85" s="1837"/>
      <c r="BX85" s="1837" t="str">
        <f>IF(J41="","",IF(ISERROR(MID(J41+J43,LEN(J41+J43)-0,1)),"",MID(J41+J43,LEN(J41+J43)-0,1)))</f>
        <v/>
      </c>
      <c r="BY85" s="1837"/>
      <c r="BZ85" s="2030"/>
      <c r="CA85" s="60"/>
      <c r="CB85" s="2"/>
      <c r="CC85" s="775"/>
      <c r="CD85" s="775"/>
      <c r="CE85" s="775"/>
      <c r="CF85" s="775"/>
      <c r="CG85" s="775"/>
      <c r="CH85" s="775"/>
      <c r="CI85" s="775"/>
      <c r="CJ85" s="775"/>
      <c r="CK85" s="775"/>
      <c r="CL85" s="775"/>
      <c r="CM85" s="775"/>
      <c r="CN85" s="775"/>
      <c r="CO85" s="775"/>
      <c r="CP85" s="775"/>
      <c r="CQ85" s="775"/>
      <c r="CR85" s="775"/>
      <c r="CS85" s="775"/>
      <c r="CT85" s="775"/>
      <c r="CU85" s="775"/>
      <c r="CV85" s="775"/>
      <c r="CW85" s="775"/>
      <c r="CX85" s="775"/>
      <c r="CY85" s="775"/>
      <c r="CZ85" s="775"/>
      <c r="DA85" s="775"/>
      <c r="DB85" s="775"/>
      <c r="DC85" s="775"/>
      <c r="DD85" s="775"/>
      <c r="DE85" s="775"/>
      <c r="DF85" s="775"/>
      <c r="DG85" s="775"/>
      <c r="DH85" s="775"/>
      <c r="DI85" s="775"/>
      <c r="DJ85" s="775"/>
      <c r="DK85" s="775"/>
      <c r="DL85" s="775"/>
      <c r="DM85" s="775"/>
      <c r="DN85" s="775"/>
      <c r="DO85" s="775"/>
      <c r="DP85" s="775"/>
      <c r="DQ85" s="775"/>
      <c r="DR85" s="775"/>
      <c r="DS85" s="775"/>
      <c r="DT85" s="775"/>
      <c r="DU85" s="775"/>
      <c r="DV85" s="775"/>
      <c r="DW85" s="775"/>
      <c r="DX85" s="775"/>
      <c r="DY85" s="775"/>
      <c r="DZ85" s="775"/>
      <c r="EA85" s="775"/>
      <c r="EB85" s="775"/>
      <c r="EC85" s="775"/>
      <c r="ED85" s="775"/>
      <c r="EE85" s="775"/>
      <c r="EF85" s="775"/>
      <c r="EG85" s="775"/>
      <c r="EH85" s="775"/>
      <c r="EI85" s="775"/>
      <c r="EJ85" s="775"/>
      <c r="EK85" s="775"/>
      <c r="EL85" s="775"/>
      <c r="EM85" s="775"/>
      <c r="EN85" s="775"/>
      <c r="EO85" s="775"/>
      <c r="EP85" s="775"/>
      <c r="EQ85" s="775"/>
      <c r="ER85" s="775"/>
      <c r="ES85" s="775"/>
      <c r="ET85" s="775"/>
      <c r="EU85" s="775"/>
      <c r="EV85" s="775"/>
      <c r="EW85" s="775"/>
      <c r="EX85" s="775"/>
      <c r="EY85" s="775"/>
      <c r="EZ85" s="775"/>
      <c r="FA85" s="775"/>
      <c r="FB85" s="775"/>
      <c r="FC85" s="775"/>
      <c r="FD85" s="775"/>
      <c r="FE85" s="775"/>
      <c r="FF85" s="775"/>
      <c r="FG85" s="775"/>
      <c r="FH85" s="775"/>
      <c r="FI85" s="775"/>
      <c r="FJ85" s="775"/>
      <c r="FK85" s="775"/>
      <c r="FL85" s="775"/>
      <c r="FM85" s="775"/>
      <c r="FN85" s="775"/>
      <c r="FO85" s="775"/>
      <c r="FP85" s="775"/>
      <c r="FQ85" s="775"/>
      <c r="FR85" s="775"/>
      <c r="FS85" s="775"/>
      <c r="FT85" s="775"/>
    </row>
    <row r="86" spans="1:176" ht="9.75" customHeight="1" x14ac:dyDescent="0.2">
      <c r="A86" s="124"/>
      <c r="B86" s="739"/>
      <c r="C86" s="740"/>
      <c r="D86" s="740"/>
      <c r="E86" s="741"/>
      <c r="F86" s="2191"/>
      <c r="G86" s="2181"/>
      <c r="H86" s="2181"/>
      <c r="I86" s="2181"/>
      <c r="J86" s="2181"/>
      <c r="K86" s="2181"/>
      <c r="L86" s="2181"/>
      <c r="M86" s="2209"/>
      <c r="N86" s="1944"/>
      <c r="O86" s="1944"/>
      <c r="P86" s="1944"/>
      <c r="Q86" s="1944"/>
      <c r="R86" s="2181"/>
      <c r="S86" s="2201"/>
      <c r="T86" s="131"/>
      <c r="U86" s="131"/>
      <c r="V86" s="1928"/>
      <c r="W86" s="1929"/>
      <c r="X86" s="1929"/>
      <c r="Y86" s="1929"/>
      <c r="Z86" s="1929"/>
      <c r="AA86" s="1929"/>
      <c r="AB86" s="1929"/>
      <c r="AC86" s="1929"/>
      <c r="AD86" s="1929"/>
      <c r="AE86" s="1929"/>
      <c r="AF86" s="1929"/>
      <c r="AG86" s="1929"/>
      <c r="AH86" s="1929"/>
      <c r="AI86" s="1929"/>
      <c r="AJ86" s="1929"/>
      <c r="AK86" s="1929"/>
      <c r="AL86" s="1929"/>
      <c r="AM86" s="1929"/>
      <c r="AN86" s="1929"/>
      <c r="AO86" s="1929"/>
      <c r="AP86" s="1929"/>
      <c r="AQ86" s="1929"/>
      <c r="AR86" s="1929"/>
      <c r="AS86" s="1929"/>
      <c r="AT86" s="1929"/>
      <c r="AU86" s="1929"/>
      <c r="AV86" s="1929"/>
      <c r="AW86" s="1929"/>
      <c r="AX86" s="1929"/>
      <c r="AY86" s="1930"/>
      <c r="AZ86" s="1878"/>
      <c r="BA86" s="1879"/>
      <c r="BB86" s="1879"/>
      <c r="BC86" s="1838"/>
      <c r="BD86" s="1838"/>
      <c r="BE86" s="1838"/>
      <c r="BF86" s="1838"/>
      <c r="BG86" s="1838"/>
      <c r="BH86" s="1841"/>
      <c r="BI86" s="1838"/>
      <c r="BJ86" s="1838"/>
      <c r="BK86" s="1838"/>
      <c r="BL86" s="1838"/>
      <c r="BM86" s="1838"/>
      <c r="BN86" s="1838"/>
      <c r="BO86" s="1838"/>
      <c r="BP86" s="1838"/>
      <c r="BQ86" s="1841"/>
      <c r="BR86" s="1838"/>
      <c r="BS86" s="1838"/>
      <c r="BT86" s="1838"/>
      <c r="BU86" s="1838"/>
      <c r="BV86" s="1838"/>
      <c r="BW86" s="1838"/>
      <c r="BX86" s="1838"/>
      <c r="BY86" s="1838"/>
      <c r="BZ86" s="2025"/>
      <c r="CA86" s="60"/>
      <c r="CB86" s="2"/>
      <c r="CC86" s="775"/>
      <c r="CD86" s="775"/>
      <c r="CE86" s="775"/>
      <c r="CF86" s="775"/>
      <c r="CG86" s="775"/>
      <c r="CH86" s="775"/>
      <c r="CI86" s="775"/>
      <c r="CJ86" s="775"/>
      <c r="CK86" s="775"/>
      <c r="CL86" s="775"/>
      <c r="CM86" s="775"/>
      <c r="CN86" s="775"/>
      <c r="CO86" s="775"/>
      <c r="CP86" s="775"/>
      <c r="CQ86" s="775"/>
      <c r="CR86" s="775"/>
      <c r="CS86" s="775"/>
      <c r="CT86" s="775"/>
      <c r="CU86" s="775"/>
      <c r="CV86" s="775"/>
      <c r="CW86" s="775"/>
      <c r="CX86" s="775"/>
      <c r="CY86" s="775"/>
      <c r="CZ86" s="775"/>
      <c r="DA86" s="775"/>
      <c r="DB86" s="775"/>
      <c r="DC86" s="775"/>
      <c r="DD86" s="775"/>
      <c r="DE86" s="775"/>
      <c r="DF86" s="775"/>
      <c r="DG86" s="775"/>
      <c r="DH86" s="775"/>
      <c r="DI86" s="775"/>
      <c r="DJ86" s="775"/>
      <c r="DK86" s="775"/>
      <c r="DL86" s="775"/>
      <c r="DM86" s="775"/>
      <c r="DN86" s="775"/>
      <c r="DO86" s="775"/>
      <c r="DP86" s="775"/>
      <c r="DQ86" s="775"/>
      <c r="DR86" s="775"/>
      <c r="DS86" s="775"/>
      <c r="DT86" s="775"/>
      <c r="DU86" s="775"/>
      <c r="DV86" s="775"/>
      <c r="DW86" s="775"/>
      <c r="DX86" s="775"/>
      <c r="DY86" s="775"/>
      <c r="DZ86" s="775"/>
      <c r="EA86" s="775"/>
      <c r="EB86" s="775"/>
      <c r="EC86" s="775"/>
      <c r="ED86" s="775"/>
      <c r="EE86" s="775"/>
      <c r="EF86" s="775"/>
      <c r="EG86" s="775"/>
      <c r="EH86" s="775"/>
      <c r="EI86" s="775"/>
      <c r="EJ86" s="775"/>
      <c r="EK86" s="775"/>
      <c r="EL86" s="775"/>
      <c r="EM86" s="775"/>
      <c r="EN86" s="775"/>
      <c r="EO86" s="775"/>
      <c r="EP86" s="775"/>
      <c r="EQ86" s="775"/>
      <c r="ER86" s="775"/>
      <c r="ES86" s="775"/>
      <c r="ET86" s="775"/>
      <c r="EU86" s="775"/>
      <c r="EV86" s="775"/>
      <c r="EW86" s="775"/>
      <c r="EX86" s="775"/>
      <c r="EY86" s="775"/>
      <c r="EZ86" s="775"/>
      <c r="FA86" s="775"/>
      <c r="FB86" s="775"/>
      <c r="FC86" s="775"/>
      <c r="FD86" s="775"/>
      <c r="FE86" s="775"/>
      <c r="FF86" s="775"/>
      <c r="FG86" s="775"/>
      <c r="FH86" s="775"/>
      <c r="FI86" s="775"/>
      <c r="FJ86" s="775"/>
      <c r="FK86" s="775"/>
      <c r="FL86" s="775"/>
      <c r="FM86" s="775"/>
      <c r="FN86" s="775"/>
      <c r="FO86" s="775"/>
      <c r="FP86" s="775"/>
      <c r="FQ86" s="775"/>
      <c r="FR86" s="775"/>
      <c r="FS86" s="775"/>
      <c r="FT86" s="775"/>
    </row>
    <row r="87" spans="1:176" ht="9.75" customHeight="1" x14ac:dyDescent="0.2">
      <c r="A87" s="124"/>
      <c r="B87" s="829" t="s">
        <v>8</v>
      </c>
      <c r="C87" s="811"/>
      <c r="D87" s="811"/>
      <c r="E87" s="830"/>
      <c r="F87" s="2238" t="str">
        <f>IF(LEN(I15)=7,MID($I15,1,1),IF(LEN(I15)=6,"",""))</f>
        <v/>
      </c>
      <c r="G87" s="2166" t="str">
        <f>IF(LEN(I15)=7,MID($I15,2,1),IF(LEN(I15)=6,MID($I15,1,1),""))</f>
        <v/>
      </c>
      <c r="H87" s="2166" t="str">
        <f>IF(LEN(I15)=7,MID($I15,3,1),IF(LEN(I15)=6,MID($I15,2,1),""))</f>
        <v/>
      </c>
      <c r="I87" s="2166" t="str">
        <f>IF(LEN(I15)=7,MID($I15,4,1),IF(LEN(I15)=6,MID($I15,3,1),""))</f>
        <v/>
      </c>
      <c r="J87" s="2166" t="str">
        <f>IF(LEN(I15)=7,MID($I15,5,1),IF(LEN(I15)=6,MID($I15,4,1),""))</f>
        <v/>
      </c>
      <c r="K87" s="2166" t="str">
        <f>IF(LEN(I15)=7,MID($I15,6,1),IF(LEN(I15)=6,MID($I15,5,1),""))</f>
        <v/>
      </c>
      <c r="L87" s="2192" t="str">
        <f>IF(LEN(I15)=7,MID($I15,7,1),IF(LEN(I15)=6,MID($I15,6,1),""))</f>
        <v/>
      </c>
      <c r="M87" s="2194"/>
      <c r="N87" s="2195"/>
      <c r="O87" s="2195"/>
      <c r="P87" s="2195"/>
      <c r="Q87" s="2195"/>
      <c r="R87" s="2195"/>
      <c r="S87" s="2196"/>
      <c r="T87" s="15"/>
      <c r="U87" s="15"/>
      <c r="V87" s="2205"/>
      <c r="W87" s="2206"/>
      <c r="X87" s="2206"/>
      <c r="Y87" s="2206"/>
      <c r="Z87" s="2206"/>
      <c r="AA87" s="2206"/>
      <c r="AB87" s="2206"/>
      <c r="AC87" s="2206"/>
      <c r="AD87" s="2206"/>
      <c r="AE87" s="2206"/>
      <c r="AF87" s="2206"/>
      <c r="AG87" s="2206"/>
      <c r="AH87" s="2206"/>
      <c r="AI87" s="2206"/>
      <c r="AJ87" s="2206"/>
      <c r="AK87" s="2206"/>
      <c r="AL87" s="2206"/>
      <c r="AM87" s="2206"/>
      <c r="AN87" s="2206"/>
      <c r="AO87" s="2206"/>
      <c r="AP87" s="2206"/>
      <c r="AQ87" s="2206"/>
      <c r="AR87" s="2206"/>
      <c r="AS87" s="2206"/>
      <c r="AT87" s="2206"/>
      <c r="AU87" s="2206"/>
      <c r="AV87" s="2206"/>
      <c r="AW87" s="2206"/>
      <c r="AX87" s="2206"/>
      <c r="AY87" s="2207"/>
      <c r="AZ87" s="1880"/>
      <c r="BA87" s="1881"/>
      <c r="BB87" s="1881"/>
      <c r="BC87" s="1839"/>
      <c r="BD87" s="1839"/>
      <c r="BE87" s="1839"/>
      <c r="BF87" s="1839"/>
      <c r="BG87" s="1839"/>
      <c r="BH87" s="1842"/>
      <c r="BI87" s="1839"/>
      <c r="BJ87" s="1839"/>
      <c r="BK87" s="1839"/>
      <c r="BL87" s="1839"/>
      <c r="BM87" s="1839"/>
      <c r="BN87" s="1839"/>
      <c r="BO87" s="1839"/>
      <c r="BP87" s="1839"/>
      <c r="BQ87" s="1842"/>
      <c r="BR87" s="1839"/>
      <c r="BS87" s="1839"/>
      <c r="BT87" s="1839"/>
      <c r="BU87" s="1839"/>
      <c r="BV87" s="1839"/>
      <c r="BW87" s="1839"/>
      <c r="BX87" s="1839"/>
      <c r="BY87" s="1839"/>
      <c r="BZ87" s="2031"/>
      <c r="CA87" s="60"/>
      <c r="CB87" s="2"/>
      <c r="CC87" s="775"/>
      <c r="CD87" s="775"/>
      <c r="CE87" s="775"/>
      <c r="CF87" s="775"/>
      <c r="CG87" s="775"/>
      <c r="CH87" s="775"/>
      <c r="CI87" s="775"/>
      <c r="CJ87" s="775"/>
      <c r="CK87" s="775"/>
      <c r="CL87" s="775"/>
      <c r="CM87" s="775"/>
      <c r="CN87" s="775"/>
      <c r="CO87" s="775"/>
      <c r="CP87" s="775"/>
      <c r="CQ87" s="775"/>
      <c r="CR87" s="775"/>
      <c r="CS87" s="775"/>
      <c r="CT87" s="775"/>
      <c r="CU87" s="775"/>
      <c r="CV87" s="775"/>
      <c r="CW87" s="775"/>
      <c r="CX87" s="775"/>
      <c r="CY87" s="775"/>
      <c r="CZ87" s="775"/>
      <c r="DA87" s="775"/>
      <c r="DB87" s="775"/>
      <c r="DC87" s="775"/>
      <c r="DD87" s="775"/>
      <c r="DE87" s="775"/>
      <c r="DF87" s="775"/>
      <c r="DG87" s="775"/>
      <c r="DH87" s="775"/>
      <c r="DI87" s="775"/>
      <c r="DJ87" s="775"/>
      <c r="DK87" s="775"/>
      <c r="DL87" s="775"/>
      <c r="DM87" s="775"/>
      <c r="DN87" s="775"/>
      <c r="DO87" s="775"/>
      <c r="DP87" s="775"/>
      <c r="DQ87" s="775"/>
      <c r="DR87" s="775"/>
      <c r="DS87" s="775"/>
      <c r="DT87" s="775"/>
      <c r="DU87" s="775"/>
      <c r="DV87" s="775"/>
      <c r="DW87" s="775"/>
      <c r="DX87" s="775"/>
      <c r="DY87" s="775"/>
      <c r="DZ87" s="775"/>
      <c r="EA87" s="775"/>
      <c r="EB87" s="775"/>
      <c r="EC87" s="775"/>
      <c r="ED87" s="775"/>
      <c r="EE87" s="775"/>
      <c r="EF87" s="775"/>
      <c r="EG87" s="775"/>
      <c r="EH87" s="775"/>
      <c r="EI87" s="775"/>
      <c r="EJ87" s="775"/>
      <c r="EK87" s="775"/>
      <c r="EL87" s="775"/>
      <c r="EM87" s="775"/>
      <c r="EN87" s="775"/>
      <c r="EO87" s="775"/>
      <c r="EP87" s="775"/>
      <c r="EQ87" s="775"/>
      <c r="ER87" s="775"/>
      <c r="ES87" s="775"/>
      <c r="ET87" s="775"/>
      <c r="EU87" s="775"/>
      <c r="EV87" s="775"/>
      <c r="EW87" s="775"/>
      <c r="EX87" s="775"/>
      <c r="EY87" s="775"/>
      <c r="EZ87" s="775"/>
      <c r="FA87" s="775"/>
      <c r="FB87" s="775"/>
      <c r="FC87" s="775"/>
      <c r="FD87" s="775"/>
      <c r="FE87" s="775"/>
      <c r="FF87" s="775"/>
      <c r="FG87" s="775"/>
      <c r="FH87" s="775"/>
      <c r="FI87" s="775"/>
      <c r="FJ87" s="775"/>
      <c r="FK87" s="775"/>
      <c r="FL87" s="775"/>
      <c r="FM87" s="775"/>
      <c r="FN87" s="775"/>
      <c r="FO87" s="775"/>
      <c r="FP87" s="775"/>
      <c r="FQ87" s="775"/>
      <c r="FR87" s="775"/>
      <c r="FS87" s="775"/>
      <c r="FT87" s="775"/>
    </row>
    <row r="88" spans="1:176" ht="9.75" customHeight="1" x14ac:dyDescent="0.2">
      <c r="A88" s="124"/>
      <c r="B88" s="739"/>
      <c r="C88" s="740"/>
      <c r="D88" s="740"/>
      <c r="E88" s="741"/>
      <c r="F88" s="2239"/>
      <c r="G88" s="2167"/>
      <c r="H88" s="2167"/>
      <c r="I88" s="2167"/>
      <c r="J88" s="2167"/>
      <c r="K88" s="2167"/>
      <c r="L88" s="2193"/>
      <c r="M88" s="2197"/>
      <c r="N88" s="2198"/>
      <c r="O88" s="2198"/>
      <c r="P88" s="2198"/>
      <c r="Q88" s="2198"/>
      <c r="R88" s="2198"/>
      <c r="S88" s="2199"/>
      <c r="T88" s="15"/>
      <c r="U88" s="15"/>
      <c r="V88" s="1934" t="s">
        <v>124</v>
      </c>
      <c r="W88" s="1935"/>
      <c r="X88" s="1935"/>
      <c r="Y88" s="1935"/>
      <c r="Z88" s="1935"/>
      <c r="AA88" s="1935"/>
      <c r="AB88" s="1935"/>
      <c r="AC88" s="1935"/>
      <c r="AD88" s="1935"/>
      <c r="AE88" s="1935"/>
      <c r="AF88" s="1935"/>
      <c r="AG88" s="1935"/>
      <c r="AH88" s="1935"/>
      <c r="AI88" s="1935"/>
      <c r="AJ88" s="1935"/>
      <c r="AK88" s="1935"/>
      <c r="AL88" s="1935"/>
      <c r="AM88" s="1935"/>
      <c r="AN88" s="1935"/>
      <c r="AO88" s="1935"/>
      <c r="AP88" s="1935"/>
      <c r="AQ88" s="1935"/>
      <c r="AR88" s="1935"/>
      <c r="AS88" s="1935"/>
      <c r="AT88" s="1935"/>
      <c r="AU88" s="1935"/>
      <c r="AV88" s="1935"/>
      <c r="AW88" s="1935"/>
      <c r="AX88" s="1935"/>
      <c r="AY88" s="1936"/>
      <c r="AZ88" s="1876" t="str">
        <f>IF(ISERROR(MID(J45,LEN(J45)-8,1)),"",MID(J45,LEN(J45)-8,1))</f>
        <v/>
      </c>
      <c r="BA88" s="1877"/>
      <c r="BB88" s="1877"/>
      <c r="BC88" s="1837" t="str">
        <f>IF(ISERROR(MID(J45,LEN(J45)-7,1)),"",MID(J45,LEN(J45)-7,1))</f>
        <v/>
      </c>
      <c r="BD88" s="1837"/>
      <c r="BE88" s="1837"/>
      <c r="BF88" s="1837" t="str">
        <f>IF(ISERROR(MID(J45,LEN(J45)-6,1)),"",MID(J45,LEN(J45)-6,1))</f>
        <v/>
      </c>
      <c r="BG88" s="1837"/>
      <c r="BH88" s="1840"/>
      <c r="BI88" s="1837" t="str">
        <f>IF(ISERROR(MID(J45,LEN(J45)-5,1)),"",MID(J45,LEN(J45)-5,1))</f>
        <v/>
      </c>
      <c r="BJ88" s="1837"/>
      <c r="BK88" s="1837"/>
      <c r="BL88" s="1837" t="str">
        <f>IF(ISERROR(MID(J45,LEN(J45)-4,1)),"",MID(J45,LEN(J45)-4,1))</f>
        <v/>
      </c>
      <c r="BM88" s="1837"/>
      <c r="BN88" s="1837"/>
      <c r="BO88" s="1837" t="str">
        <f>IF(ISERROR(MID(J45,LEN(J45)-3,1)),"",MID(J45,LEN(J45)-3,1))</f>
        <v/>
      </c>
      <c r="BP88" s="1837"/>
      <c r="BQ88" s="1840"/>
      <c r="BR88" s="1837" t="str">
        <f>IF(ISERROR(MID(J45,LEN(J45)-2,1)),"",MID(J45,LEN(J45)-2,1))</f>
        <v/>
      </c>
      <c r="BS88" s="1837"/>
      <c r="BT88" s="1837"/>
      <c r="BU88" s="1837" t="str">
        <f>IF(ISERROR(MID(J45,LEN(J45)-1,1)),"",MID(J45,LEN(J45)-1,1))</f>
        <v/>
      </c>
      <c r="BV88" s="1837"/>
      <c r="BW88" s="1837"/>
      <c r="BX88" s="1837" t="str">
        <f>IF(AND(J41&lt;&gt;"",J45=""),"0",IF(ISERROR(MID(J45,LEN(J45)-0,1)),"",MID(J45,LEN(J45)-0,1)))</f>
        <v/>
      </c>
      <c r="BY88" s="1837"/>
      <c r="BZ88" s="2030"/>
      <c r="CA88" s="60"/>
      <c r="CB88" s="2"/>
      <c r="CC88" s="775"/>
      <c r="CD88" s="775"/>
      <c r="CE88" s="775"/>
      <c r="CF88" s="775"/>
      <c r="CG88" s="775"/>
      <c r="CH88" s="775"/>
      <c r="CI88" s="775"/>
      <c r="CJ88" s="775"/>
      <c r="CK88" s="775"/>
      <c r="CL88" s="775"/>
      <c r="CM88" s="775"/>
      <c r="CN88" s="775"/>
      <c r="CO88" s="775"/>
      <c r="CP88" s="775"/>
      <c r="CQ88" s="775"/>
      <c r="CR88" s="775"/>
      <c r="CS88" s="775"/>
      <c r="CT88" s="775"/>
      <c r="CU88" s="775"/>
      <c r="CV88" s="775"/>
      <c r="CW88" s="775"/>
      <c r="CX88" s="775"/>
      <c r="CY88" s="775"/>
      <c r="CZ88" s="775"/>
      <c r="DA88" s="775"/>
      <c r="DB88" s="775"/>
      <c r="DC88" s="775"/>
      <c r="DD88" s="775"/>
      <c r="DE88" s="775"/>
      <c r="DF88" s="775"/>
      <c r="DG88" s="775"/>
      <c r="DH88" s="775"/>
      <c r="DI88" s="775"/>
      <c r="DJ88" s="775"/>
      <c r="DK88" s="775"/>
      <c r="DL88" s="775"/>
      <c r="DM88" s="775"/>
      <c r="DN88" s="775"/>
      <c r="DO88" s="775"/>
      <c r="DP88" s="775"/>
      <c r="DQ88" s="775"/>
      <c r="DR88" s="775"/>
      <c r="DS88" s="775"/>
      <c r="DT88" s="775"/>
      <c r="DU88" s="775"/>
      <c r="DV88" s="775"/>
      <c r="DW88" s="775"/>
      <c r="DX88" s="775"/>
      <c r="DY88" s="775"/>
      <c r="DZ88" s="775"/>
      <c r="EA88" s="775"/>
      <c r="EB88" s="775"/>
      <c r="EC88" s="775"/>
      <c r="ED88" s="775"/>
      <c r="EE88" s="775"/>
      <c r="EF88" s="775"/>
      <c r="EG88" s="775"/>
      <c r="EH88" s="775"/>
      <c r="EI88" s="775"/>
      <c r="EJ88" s="775"/>
      <c r="EK88" s="775"/>
      <c r="EL88" s="775"/>
      <c r="EM88" s="775"/>
      <c r="EN88" s="775"/>
      <c r="EO88" s="775"/>
      <c r="EP88" s="775"/>
      <c r="EQ88" s="775"/>
      <c r="ER88" s="775"/>
      <c r="ES88" s="775"/>
      <c r="ET88" s="775"/>
      <c r="EU88" s="775"/>
      <c r="EV88" s="775"/>
      <c r="EW88" s="775"/>
      <c r="EX88" s="775"/>
      <c r="EY88" s="775"/>
      <c r="EZ88" s="775"/>
      <c r="FA88" s="775"/>
      <c r="FB88" s="775"/>
      <c r="FC88" s="775"/>
      <c r="FD88" s="775"/>
      <c r="FE88" s="775"/>
      <c r="FF88" s="775"/>
      <c r="FG88" s="775"/>
      <c r="FH88" s="775"/>
      <c r="FI88" s="775"/>
      <c r="FJ88" s="775"/>
      <c r="FK88" s="775"/>
      <c r="FL88" s="775"/>
      <c r="FM88" s="775"/>
      <c r="FN88" s="775"/>
      <c r="FO88" s="775"/>
      <c r="FP88" s="775"/>
      <c r="FQ88" s="775"/>
      <c r="FR88" s="775"/>
      <c r="FS88" s="775"/>
      <c r="FT88" s="775"/>
    </row>
    <row r="89" spans="1:176" ht="9.75" customHeight="1" x14ac:dyDescent="0.2">
      <c r="A89" s="124"/>
      <c r="B89" s="829" t="s">
        <v>9</v>
      </c>
      <c r="C89" s="811"/>
      <c r="D89" s="811"/>
      <c r="E89" s="830"/>
      <c r="F89" s="1872" t="str">
        <f>IF(I28="","",I28)</f>
        <v/>
      </c>
      <c r="G89" s="1872"/>
      <c r="H89" s="1872"/>
      <c r="I89" s="2164" t="s">
        <v>13</v>
      </c>
      <c r="J89" s="2164"/>
      <c r="K89" s="1872" t="str">
        <f>IF(O28="","",O28)</f>
        <v/>
      </c>
      <c r="L89" s="1872"/>
      <c r="M89" s="1872"/>
      <c r="N89" s="2164" t="s">
        <v>14</v>
      </c>
      <c r="O89" s="2164"/>
      <c r="P89" s="1872" t="str">
        <f>IF(AU28="","",AU28)</f>
        <v/>
      </c>
      <c r="Q89" s="1872"/>
      <c r="R89" s="1872"/>
      <c r="S89" s="1873"/>
      <c r="T89" s="129"/>
      <c r="U89" s="129"/>
      <c r="V89" s="1937"/>
      <c r="W89" s="1938"/>
      <c r="X89" s="1938"/>
      <c r="Y89" s="1938"/>
      <c r="Z89" s="1938"/>
      <c r="AA89" s="1938"/>
      <c r="AB89" s="1938"/>
      <c r="AC89" s="1938"/>
      <c r="AD89" s="1938"/>
      <c r="AE89" s="1938"/>
      <c r="AF89" s="1938"/>
      <c r="AG89" s="1938"/>
      <c r="AH89" s="1938"/>
      <c r="AI89" s="1938"/>
      <c r="AJ89" s="1938"/>
      <c r="AK89" s="1938"/>
      <c r="AL89" s="1938"/>
      <c r="AM89" s="1938"/>
      <c r="AN89" s="1938"/>
      <c r="AO89" s="1938"/>
      <c r="AP89" s="1938"/>
      <c r="AQ89" s="1938"/>
      <c r="AR89" s="1938"/>
      <c r="AS89" s="1938"/>
      <c r="AT89" s="1938"/>
      <c r="AU89" s="1938"/>
      <c r="AV89" s="1938"/>
      <c r="AW89" s="1938"/>
      <c r="AX89" s="1938"/>
      <c r="AY89" s="1939"/>
      <c r="AZ89" s="1878"/>
      <c r="BA89" s="1879"/>
      <c r="BB89" s="1879"/>
      <c r="BC89" s="1838"/>
      <c r="BD89" s="1838"/>
      <c r="BE89" s="1838"/>
      <c r="BF89" s="1838"/>
      <c r="BG89" s="1838"/>
      <c r="BH89" s="1841"/>
      <c r="BI89" s="1838"/>
      <c r="BJ89" s="1838"/>
      <c r="BK89" s="1838"/>
      <c r="BL89" s="1838"/>
      <c r="BM89" s="1838"/>
      <c r="BN89" s="1838"/>
      <c r="BO89" s="1838"/>
      <c r="BP89" s="1838"/>
      <c r="BQ89" s="1841"/>
      <c r="BR89" s="1838"/>
      <c r="BS89" s="1838"/>
      <c r="BT89" s="1838"/>
      <c r="BU89" s="1838"/>
      <c r="BV89" s="1838"/>
      <c r="BW89" s="1838"/>
      <c r="BX89" s="1838"/>
      <c r="BY89" s="1838"/>
      <c r="BZ89" s="2025"/>
      <c r="CA89" s="60"/>
      <c r="CB89" s="2"/>
      <c r="CC89" s="775"/>
      <c r="CD89" s="775"/>
      <c r="CE89" s="775"/>
      <c r="CF89" s="775"/>
      <c r="CG89" s="775"/>
      <c r="CH89" s="775"/>
      <c r="CI89" s="775"/>
      <c r="CJ89" s="775"/>
      <c r="CK89" s="775"/>
      <c r="CL89" s="775"/>
      <c r="CM89" s="775"/>
      <c r="CN89" s="775"/>
      <c r="CO89" s="775"/>
      <c r="CP89" s="775"/>
      <c r="CQ89" s="775"/>
      <c r="CR89" s="775"/>
      <c r="CS89" s="775"/>
      <c r="CT89" s="775"/>
      <c r="CU89" s="775"/>
      <c r="CV89" s="775"/>
      <c r="CW89" s="775"/>
      <c r="CX89" s="775"/>
      <c r="CY89" s="775"/>
      <c r="CZ89" s="775"/>
      <c r="DA89" s="775"/>
      <c r="DB89" s="775"/>
      <c r="DC89" s="775"/>
      <c r="DD89" s="775"/>
      <c r="DE89" s="775"/>
      <c r="DF89" s="775"/>
      <c r="DG89" s="775"/>
      <c r="DH89" s="775"/>
      <c r="DI89" s="775"/>
      <c r="DJ89" s="775"/>
      <c r="DK89" s="775"/>
      <c r="DL89" s="775"/>
      <c r="DM89" s="775"/>
      <c r="DN89" s="775"/>
      <c r="DO89" s="775"/>
      <c r="DP89" s="775"/>
      <c r="DQ89" s="775"/>
      <c r="DR89" s="775"/>
      <c r="DS89" s="775"/>
      <c r="DT89" s="775"/>
      <c r="DU89" s="775"/>
      <c r="DV89" s="775"/>
      <c r="DW89" s="775"/>
      <c r="DX89" s="775"/>
      <c r="DY89" s="775"/>
      <c r="DZ89" s="775"/>
      <c r="EA89" s="775"/>
      <c r="EB89" s="775"/>
      <c r="EC89" s="775"/>
      <c r="ED89" s="775"/>
      <c r="EE89" s="775"/>
      <c r="EF89" s="775"/>
      <c r="EG89" s="775"/>
      <c r="EH89" s="775"/>
      <c r="EI89" s="775"/>
      <c r="EJ89" s="775"/>
      <c r="EK89" s="775"/>
      <c r="EL89" s="775"/>
      <c r="EM89" s="775"/>
      <c r="EN89" s="775"/>
      <c r="EO89" s="775"/>
      <c r="EP89" s="775"/>
      <c r="EQ89" s="775"/>
      <c r="ER89" s="775"/>
      <c r="ES89" s="775"/>
      <c r="ET89" s="775"/>
      <c r="EU89" s="775"/>
      <c r="EV89" s="775"/>
      <c r="EW89" s="775"/>
      <c r="EX89" s="775"/>
      <c r="EY89" s="775"/>
      <c r="EZ89" s="775"/>
      <c r="FA89" s="775"/>
      <c r="FB89" s="775"/>
      <c r="FC89" s="775"/>
      <c r="FD89" s="775"/>
      <c r="FE89" s="775"/>
      <c r="FF89" s="775"/>
      <c r="FG89" s="775"/>
      <c r="FH89" s="775"/>
      <c r="FI89" s="775"/>
      <c r="FJ89" s="775"/>
      <c r="FK89" s="775"/>
      <c r="FL89" s="775"/>
      <c r="FM89" s="775"/>
      <c r="FN89" s="775"/>
      <c r="FO89" s="775"/>
      <c r="FP89" s="775"/>
      <c r="FQ89" s="775"/>
      <c r="FR89" s="775"/>
      <c r="FS89" s="775"/>
      <c r="FT89" s="775"/>
    </row>
    <row r="90" spans="1:176" ht="9.75" customHeight="1" thickBot="1" x14ac:dyDescent="0.25">
      <c r="A90" s="124"/>
      <c r="B90" s="739"/>
      <c r="C90" s="740"/>
      <c r="D90" s="740"/>
      <c r="E90" s="741"/>
      <c r="F90" s="1874"/>
      <c r="G90" s="1874"/>
      <c r="H90" s="1874"/>
      <c r="I90" s="2165"/>
      <c r="J90" s="2165"/>
      <c r="K90" s="1874"/>
      <c r="L90" s="1874"/>
      <c r="M90" s="1874"/>
      <c r="N90" s="2165"/>
      <c r="O90" s="2165"/>
      <c r="P90" s="1874"/>
      <c r="Q90" s="1874"/>
      <c r="R90" s="1874"/>
      <c r="S90" s="1875"/>
      <c r="T90" s="129"/>
      <c r="U90" s="129"/>
      <c r="V90" s="1940"/>
      <c r="W90" s="1941"/>
      <c r="X90" s="1941"/>
      <c r="Y90" s="1941"/>
      <c r="Z90" s="1941"/>
      <c r="AA90" s="1941"/>
      <c r="AB90" s="1941"/>
      <c r="AC90" s="1941"/>
      <c r="AD90" s="1941"/>
      <c r="AE90" s="1941"/>
      <c r="AF90" s="1941"/>
      <c r="AG90" s="1941"/>
      <c r="AH90" s="1941"/>
      <c r="AI90" s="1941"/>
      <c r="AJ90" s="1941"/>
      <c r="AK90" s="1941"/>
      <c r="AL90" s="1941"/>
      <c r="AM90" s="1941"/>
      <c r="AN90" s="1941"/>
      <c r="AO90" s="1941"/>
      <c r="AP90" s="1941"/>
      <c r="AQ90" s="1941"/>
      <c r="AR90" s="1941"/>
      <c r="AS90" s="1941"/>
      <c r="AT90" s="1941"/>
      <c r="AU90" s="1941"/>
      <c r="AV90" s="1941"/>
      <c r="AW90" s="1941"/>
      <c r="AX90" s="1941"/>
      <c r="AY90" s="1942"/>
      <c r="AZ90" s="2241"/>
      <c r="BA90" s="2242"/>
      <c r="BB90" s="2242"/>
      <c r="BC90" s="1890"/>
      <c r="BD90" s="1890"/>
      <c r="BE90" s="1890"/>
      <c r="BF90" s="1890"/>
      <c r="BG90" s="1890"/>
      <c r="BH90" s="2240"/>
      <c r="BI90" s="1890"/>
      <c r="BJ90" s="1890"/>
      <c r="BK90" s="1890"/>
      <c r="BL90" s="1890"/>
      <c r="BM90" s="1890"/>
      <c r="BN90" s="1890"/>
      <c r="BO90" s="1890"/>
      <c r="BP90" s="1890"/>
      <c r="BQ90" s="2240"/>
      <c r="BR90" s="1890"/>
      <c r="BS90" s="1890"/>
      <c r="BT90" s="1890"/>
      <c r="BU90" s="1890"/>
      <c r="BV90" s="1890"/>
      <c r="BW90" s="1890"/>
      <c r="BX90" s="1890"/>
      <c r="BY90" s="1890"/>
      <c r="BZ90" s="2026"/>
      <c r="CA90" s="60"/>
      <c r="CB90" s="2"/>
      <c r="CC90" s="775"/>
      <c r="CD90" s="775"/>
      <c r="CE90" s="775"/>
      <c r="CF90" s="775"/>
      <c r="CG90" s="775"/>
      <c r="CH90" s="775"/>
      <c r="CI90" s="775"/>
      <c r="CJ90" s="775"/>
      <c r="CK90" s="775"/>
      <c r="CL90" s="775"/>
      <c r="CM90" s="775"/>
      <c r="CN90" s="775"/>
      <c r="CO90" s="775"/>
      <c r="CP90" s="775"/>
      <c r="CQ90" s="775"/>
      <c r="CR90" s="775"/>
      <c r="CS90" s="775"/>
      <c r="CT90" s="775"/>
      <c r="CU90" s="775"/>
      <c r="CV90" s="775"/>
      <c r="CW90" s="775"/>
      <c r="CX90" s="775"/>
      <c r="CY90" s="775"/>
      <c r="CZ90" s="775"/>
      <c r="DA90" s="775"/>
      <c r="DB90" s="775"/>
      <c r="DC90" s="775"/>
      <c r="DD90" s="775"/>
      <c r="DE90" s="775"/>
      <c r="DF90" s="775"/>
      <c r="DG90" s="775"/>
      <c r="DH90" s="775"/>
      <c r="DI90" s="775"/>
      <c r="DJ90" s="775"/>
      <c r="DK90" s="775"/>
      <c r="DL90" s="775"/>
      <c r="DM90" s="775"/>
      <c r="DN90" s="775"/>
      <c r="DO90" s="775"/>
      <c r="DP90" s="775"/>
      <c r="DQ90" s="775"/>
      <c r="DR90" s="775"/>
      <c r="DS90" s="775"/>
      <c r="DT90" s="775"/>
      <c r="DU90" s="775"/>
      <c r="DV90" s="775"/>
      <c r="DW90" s="775"/>
      <c r="DX90" s="775"/>
      <c r="DY90" s="775"/>
      <c r="DZ90" s="775"/>
      <c r="EA90" s="775"/>
      <c r="EB90" s="775"/>
      <c r="EC90" s="775"/>
      <c r="ED90" s="775"/>
      <c r="EE90" s="775"/>
      <c r="EF90" s="775"/>
      <c r="EG90" s="775"/>
      <c r="EH90" s="775"/>
      <c r="EI90" s="775"/>
      <c r="EJ90" s="775"/>
      <c r="EK90" s="775"/>
      <c r="EL90" s="775"/>
      <c r="EM90" s="775"/>
      <c r="EN90" s="775"/>
      <c r="EO90" s="775"/>
      <c r="EP90" s="775"/>
      <c r="EQ90" s="775"/>
      <c r="ER90" s="775"/>
      <c r="ES90" s="775"/>
      <c r="ET90" s="775"/>
      <c r="EU90" s="775"/>
      <c r="EV90" s="775"/>
      <c r="EW90" s="775"/>
      <c r="EX90" s="775"/>
      <c r="EY90" s="775"/>
      <c r="EZ90" s="775"/>
      <c r="FA90" s="775"/>
      <c r="FB90" s="775"/>
      <c r="FC90" s="775"/>
      <c r="FD90" s="775"/>
      <c r="FE90" s="775"/>
      <c r="FF90" s="775"/>
      <c r="FG90" s="775"/>
      <c r="FH90" s="775"/>
      <c r="FI90" s="775"/>
      <c r="FJ90" s="775"/>
      <c r="FK90" s="775"/>
      <c r="FL90" s="775"/>
      <c r="FM90" s="775"/>
      <c r="FN90" s="775"/>
      <c r="FO90" s="775"/>
      <c r="FP90" s="775"/>
      <c r="FQ90" s="775"/>
      <c r="FR90" s="775"/>
      <c r="FS90" s="775"/>
      <c r="FT90" s="775"/>
    </row>
    <row r="91" spans="1:176" ht="9.75" customHeight="1" x14ac:dyDescent="0.2">
      <c r="A91" s="124"/>
      <c r="B91" s="736" t="s">
        <v>10</v>
      </c>
      <c r="C91" s="737"/>
      <c r="D91" s="737"/>
      <c r="E91" s="738"/>
      <c r="F91" s="1897" t="str">
        <f>IF(I31="","",I31)</f>
        <v/>
      </c>
      <c r="G91" s="1897"/>
      <c r="H91" s="1897"/>
      <c r="I91" s="1897"/>
      <c r="J91" s="1897"/>
      <c r="K91" s="1897"/>
      <c r="L91" s="1897"/>
      <c r="M91" s="1897"/>
      <c r="N91" s="1897"/>
      <c r="O91" s="1897"/>
      <c r="P91" s="1897"/>
      <c r="Q91" s="1897"/>
      <c r="R91" s="1897"/>
      <c r="S91" s="1922"/>
      <c r="T91" s="130"/>
      <c r="U91" s="130"/>
      <c r="V91" s="2218" t="s">
        <v>125</v>
      </c>
      <c r="W91" s="2219"/>
      <c r="X91" s="2219"/>
      <c r="Y91" s="2219"/>
      <c r="Z91" s="2219"/>
      <c r="AA91" s="2219"/>
      <c r="AB91" s="2219"/>
      <c r="AC91" s="2219"/>
      <c r="AD91" s="2219"/>
      <c r="AE91" s="2219"/>
      <c r="AF91" s="2219"/>
      <c r="AG91" s="2219"/>
      <c r="AH91" s="2219"/>
      <c r="AI91" s="2219"/>
      <c r="AJ91" s="2219"/>
      <c r="AK91" s="2219"/>
      <c r="AL91" s="2219"/>
      <c r="AM91" s="2219"/>
      <c r="AN91" s="2219"/>
      <c r="AO91" s="2219"/>
      <c r="AP91" s="2219"/>
      <c r="AQ91" s="2219"/>
      <c r="AR91" s="2219"/>
      <c r="AS91" s="2219"/>
      <c r="AT91" s="2219"/>
      <c r="AU91" s="2219"/>
      <c r="AV91" s="2219"/>
      <c r="AW91" s="2219"/>
      <c r="AX91" s="2219"/>
      <c r="AY91" s="2220"/>
      <c r="AZ91" s="2449" t="str">
        <f>IF(AND(AY59="",L59=""),"",IF(AND(L59="",AY59&lt;&gt;""),IFERROR(MID(AY59,LEN(AY59)-8,1),""),IF(ISERROR(MID(AY59+L59,LEN(AY59+L59)-8,1)),"",MID(AY59+L59,LEN(AY59+L59)-8,1))))</f>
        <v/>
      </c>
      <c r="BA91" s="2450"/>
      <c r="BB91" s="2450"/>
      <c r="BC91" s="1891" t="str">
        <f>IF(AND(AY59="",L59=""),"",IF(AND(L59="",AY59&lt;&gt;""),IFERROR(MID(AY59,LEN(AY59)-7,1),""),IF(ISERROR(MID(AY59+L59,LEN(AY59+L59)-7,1)),"",MID(AY59+L59,LEN(AY59+L59)-7,1))))</f>
        <v/>
      </c>
      <c r="BD91" s="1891"/>
      <c r="BE91" s="1891"/>
      <c r="BF91" s="1891" t="str">
        <f>IF(AND(AY59="",L59=""),"",IF(AND(L59="",AY59&lt;&gt;""),IFERROR(MID(AY59,LEN(AY59)-6,1),""),IF(ISERROR(MID(AY59+L59,LEN(AY59+L59)-6,1)),"",MID(AY59+L59,LEN(AY59+L59)-6,1))))</f>
        <v/>
      </c>
      <c r="BG91" s="1891"/>
      <c r="BH91" s="1894"/>
      <c r="BI91" s="1891" t="str">
        <f>IF(AND(AY59="",L59=""),"",IF(AND(L59="",AY59&lt;&gt;""),IFERROR(MID(AY59,LEN(AY59)-5,1),""),IF(ISERROR(MID(AY59+L59,LEN(AY59+L59)-5,1)),"",MID(AY59+L59,LEN(AY59+L59)-5,1))))</f>
        <v/>
      </c>
      <c r="BJ91" s="1891"/>
      <c r="BK91" s="1891"/>
      <c r="BL91" s="1891" t="str">
        <f>IF(AND(AY59="",L59=""),"",IF(AND(L59="",AY59&lt;&gt;""),IFERROR(MID(AY59,LEN(AY59)-4,1),""),IF(ISERROR(MID(AY59+L59,LEN(AY59+L59)-4,1)),"",MID(AY59+L59,LEN(AY59+L59)-4,1))))</f>
        <v/>
      </c>
      <c r="BM91" s="1891"/>
      <c r="BN91" s="1891"/>
      <c r="BO91" s="1891" t="str">
        <f>IF(AND(AY59="",L59=""),"",IF(AND(L59="",AY59&lt;&gt;""),IFERROR(MID(AY59,LEN(AY59)-3,1),""),IF(ISERROR(MID(AY59+L59,LEN(AY59+L59)-3,1)),"",MID(AY59+L59,LEN(AY59+L59)-3,1))))</f>
        <v/>
      </c>
      <c r="BP91" s="1891"/>
      <c r="BQ91" s="1894"/>
      <c r="BR91" s="1891" t="str">
        <f>IF(AND(AY59="",L59=""),"",IF(AND(L59="",AY59&lt;&gt;""),IFERROR(MID(AY59,LEN(AY59)-2,1),""),IF(ISERROR(MID(AY59+L59,LEN(AY59+L59)-2,1)),"",MID(AY59+L59,LEN(AY59+L59)-2,1))))</f>
        <v/>
      </c>
      <c r="BS91" s="1891"/>
      <c r="BT91" s="1891"/>
      <c r="BU91" s="1891" t="str">
        <f>IF(AND(AY59="",L59=""),"",IF(AND(L59="",AY59&lt;&gt;""),IFERROR(MID(AY59,LEN(AY59)-1,1),""),IF(ISERROR(MID(AY59+L59,LEN(AY59+L59)-1,1)),"",MID(AY59+L59,LEN(AY59+L59)-1,1))))</f>
        <v/>
      </c>
      <c r="BV91" s="1891"/>
      <c r="BW91" s="1891"/>
      <c r="BX91" s="1891" t="str">
        <f>IF(AND(AY59="",L59=""),"",IF(AND(L59="",AY59&lt;&gt;""),IFERROR(MID(AY59,LEN(AY59)-0,1),""),IF(ISERROR(MID(AY59+L59,LEN(AY59+L59)-0,1)),"",MID(AY59+L59,LEN(AY59+L59)-0,1))))</f>
        <v/>
      </c>
      <c r="BY91" s="1891"/>
      <c r="BZ91" s="2256"/>
      <c r="CA91" s="60"/>
      <c r="CB91" s="2"/>
      <c r="CC91" s="775"/>
      <c r="CD91" s="775"/>
      <c r="CE91" s="775"/>
      <c r="CF91" s="775"/>
      <c r="CG91" s="775"/>
      <c r="CH91" s="775"/>
      <c r="CI91" s="775"/>
      <c r="CJ91" s="775"/>
      <c r="CK91" s="775"/>
      <c r="CL91" s="775"/>
      <c r="CM91" s="775"/>
      <c r="CN91" s="775"/>
      <c r="CO91" s="775"/>
      <c r="CP91" s="775"/>
      <c r="CQ91" s="775"/>
      <c r="CR91" s="775"/>
      <c r="CS91" s="775"/>
      <c r="CT91" s="775"/>
      <c r="CU91" s="775"/>
      <c r="CV91" s="775"/>
      <c r="CW91" s="775"/>
      <c r="CX91" s="775"/>
      <c r="CY91" s="775"/>
      <c r="CZ91" s="775"/>
      <c r="DA91" s="775"/>
      <c r="DB91" s="775"/>
      <c r="DC91" s="775"/>
      <c r="DD91" s="775"/>
      <c r="DE91" s="775"/>
      <c r="DF91" s="775"/>
      <c r="DG91" s="775"/>
      <c r="DH91" s="775"/>
      <c r="DI91" s="775"/>
      <c r="DJ91" s="775"/>
      <c r="DK91" s="775"/>
      <c r="DL91" s="775"/>
      <c r="DM91" s="775"/>
      <c r="DN91" s="775"/>
      <c r="DO91" s="775"/>
      <c r="DP91" s="775"/>
      <c r="DQ91" s="775"/>
      <c r="DR91" s="775"/>
      <c r="DS91" s="775"/>
      <c r="DT91" s="775"/>
      <c r="DU91" s="775"/>
      <c r="DV91" s="775"/>
      <c r="DW91" s="775"/>
      <c r="DX91" s="775"/>
      <c r="DY91" s="775"/>
      <c r="DZ91" s="775"/>
      <c r="EA91" s="775"/>
      <c r="EB91" s="775"/>
      <c r="EC91" s="775"/>
      <c r="ED91" s="775"/>
      <c r="EE91" s="775"/>
      <c r="EF91" s="775"/>
      <c r="EG91" s="775"/>
      <c r="EH91" s="775"/>
      <c r="EI91" s="775"/>
      <c r="EJ91" s="775"/>
      <c r="EK91" s="775"/>
      <c r="EL91" s="775"/>
      <c r="EM91" s="775"/>
      <c r="EN91" s="775"/>
      <c r="EO91" s="775"/>
      <c r="EP91" s="775"/>
      <c r="EQ91" s="775"/>
      <c r="ER91" s="775"/>
      <c r="ES91" s="775"/>
      <c r="ET91" s="775"/>
      <c r="EU91" s="775"/>
      <c r="EV91" s="775"/>
      <c r="EW91" s="775"/>
      <c r="EX91" s="775"/>
      <c r="EY91" s="775"/>
      <c r="EZ91" s="775"/>
      <c r="FA91" s="775"/>
      <c r="FB91" s="775"/>
      <c r="FC91" s="775"/>
      <c r="FD91" s="775"/>
      <c r="FE91" s="775"/>
      <c r="FF91" s="775"/>
      <c r="FG91" s="775"/>
      <c r="FH91" s="775"/>
      <c r="FI91" s="775"/>
      <c r="FJ91" s="775"/>
      <c r="FK91" s="775"/>
      <c r="FL91" s="775"/>
      <c r="FM91" s="775"/>
      <c r="FN91" s="775"/>
      <c r="FO91" s="775"/>
      <c r="FP91" s="775"/>
      <c r="FQ91" s="775"/>
      <c r="FR91" s="775"/>
      <c r="FS91" s="775"/>
      <c r="FT91" s="775"/>
    </row>
    <row r="92" spans="1:176" ht="9.75" customHeight="1" x14ac:dyDescent="0.2">
      <c r="A92" s="124"/>
      <c r="B92" s="739"/>
      <c r="C92" s="740"/>
      <c r="D92" s="740"/>
      <c r="E92" s="741"/>
      <c r="F92" s="1923"/>
      <c r="G92" s="1923"/>
      <c r="H92" s="1923"/>
      <c r="I92" s="1923"/>
      <c r="J92" s="1923"/>
      <c r="K92" s="1923"/>
      <c r="L92" s="1923"/>
      <c r="M92" s="1923"/>
      <c r="N92" s="1923"/>
      <c r="O92" s="1923"/>
      <c r="P92" s="1923"/>
      <c r="Q92" s="1923"/>
      <c r="R92" s="1923"/>
      <c r="S92" s="1924"/>
      <c r="T92" s="130"/>
      <c r="U92" s="130"/>
      <c r="V92" s="2221"/>
      <c r="W92" s="2222"/>
      <c r="X92" s="2222"/>
      <c r="Y92" s="2222"/>
      <c r="Z92" s="2222"/>
      <c r="AA92" s="2222"/>
      <c r="AB92" s="2222"/>
      <c r="AC92" s="2222"/>
      <c r="AD92" s="2222"/>
      <c r="AE92" s="2222"/>
      <c r="AF92" s="2222"/>
      <c r="AG92" s="2222"/>
      <c r="AH92" s="2222"/>
      <c r="AI92" s="2222"/>
      <c r="AJ92" s="2222"/>
      <c r="AK92" s="2222"/>
      <c r="AL92" s="2222"/>
      <c r="AM92" s="2222"/>
      <c r="AN92" s="2222"/>
      <c r="AO92" s="2222"/>
      <c r="AP92" s="2222"/>
      <c r="AQ92" s="2222"/>
      <c r="AR92" s="2222"/>
      <c r="AS92" s="2222"/>
      <c r="AT92" s="2222"/>
      <c r="AU92" s="2222"/>
      <c r="AV92" s="2222"/>
      <c r="AW92" s="2222"/>
      <c r="AX92" s="2222"/>
      <c r="AY92" s="2223"/>
      <c r="AZ92" s="2449"/>
      <c r="BA92" s="2450"/>
      <c r="BB92" s="2450"/>
      <c r="BC92" s="1892"/>
      <c r="BD92" s="1892"/>
      <c r="BE92" s="1892"/>
      <c r="BF92" s="1892"/>
      <c r="BG92" s="1892"/>
      <c r="BH92" s="1895"/>
      <c r="BI92" s="1892"/>
      <c r="BJ92" s="1892"/>
      <c r="BK92" s="1892"/>
      <c r="BL92" s="1892"/>
      <c r="BM92" s="1892"/>
      <c r="BN92" s="1892"/>
      <c r="BO92" s="1892"/>
      <c r="BP92" s="1892"/>
      <c r="BQ92" s="1895"/>
      <c r="BR92" s="1892"/>
      <c r="BS92" s="1892"/>
      <c r="BT92" s="1892"/>
      <c r="BU92" s="1892"/>
      <c r="BV92" s="1892"/>
      <c r="BW92" s="1892"/>
      <c r="BX92" s="1892"/>
      <c r="BY92" s="1892"/>
      <c r="BZ92" s="2257"/>
      <c r="CA92" s="60"/>
      <c r="CB92" s="2"/>
      <c r="CC92" s="775"/>
      <c r="CD92" s="775"/>
      <c r="CE92" s="775"/>
      <c r="CF92" s="775"/>
      <c r="CG92" s="775"/>
      <c r="CH92" s="775"/>
      <c r="CI92" s="775"/>
      <c r="CJ92" s="775"/>
      <c r="CK92" s="775"/>
      <c r="CL92" s="775"/>
      <c r="CM92" s="775"/>
      <c r="CN92" s="775"/>
      <c r="CO92" s="775"/>
      <c r="CP92" s="775"/>
      <c r="CQ92" s="775"/>
      <c r="CR92" s="775"/>
      <c r="CS92" s="775"/>
      <c r="CT92" s="775"/>
      <c r="CU92" s="775"/>
      <c r="CV92" s="775"/>
      <c r="CW92" s="775"/>
      <c r="CX92" s="775"/>
      <c r="CY92" s="775"/>
      <c r="CZ92" s="775"/>
      <c r="DA92" s="775"/>
      <c r="DB92" s="775"/>
      <c r="DC92" s="775"/>
      <c r="DD92" s="775"/>
      <c r="DE92" s="775"/>
      <c r="DF92" s="775"/>
      <c r="DG92" s="775"/>
      <c r="DH92" s="775"/>
      <c r="DI92" s="775"/>
      <c r="DJ92" s="775"/>
      <c r="DK92" s="775"/>
      <c r="DL92" s="775"/>
      <c r="DM92" s="775"/>
      <c r="DN92" s="775"/>
      <c r="DO92" s="775"/>
      <c r="DP92" s="775"/>
      <c r="DQ92" s="775"/>
      <c r="DR92" s="775"/>
      <c r="DS92" s="775"/>
      <c r="DT92" s="775"/>
      <c r="DU92" s="775"/>
      <c r="DV92" s="775"/>
      <c r="DW92" s="775"/>
      <c r="DX92" s="775"/>
      <c r="DY92" s="775"/>
      <c r="DZ92" s="775"/>
      <c r="EA92" s="775"/>
      <c r="EB92" s="775"/>
      <c r="EC92" s="775"/>
      <c r="ED92" s="775"/>
      <c r="EE92" s="775"/>
      <c r="EF92" s="775"/>
      <c r="EG92" s="775"/>
      <c r="EH92" s="775"/>
      <c r="EI92" s="775"/>
      <c r="EJ92" s="775"/>
      <c r="EK92" s="775"/>
      <c r="EL92" s="775"/>
      <c r="EM92" s="775"/>
      <c r="EN92" s="775"/>
      <c r="EO92" s="775"/>
      <c r="EP92" s="775"/>
      <c r="EQ92" s="775"/>
      <c r="ER92" s="775"/>
      <c r="ES92" s="775"/>
      <c r="ET92" s="775"/>
      <c r="EU92" s="775"/>
      <c r="EV92" s="775"/>
      <c r="EW92" s="775"/>
      <c r="EX92" s="775"/>
      <c r="EY92" s="775"/>
      <c r="EZ92" s="775"/>
      <c r="FA92" s="775"/>
      <c r="FB92" s="775"/>
      <c r="FC92" s="775"/>
      <c r="FD92" s="775"/>
      <c r="FE92" s="775"/>
      <c r="FF92" s="775"/>
      <c r="FG92" s="775"/>
      <c r="FH92" s="775"/>
      <c r="FI92" s="775"/>
      <c r="FJ92" s="775"/>
      <c r="FK92" s="775"/>
      <c r="FL92" s="775"/>
      <c r="FM92" s="775"/>
      <c r="FN92" s="775"/>
      <c r="FO92" s="775"/>
      <c r="FP92" s="775"/>
      <c r="FQ92" s="775"/>
      <c r="FR92" s="775"/>
      <c r="FS92" s="775"/>
      <c r="FT92" s="775"/>
    </row>
    <row r="93" spans="1:176" ht="9.75" customHeight="1" thickBot="1" x14ac:dyDescent="0.25">
      <c r="A93" s="124"/>
      <c r="B93" s="736" t="s">
        <v>11</v>
      </c>
      <c r="C93" s="737"/>
      <c r="D93" s="737"/>
      <c r="E93" s="738"/>
      <c r="F93" s="1897" t="str">
        <f>IF(I33="","",I33)</f>
        <v/>
      </c>
      <c r="G93" s="1897"/>
      <c r="H93" s="1897"/>
      <c r="I93" s="1897"/>
      <c r="J93" s="1897"/>
      <c r="K93" s="1897"/>
      <c r="L93" s="1897"/>
      <c r="M93" s="1897"/>
      <c r="N93" s="1897"/>
      <c r="O93" s="1897"/>
      <c r="P93" s="1897"/>
      <c r="Q93" s="1897"/>
      <c r="R93" s="1897"/>
      <c r="S93" s="1922"/>
      <c r="T93" s="130"/>
      <c r="U93" s="130"/>
      <c r="V93" s="2224"/>
      <c r="W93" s="2225"/>
      <c r="X93" s="2225"/>
      <c r="Y93" s="2225"/>
      <c r="Z93" s="2225"/>
      <c r="AA93" s="2225"/>
      <c r="AB93" s="2225"/>
      <c r="AC93" s="2225"/>
      <c r="AD93" s="2225"/>
      <c r="AE93" s="2225"/>
      <c r="AF93" s="2225"/>
      <c r="AG93" s="2225"/>
      <c r="AH93" s="2225"/>
      <c r="AI93" s="2225"/>
      <c r="AJ93" s="2225"/>
      <c r="AK93" s="2225"/>
      <c r="AL93" s="2225"/>
      <c r="AM93" s="2225"/>
      <c r="AN93" s="2225"/>
      <c r="AO93" s="2225"/>
      <c r="AP93" s="2225"/>
      <c r="AQ93" s="2225"/>
      <c r="AR93" s="2225"/>
      <c r="AS93" s="2225"/>
      <c r="AT93" s="2225"/>
      <c r="AU93" s="2225"/>
      <c r="AV93" s="2225"/>
      <c r="AW93" s="2225"/>
      <c r="AX93" s="2225"/>
      <c r="AY93" s="2226"/>
      <c r="AZ93" s="2451"/>
      <c r="BA93" s="2452"/>
      <c r="BB93" s="2452"/>
      <c r="BC93" s="1893"/>
      <c r="BD93" s="1893"/>
      <c r="BE93" s="1893"/>
      <c r="BF93" s="1893"/>
      <c r="BG93" s="1893"/>
      <c r="BH93" s="1896"/>
      <c r="BI93" s="1893"/>
      <c r="BJ93" s="1893"/>
      <c r="BK93" s="1893"/>
      <c r="BL93" s="1893"/>
      <c r="BM93" s="1893"/>
      <c r="BN93" s="1893"/>
      <c r="BO93" s="1893"/>
      <c r="BP93" s="1893"/>
      <c r="BQ93" s="1896"/>
      <c r="BR93" s="1893"/>
      <c r="BS93" s="1893"/>
      <c r="BT93" s="1893"/>
      <c r="BU93" s="1893"/>
      <c r="BV93" s="1893"/>
      <c r="BW93" s="1893"/>
      <c r="BX93" s="1893"/>
      <c r="BY93" s="1893"/>
      <c r="BZ93" s="2258"/>
      <c r="CA93" s="60"/>
      <c r="CB93" s="2"/>
      <c r="CC93" s="775"/>
      <c r="CD93" s="775"/>
      <c r="CE93" s="775"/>
      <c r="CF93" s="775"/>
      <c r="CG93" s="775"/>
      <c r="CH93" s="775"/>
      <c r="CI93" s="775"/>
      <c r="CJ93" s="775"/>
      <c r="CK93" s="775"/>
      <c r="CL93" s="775"/>
      <c r="CM93" s="775"/>
      <c r="CN93" s="775"/>
      <c r="CO93" s="775"/>
      <c r="CP93" s="775"/>
      <c r="CQ93" s="775"/>
      <c r="CR93" s="775"/>
      <c r="CS93" s="775"/>
      <c r="CT93" s="775"/>
      <c r="CU93" s="775"/>
      <c r="CV93" s="775"/>
      <c r="CW93" s="775"/>
      <c r="CX93" s="775"/>
      <c r="CY93" s="775"/>
      <c r="CZ93" s="775"/>
      <c r="DA93" s="775"/>
      <c r="DB93" s="775"/>
      <c r="DC93" s="775"/>
      <c r="DD93" s="775"/>
      <c r="DE93" s="775"/>
      <c r="DF93" s="775"/>
      <c r="DG93" s="775"/>
      <c r="DH93" s="775"/>
      <c r="DI93" s="775"/>
      <c r="DJ93" s="775"/>
      <c r="DK93" s="775"/>
      <c r="DL93" s="775"/>
      <c r="DM93" s="775"/>
      <c r="DN93" s="775"/>
      <c r="DO93" s="775"/>
      <c r="DP93" s="775"/>
      <c r="DQ93" s="775"/>
      <c r="DR93" s="775"/>
      <c r="DS93" s="775"/>
      <c r="DT93" s="775"/>
      <c r="DU93" s="775"/>
      <c r="DV93" s="775"/>
      <c r="DW93" s="775"/>
      <c r="DX93" s="775"/>
      <c r="DY93" s="775"/>
      <c r="DZ93" s="775"/>
      <c r="EA93" s="775"/>
      <c r="EB93" s="775"/>
      <c r="EC93" s="775"/>
      <c r="ED93" s="775"/>
      <c r="EE93" s="775"/>
      <c r="EF93" s="775"/>
      <c r="EG93" s="775"/>
      <c r="EH93" s="775"/>
      <c r="EI93" s="775"/>
      <c r="EJ93" s="775"/>
      <c r="EK93" s="775"/>
      <c r="EL93" s="775"/>
      <c r="EM93" s="775"/>
      <c r="EN93" s="775"/>
      <c r="EO93" s="775"/>
      <c r="EP93" s="775"/>
      <c r="EQ93" s="775"/>
      <c r="ER93" s="775"/>
      <c r="ES93" s="775"/>
      <c r="ET93" s="775"/>
      <c r="EU93" s="775"/>
      <c r="EV93" s="775"/>
      <c r="EW93" s="775"/>
      <c r="EX93" s="775"/>
      <c r="EY93" s="775"/>
      <c r="EZ93" s="775"/>
      <c r="FA93" s="775"/>
      <c r="FB93" s="775"/>
      <c r="FC93" s="775"/>
      <c r="FD93" s="775"/>
      <c r="FE93" s="775"/>
      <c r="FF93" s="775"/>
      <c r="FG93" s="775"/>
      <c r="FH93" s="775"/>
      <c r="FI93" s="775"/>
      <c r="FJ93" s="775"/>
      <c r="FK93" s="775"/>
      <c r="FL93" s="775"/>
      <c r="FM93" s="775"/>
      <c r="FN93" s="775"/>
      <c r="FO93" s="775"/>
      <c r="FP93" s="775"/>
      <c r="FQ93" s="775"/>
      <c r="FR93" s="775"/>
      <c r="FS93" s="775"/>
      <c r="FT93" s="775"/>
    </row>
    <row r="94" spans="1:176" ht="9.75" customHeight="1" x14ac:dyDescent="0.2">
      <c r="A94" s="124"/>
      <c r="B94" s="739"/>
      <c r="C94" s="740"/>
      <c r="D94" s="740"/>
      <c r="E94" s="741"/>
      <c r="F94" s="1923"/>
      <c r="G94" s="1923"/>
      <c r="H94" s="1923"/>
      <c r="I94" s="1923"/>
      <c r="J94" s="1923"/>
      <c r="K94" s="1923"/>
      <c r="L94" s="1923"/>
      <c r="M94" s="1923"/>
      <c r="N94" s="1923"/>
      <c r="O94" s="1923"/>
      <c r="P94" s="1923"/>
      <c r="Q94" s="1923"/>
      <c r="R94" s="1923"/>
      <c r="S94" s="1924"/>
      <c r="T94" s="130"/>
      <c r="U94" s="130"/>
      <c r="V94" s="1925" t="s">
        <v>261</v>
      </c>
      <c r="W94" s="1926"/>
      <c r="X94" s="1926"/>
      <c r="Y94" s="1926"/>
      <c r="Z94" s="1926"/>
      <c r="AA94" s="1926"/>
      <c r="AB94" s="1926"/>
      <c r="AC94" s="1926"/>
      <c r="AD94" s="1926"/>
      <c r="AE94" s="1926"/>
      <c r="AF94" s="1926"/>
      <c r="AG94" s="1926"/>
      <c r="AH94" s="1926"/>
      <c r="AI94" s="1926"/>
      <c r="AJ94" s="1926"/>
      <c r="AK94" s="1926"/>
      <c r="AL94" s="1926"/>
      <c r="AM94" s="1926"/>
      <c r="AN94" s="1926"/>
      <c r="AO94" s="1926"/>
      <c r="AP94" s="1926"/>
      <c r="AQ94" s="1926"/>
      <c r="AR94" s="1926"/>
      <c r="AS94" s="1926"/>
      <c r="AT94" s="1926"/>
      <c r="AU94" s="1926"/>
      <c r="AV94" s="1926"/>
      <c r="AW94" s="1926"/>
      <c r="AX94" s="1926"/>
      <c r="AY94" s="1927"/>
      <c r="AZ94" s="1878" t="str">
        <f>IFERROR(IF(J41="","",MID(J41+J43-J45-AY59-L59,LEN(J41+J43-J45-AY59-L59)-8,1)),"")</f>
        <v/>
      </c>
      <c r="BA94" s="1879"/>
      <c r="BB94" s="1879"/>
      <c r="BC94" s="1838" t="str">
        <f>IFERROR(IF(J41="","",MID(J41+J43-J45-AY59-L59,LEN(J41+J43-J45-AY59-L59)-7,1)),"")</f>
        <v/>
      </c>
      <c r="BD94" s="1838"/>
      <c r="BE94" s="1838"/>
      <c r="BF94" s="1838" t="str">
        <f>IFERROR(IF(J41="","",MID(J41+J43-J45-AY59-L59,LEN(J41+J43-J45-AY59-L59)-6,1)),"")</f>
        <v/>
      </c>
      <c r="BG94" s="1838"/>
      <c r="BH94" s="1841"/>
      <c r="BI94" s="1838" t="str">
        <f>IFERROR(IF(J41="","",MID(J41+J43-J45-AY59-L59,LEN(J41+J43-J45-AY59-L59)-5,1)),"")</f>
        <v/>
      </c>
      <c r="BJ94" s="1838"/>
      <c r="BK94" s="1838"/>
      <c r="BL94" s="1838" t="str">
        <f>IFERROR(IF(J41="","",MID(J41+J43-J45-AY59-L59,LEN(J41+J43-J45-AY59-L59)-4,1)),"")</f>
        <v/>
      </c>
      <c r="BM94" s="1838"/>
      <c r="BN94" s="1838"/>
      <c r="BO94" s="1838" t="str">
        <f>IFERROR(IF(J41="","",MID(J41+J43-J45-AY59-L59,LEN(J41+J43-J45-AY59-L59)-3,1)),"")</f>
        <v/>
      </c>
      <c r="BP94" s="1838"/>
      <c r="BQ94" s="1841"/>
      <c r="BR94" s="1838" t="str">
        <f>IFERROR(IF(J41="","",MID(J41+J43-J45-AY59-L59,LEN(J41+J43-J45-AY59-L59)-2,1)),"")</f>
        <v/>
      </c>
      <c r="BS94" s="1838"/>
      <c r="BT94" s="1838"/>
      <c r="BU94" s="1838" t="str">
        <f>IFERROR(IF(J41="","",MID(J41+J43-J45-AY59-L59,LEN(J41+J43-J45-AY59-L59)-1,1)),"")</f>
        <v/>
      </c>
      <c r="BV94" s="1838"/>
      <c r="BW94" s="1838"/>
      <c r="BX94" s="1838" t="str">
        <f>IFERROR(IF(J41="","",MID(J41+J43-J45-AY59-L59,LEN(J41+J43-J45-AY59-L59)-0,1)),"")</f>
        <v/>
      </c>
      <c r="BY94" s="1838"/>
      <c r="BZ94" s="2025"/>
      <c r="CA94" s="60"/>
      <c r="CB94" s="2"/>
      <c r="CC94" s="775"/>
      <c r="CD94" s="775"/>
      <c r="CE94" s="775"/>
      <c r="CF94" s="775"/>
      <c r="CG94" s="775"/>
      <c r="CH94" s="775"/>
      <c r="CI94" s="775"/>
      <c r="CJ94" s="775"/>
      <c r="CK94" s="775"/>
      <c r="CL94" s="775"/>
      <c r="CM94" s="775"/>
      <c r="CN94" s="775"/>
      <c r="CO94" s="775"/>
      <c r="CP94" s="775"/>
      <c r="CQ94" s="775"/>
      <c r="CR94" s="775"/>
      <c r="CS94" s="775"/>
      <c r="CT94" s="775"/>
      <c r="CU94" s="775"/>
      <c r="CV94" s="775"/>
      <c r="CW94" s="775"/>
      <c r="CX94" s="775"/>
      <c r="CY94" s="775"/>
      <c r="CZ94" s="775"/>
      <c r="DA94" s="775"/>
      <c r="DB94" s="775"/>
      <c r="DC94" s="775"/>
      <c r="DD94" s="775"/>
      <c r="DE94" s="775"/>
      <c r="DF94" s="775"/>
      <c r="DG94" s="775"/>
      <c r="DH94" s="775"/>
      <c r="DI94" s="775"/>
      <c r="DJ94" s="775"/>
      <c r="DK94" s="775"/>
      <c r="DL94" s="775"/>
      <c r="DM94" s="775"/>
      <c r="DN94" s="775"/>
      <c r="DO94" s="775"/>
      <c r="DP94" s="775"/>
      <c r="DQ94" s="775"/>
      <c r="DR94" s="775"/>
      <c r="DS94" s="775"/>
      <c r="DT94" s="775"/>
      <c r="DU94" s="775"/>
      <c r="DV94" s="775"/>
      <c r="DW94" s="775"/>
      <c r="DX94" s="775"/>
      <c r="DY94" s="775"/>
      <c r="DZ94" s="775"/>
      <c r="EA94" s="775"/>
      <c r="EB94" s="775"/>
      <c r="EC94" s="775"/>
      <c r="ED94" s="775"/>
      <c r="EE94" s="775"/>
      <c r="EF94" s="775"/>
      <c r="EG94" s="775"/>
      <c r="EH94" s="775"/>
      <c r="EI94" s="775"/>
      <c r="EJ94" s="775"/>
      <c r="EK94" s="775"/>
      <c r="EL94" s="775"/>
      <c r="EM94" s="775"/>
      <c r="EN94" s="775"/>
      <c r="EO94" s="775"/>
      <c r="EP94" s="775"/>
      <c r="EQ94" s="775"/>
      <c r="ER94" s="775"/>
      <c r="ES94" s="775"/>
      <c r="ET94" s="775"/>
      <c r="EU94" s="775"/>
      <c r="EV94" s="775"/>
      <c r="EW94" s="775"/>
      <c r="EX94" s="775"/>
      <c r="EY94" s="775"/>
      <c r="EZ94" s="775"/>
      <c r="FA94" s="775"/>
      <c r="FB94" s="775"/>
      <c r="FC94" s="775"/>
      <c r="FD94" s="775"/>
      <c r="FE94" s="775"/>
      <c r="FF94" s="775"/>
      <c r="FG94" s="775"/>
      <c r="FH94" s="775"/>
      <c r="FI94" s="775"/>
      <c r="FJ94" s="775"/>
      <c r="FK94" s="775"/>
      <c r="FL94" s="775"/>
      <c r="FM94" s="775"/>
      <c r="FN94" s="775"/>
      <c r="FO94" s="775"/>
      <c r="FP94" s="775"/>
      <c r="FQ94" s="775"/>
      <c r="FR94" s="775"/>
      <c r="FS94" s="775"/>
      <c r="FT94" s="775"/>
    </row>
    <row r="95" spans="1:176" ht="9.75" customHeight="1" x14ac:dyDescent="0.2">
      <c r="A95" s="124"/>
      <c r="B95" s="736" t="s">
        <v>12</v>
      </c>
      <c r="C95" s="737"/>
      <c r="D95" s="737"/>
      <c r="E95" s="738"/>
      <c r="F95" s="1897" t="str">
        <f>IF(I35="","",I35)</f>
        <v/>
      </c>
      <c r="G95" s="1897"/>
      <c r="H95" s="1897"/>
      <c r="I95" s="1897"/>
      <c r="J95" s="1897"/>
      <c r="K95" s="1897"/>
      <c r="L95" s="1897"/>
      <c r="M95" s="1897"/>
      <c r="N95" s="1897"/>
      <c r="O95" s="1897"/>
      <c r="P95" s="1897"/>
      <c r="Q95" s="1897"/>
      <c r="R95" s="1897"/>
      <c r="S95" s="1922"/>
      <c r="T95" s="130"/>
      <c r="U95" s="130"/>
      <c r="V95" s="1928"/>
      <c r="W95" s="1929"/>
      <c r="X95" s="1929"/>
      <c r="Y95" s="1929"/>
      <c r="Z95" s="1929"/>
      <c r="AA95" s="1929"/>
      <c r="AB95" s="1929"/>
      <c r="AC95" s="1929"/>
      <c r="AD95" s="1929"/>
      <c r="AE95" s="1929"/>
      <c r="AF95" s="1929"/>
      <c r="AG95" s="1929"/>
      <c r="AH95" s="1929"/>
      <c r="AI95" s="1929"/>
      <c r="AJ95" s="1929"/>
      <c r="AK95" s="1929"/>
      <c r="AL95" s="1929"/>
      <c r="AM95" s="1929"/>
      <c r="AN95" s="1929"/>
      <c r="AO95" s="1929"/>
      <c r="AP95" s="1929"/>
      <c r="AQ95" s="1929"/>
      <c r="AR95" s="1929"/>
      <c r="AS95" s="1929"/>
      <c r="AT95" s="1929"/>
      <c r="AU95" s="1929"/>
      <c r="AV95" s="1929"/>
      <c r="AW95" s="1929"/>
      <c r="AX95" s="1929"/>
      <c r="AY95" s="1930"/>
      <c r="AZ95" s="1878"/>
      <c r="BA95" s="1879"/>
      <c r="BB95" s="1879"/>
      <c r="BC95" s="1838"/>
      <c r="BD95" s="1838"/>
      <c r="BE95" s="1838"/>
      <c r="BF95" s="1838"/>
      <c r="BG95" s="1838"/>
      <c r="BH95" s="1841"/>
      <c r="BI95" s="1838"/>
      <c r="BJ95" s="1838"/>
      <c r="BK95" s="1838"/>
      <c r="BL95" s="1838"/>
      <c r="BM95" s="1838"/>
      <c r="BN95" s="1838"/>
      <c r="BO95" s="1838"/>
      <c r="BP95" s="1838"/>
      <c r="BQ95" s="1841"/>
      <c r="BR95" s="1838"/>
      <c r="BS95" s="1838"/>
      <c r="BT95" s="1838"/>
      <c r="BU95" s="1838"/>
      <c r="BV95" s="1838"/>
      <c r="BW95" s="1838"/>
      <c r="BX95" s="1838"/>
      <c r="BY95" s="1838"/>
      <c r="BZ95" s="2025"/>
      <c r="CA95" s="60"/>
      <c r="CB95" s="2"/>
      <c r="CC95" s="775"/>
      <c r="CD95" s="775"/>
      <c r="CE95" s="775"/>
      <c r="CF95" s="775"/>
      <c r="CG95" s="775"/>
      <c r="CH95" s="775"/>
      <c r="CI95" s="775"/>
      <c r="CJ95" s="775"/>
      <c r="CK95" s="775"/>
      <c r="CL95" s="775"/>
      <c r="CM95" s="775"/>
      <c r="CN95" s="775"/>
      <c r="CO95" s="775"/>
      <c r="CP95" s="775"/>
      <c r="CQ95" s="775"/>
      <c r="CR95" s="775"/>
      <c r="CS95" s="775"/>
      <c r="CT95" s="775"/>
      <c r="CU95" s="775"/>
      <c r="CV95" s="775"/>
      <c r="CW95" s="775"/>
      <c r="CX95" s="775"/>
      <c r="CY95" s="775"/>
      <c r="CZ95" s="775"/>
      <c r="DA95" s="775"/>
      <c r="DB95" s="775"/>
      <c r="DC95" s="775"/>
      <c r="DD95" s="775"/>
      <c r="DE95" s="775"/>
      <c r="DF95" s="775"/>
      <c r="DG95" s="775"/>
      <c r="DH95" s="775"/>
      <c r="DI95" s="775"/>
      <c r="DJ95" s="775"/>
      <c r="DK95" s="775"/>
      <c r="DL95" s="775"/>
      <c r="DM95" s="775"/>
      <c r="DN95" s="775"/>
      <c r="DO95" s="775"/>
      <c r="DP95" s="775"/>
      <c r="DQ95" s="775"/>
      <c r="DR95" s="775"/>
      <c r="DS95" s="775"/>
      <c r="DT95" s="775"/>
      <c r="DU95" s="775"/>
      <c r="DV95" s="775"/>
      <c r="DW95" s="775"/>
      <c r="DX95" s="775"/>
      <c r="DY95" s="775"/>
      <c r="DZ95" s="775"/>
      <c r="EA95" s="775"/>
      <c r="EB95" s="775"/>
      <c r="EC95" s="775"/>
      <c r="ED95" s="775"/>
      <c r="EE95" s="775"/>
      <c r="EF95" s="775"/>
      <c r="EG95" s="775"/>
      <c r="EH95" s="775"/>
      <c r="EI95" s="775"/>
      <c r="EJ95" s="775"/>
      <c r="EK95" s="775"/>
      <c r="EL95" s="775"/>
      <c r="EM95" s="775"/>
      <c r="EN95" s="775"/>
      <c r="EO95" s="775"/>
      <c r="EP95" s="775"/>
      <c r="EQ95" s="775"/>
      <c r="ER95" s="775"/>
      <c r="ES95" s="775"/>
      <c r="ET95" s="775"/>
      <c r="EU95" s="775"/>
      <c r="EV95" s="775"/>
      <c r="EW95" s="775"/>
      <c r="EX95" s="775"/>
      <c r="EY95" s="775"/>
      <c r="EZ95" s="775"/>
      <c r="FA95" s="775"/>
      <c r="FB95" s="775"/>
      <c r="FC95" s="775"/>
      <c r="FD95" s="775"/>
      <c r="FE95" s="775"/>
      <c r="FF95" s="775"/>
      <c r="FG95" s="775"/>
      <c r="FH95" s="775"/>
      <c r="FI95" s="775"/>
      <c r="FJ95" s="775"/>
      <c r="FK95" s="775"/>
      <c r="FL95" s="775"/>
      <c r="FM95" s="775"/>
      <c r="FN95" s="775"/>
      <c r="FO95" s="775"/>
      <c r="FP95" s="775"/>
      <c r="FQ95" s="775"/>
      <c r="FR95" s="775"/>
      <c r="FS95" s="775"/>
      <c r="FT95" s="775"/>
    </row>
    <row r="96" spans="1:176" ht="9.75" customHeight="1" thickBot="1" x14ac:dyDescent="0.25">
      <c r="A96" s="124"/>
      <c r="B96" s="943"/>
      <c r="C96" s="944"/>
      <c r="D96" s="944"/>
      <c r="E96" s="945"/>
      <c r="F96" s="2216"/>
      <c r="G96" s="2216"/>
      <c r="H96" s="2216"/>
      <c r="I96" s="2216"/>
      <c r="J96" s="2216"/>
      <c r="K96" s="2216"/>
      <c r="L96" s="2216"/>
      <c r="M96" s="2216"/>
      <c r="N96" s="2216"/>
      <c r="O96" s="2216"/>
      <c r="P96" s="2216"/>
      <c r="Q96" s="2216"/>
      <c r="R96" s="2216"/>
      <c r="S96" s="2217"/>
      <c r="T96" s="130"/>
      <c r="U96" s="130"/>
      <c r="V96" s="1931"/>
      <c r="W96" s="1932"/>
      <c r="X96" s="1932"/>
      <c r="Y96" s="1932"/>
      <c r="Z96" s="1932"/>
      <c r="AA96" s="1932"/>
      <c r="AB96" s="1932"/>
      <c r="AC96" s="1932"/>
      <c r="AD96" s="1932"/>
      <c r="AE96" s="1932"/>
      <c r="AF96" s="1932"/>
      <c r="AG96" s="1932"/>
      <c r="AH96" s="1932"/>
      <c r="AI96" s="1932"/>
      <c r="AJ96" s="1932"/>
      <c r="AK96" s="1932"/>
      <c r="AL96" s="1932"/>
      <c r="AM96" s="1932"/>
      <c r="AN96" s="1932"/>
      <c r="AO96" s="1932"/>
      <c r="AP96" s="1932"/>
      <c r="AQ96" s="1932"/>
      <c r="AR96" s="1932"/>
      <c r="AS96" s="1932"/>
      <c r="AT96" s="1932"/>
      <c r="AU96" s="1932"/>
      <c r="AV96" s="1932"/>
      <c r="AW96" s="1932"/>
      <c r="AX96" s="1932"/>
      <c r="AY96" s="1933"/>
      <c r="AZ96" s="2241"/>
      <c r="BA96" s="2242"/>
      <c r="BB96" s="2242"/>
      <c r="BC96" s="1890"/>
      <c r="BD96" s="1890"/>
      <c r="BE96" s="1890"/>
      <c r="BF96" s="1890"/>
      <c r="BG96" s="1890"/>
      <c r="BH96" s="2240"/>
      <c r="BI96" s="1890"/>
      <c r="BJ96" s="1890"/>
      <c r="BK96" s="1890"/>
      <c r="BL96" s="1890"/>
      <c r="BM96" s="1890"/>
      <c r="BN96" s="1890"/>
      <c r="BO96" s="1890"/>
      <c r="BP96" s="1890"/>
      <c r="BQ96" s="2240"/>
      <c r="BR96" s="1890"/>
      <c r="BS96" s="1890"/>
      <c r="BT96" s="1890"/>
      <c r="BU96" s="1890"/>
      <c r="BV96" s="1890"/>
      <c r="BW96" s="1890"/>
      <c r="BX96" s="1890"/>
      <c r="BY96" s="1890"/>
      <c r="BZ96" s="2026"/>
      <c r="CA96" s="60"/>
      <c r="CB96" s="2"/>
      <c r="CC96" s="775"/>
      <c r="CD96" s="775"/>
      <c r="CE96" s="775"/>
      <c r="CF96" s="775"/>
      <c r="CG96" s="775"/>
      <c r="CH96" s="775"/>
      <c r="CI96" s="775"/>
      <c r="CJ96" s="775"/>
      <c r="CK96" s="775"/>
      <c r="CL96" s="775"/>
      <c r="CM96" s="775"/>
      <c r="CN96" s="775"/>
      <c r="CO96" s="775"/>
      <c r="CP96" s="775"/>
      <c r="CQ96" s="775"/>
      <c r="CR96" s="775"/>
      <c r="CS96" s="775"/>
      <c r="CT96" s="775"/>
      <c r="CU96" s="775"/>
      <c r="CV96" s="775"/>
      <c r="CW96" s="775"/>
      <c r="CX96" s="775"/>
      <c r="CY96" s="775"/>
      <c r="CZ96" s="775"/>
      <c r="DA96" s="775"/>
      <c r="DB96" s="775"/>
      <c r="DC96" s="775"/>
      <c r="DD96" s="775"/>
      <c r="DE96" s="775"/>
      <c r="DF96" s="775"/>
      <c r="DG96" s="775"/>
      <c r="DH96" s="775"/>
      <c r="DI96" s="775"/>
      <c r="DJ96" s="775"/>
      <c r="DK96" s="775"/>
      <c r="DL96" s="775"/>
      <c r="DM96" s="775"/>
      <c r="DN96" s="775"/>
      <c r="DO96" s="775"/>
      <c r="DP96" s="775"/>
      <c r="DQ96" s="775"/>
      <c r="DR96" s="775"/>
      <c r="DS96" s="775"/>
      <c r="DT96" s="775"/>
      <c r="DU96" s="775"/>
      <c r="DV96" s="775"/>
      <c r="DW96" s="775"/>
      <c r="DX96" s="775"/>
      <c r="DY96" s="775"/>
      <c r="DZ96" s="775"/>
      <c r="EA96" s="775"/>
      <c r="EB96" s="775"/>
      <c r="EC96" s="775"/>
      <c r="ED96" s="775"/>
      <c r="EE96" s="775"/>
      <c r="EF96" s="775"/>
      <c r="EG96" s="775"/>
      <c r="EH96" s="775"/>
      <c r="EI96" s="775"/>
      <c r="EJ96" s="775"/>
      <c r="EK96" s="775"/>
      <c r="EL96" s="775"/>
      <c r="EM96" s="775"/>
      <c r="EN96" s="775"/>
      <c r="EO96" s="775"/>
      <c r="EP96" s="775"/>
      <c r="EQ96" s="775"/>
      <c r="ER96" s="775"/>
      <c r="ES96" s="775"/>
      <c r="ET96" s="775"/>
      <c r="EU96" s="775"/>
      <c r="EV96" s="775"/>
      <c r="EW96" s="775"/>
      <c r="EX96" s="775"/>
      <c r="EY96" s="775"/>
      <c r="EZ96" s="775"/>
      <c r="FA96" s="775"/>
      <c r="FB96" s="775"/>
      <c r="FC96" s="775"/>
      <c r="FD96" s="775"/>
      <c r="FE96" s="775"/>
      <c r="FF96" s="775"/>
      <c r="FG96" s="775"/>
      <c r="FH96" s="775"/>
      <c r="FI96" s="775"/>
      <c r="FJ96" s="775"/>
      <c r="FK96" s="775"/>
      <c r="FL96" s="775"/>
      <c r="FM96" s="775"/>
      <c r="FN96" s="775"/>
      <c r="FO96" s="775"/>
      <c r="FP96" s="775"/>
      <c r="FQ96" s="775"/>
      <c r="FR96" s="775"/>
      <c r="FS96" s="775"/>
      <c r="FT96" s="775"/>
    </row>
    <row r="97" spans="1:176" ht="11.25" customHeight="1" thickBot="1" x14ac:dyDescent="0.2">
      <c r="A97" s="124"/>
      <c r="B97" s="948" t="s">
        <v>24</v>
      </c>
      <c r="C97" s="948"/>
      <c r="D97" s="948"/>
      <c r="E97" s="948"/>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2"/>
      <c r="CB97" s="2"/>
      <c r="CC97" s="775"/>
      <c r="CD97" s="775"/>
      <c r="CE97" s="775"/>
      <c r="CF97" s="775"/>
      <c r="CG97" s="775"/>
      <c r="CH97" s="775"/>
      <c r="CI97" s="775"/>
      <c r="CJ97" s="775"/>
      <c r="CK97" s="775"/>
      <c r="CL97" s="775"/>
      <c r="CM97" s="775"/>
      <c r="CN97" s="775"/>
      <c r="CO97" s="775"/>
      <c r="CP97" s="775"/>
      <c r="CQ97" s="775"/>
      <c r="CR97" s="775"/>
      <c r="CS97" s="775"/>
      <c r="CT97" s="775"/>
      <c r="CU97" s="775"/>
      <c r="CV97" s="775"/>
      <c r="CW97" s="775"/>
      <c r="CX97" s="775"/>
      <c r="CY97" s="775"/>
      <c r="CZ97" s="775"/>
      <c r="DA97" s="775"/>
      <c r="DB97" s="775"/>
      <c r="DC97" s="775"/>
      <c r="DD97" s="775"/>
      <c r="DE97" s="775"/>
      <c r="DF97" s="775"/>
      <c r="DG97" s="775"/>
      <c r="DH97" s="775"/>
      <c r="DI97" s="775"/>
      <c r="DJ97" s="775"/>
      <c r="DK97" s="775"/>
      <c r="DL97" s="775"/>
      <c r="DM97" s="775"/>
      <c r="DN97" s="775"/>
      <c r="DO97" s="775"/>
      <c r="DP97" s="775"/>
      <c r="DQ97" s="775"/>
      <c r="DR97" s="775"/>
      <c r="DS97" s="775"/>
      <c r="DT97" s="775"/>
      <c r="DU97" s="775"/>
      <c r="DV97" s="775"/>
      <c r="DW97" s="775"/>
      <c r="DX97" s="775"/>
      <c r="DY97" s="775"/>
      <c r="DZ97" s="775"/>
      <c r="EA97" s="775"/>
      <c r="EB97" s="775"/>
      <c r="EC97" s="775"/>
      <c r="ED97" s="775"/>
      <c r="EE97" s="775"/>
      <c r="EF97" s="775"/>
      <c r="EG97" s="775"/>
      <c r="EH97" s="775"/>
      <c r="EI97" s="775"/>
      <c r="EJ97" s="775"/>
      <c r="EK97" s="775"/>
      <c r="EL97" s="775"/>
      <c r="EM97" s="775"/>
      <c r="EN97" s="775"/>
      <c r="EO97" s="775"/>
      <c r="EP97" s="775"/>
      <c r="EQ97" s="775"/>
      <c r="ER97" s="775"/>
      <c r="ES97" s="775"/>
      <c r="ET97" s="775"/>
      <c r="EU97" s="775"/>
      <c r="EV97" s="775"/>
      <c r="EW97" s="775"/>
      <c r="EX97" s="775"/>
      <c r="EY97" s="775"/>
      <c r="EZ97" s="775"/>
      <c r="FA97" s="775"/>
      <c r="FB97" s="775"/>
      <c r="FC97" s="775"/>
      <c r="FD97" s="775"/>
      <c r="FE97" s="775"/>
      <c r="FF97" s="775"/>
      <c r="FG97" s="775"/>
      <c r="FH97" s="775"/>
      <c r="FI97" s="775"/>
      <c r="FJ97" s="775"/>
      <c r="FK97" s="775"/>
      <c r="FL97" s="775"/>
      <c r="FM97" s="775"/>
      <c r="FN97" s="775"/>
      <c r="FO97" s="775"/>
      <c r="FP97" s="775"/>
      <c r="FQ97" s="775"/>
      <c r="FR97" s="775"/>
      <c r="FS97" s="775"/>
      <c r="FT97" s="775"/>
    </row>
    <row r="98" spans="1:176" ht="9.75" customHeight="1" x14ac:dyDescent="0.15">
      <c r="A98" s="124"/>
      <c r="B98" s="949" t="s">
        <v>22</v>
      </c>
      <c r="C98" s="925" t="s">
        <v>30</v>
      </c>
      <c r="D98" s="930" t="s">
        <v>29</v>
      </c>
      <c r="E98" s="924"/>
      <c r="F98" s="924"/>
      <c r="G98" s="924"/>
      <c r="H98" s="924"/>
      <c r="I98" s="924"/>
      <c r="J98" s="924"/>
      <c r="K98" s="924"/>
      <c r="L98" s="924"/>
      <c r="M98" s="924"/>
      <c r="N98" s="953" t="s">
        <v>108</v>
      </c>
      <c r="O98" s="954"/>
      <c r="P98" s="930" t="s">
        <v>20</v>
      </c>
      <c r="Q98" s="924"/>
      <c r="R98" s="924"/>
      <c r="S98" s="922" t="s">
        <v>130</v>
      </c>
      <c r="T98" s="922"/>
      <c r="U98" s="922"/>
      <c r="V98" s="922"/>
      <c r="W98" s="922"/>
      <c r="X98" s="924" t="s">
        <v>21</v>
      </c>
      <c r="Y98" s="924"/>
      <c r="Z98" s="924"/>
      <c r="AA98" s="924"/>
      <c r="AB98" s="924"/>
      <c r="AC98" s="924"/>
      <c r="AD98" s="924"/>
      <c r="AE98" s="924"/>
      <c r="AF98" s="924"/>
      <c r="AG98" s="924"/>
      <c r="AH98" s="924"/>
      <c r="AI98" s="925"/>
      <c r="AJ98" s="930" t="s">
        <v>131</v>
      </c>
      <c r="AK98" s="924"/>
      <c r="AL98" s="924"/>
      <c r="AM98" s="924"/>
      <c r="AN98" s="924"/>
      <c r="AO98" s="924"/>
      <c r="AP98" s="924"/>
      <c r="AQ98" s="924"/>
      <c r="AR98" s="924"/>
      <c r="AS98" s="924"/>
      <c r="AT98" s="924"/>
      <c r="AU98" s="924"/>
      <c r="AV98" s="924"/>
      <c r="AW98" s="924"/>
      <c r="AX98" s="924"/>
      <c r="AY98" s="924"/>
      <c r="AZ98" s="924"/>
      <c r="BA98" s="924"/>
      <c r="BB98" s="924"/>
      <c r="BC98" s="924"/>
      <c r="BD98" s="924"/>
      <c r="BE98" s="924"/>
      <c r="BF98" s="924"/>
      <c r="BG98" s="924"/>
      <c r="BH98" s="931"/>
      <c r="BI98" s="132"/>
      <c r="BJ98" s="132"/>
      <c r="BK98" s="132"/>
      <c r="BL98" s="132"/>
      <c r="BM98" s="132"/>
      <c r="BN98" s="132"/>
      <c r="BO98" s="132"/>
      <c r="BP98" s="132"/>
      <c r="BQ98" s="132"/>
      <c r="BR98" s="132"/>
      <c r="BS98" s="132"/>
      <c r="BT98" s="132"/>
      <c r="BU98" s="132"/>
      <c r="BV98" s="132"/>
      <c r="BW98" s="132"/>
      <c r="BX98" s="132"/>
      <c r="BY98" s="132"/>
      <c r="BZ98" s="132"/>
      <c r="CA98" s="5"/>
      <c r="CB98" s="2"/>
      <c r="CC98" s="775"/>
      <c r="CD98" s="775"/>
      <c r="CE98" s="775"/>
      <c r="CF98" s="775"/>
      <c r="CG98" s="775"/>
      <c r="CH98" s="775"/>
      <c r="CI98" s="775"/>
      <c r="CJ98" s="775"/>
      <c r="CK98" s="775"/>
      <c r="CL98" s="775"/>
      <c r="CM98" s="775"/>
      <c r="CN98" s="775"/>
      <c r="CO98" s="775"/>
      <c r="CP98" s="775"/>
      <c r="CQ98" s="775"/>
      <c r="CR98" s="775"/>
      <c r="CS98" s="775"/>
      <c r="CT98" s="775"/>
      <c r="CU98" s="775"/>
      <c r="CV98" s="775"/>
      <c r="CW98" s="775"/>
      <c r="CX98" s="775"/>
      <c r="CY98" s="775"/>
      <c r="CZ98" s="775"/>
      <c r="DA98" s="775"/>
      <c r="DB98" s="775"/>
      <c r="DC98" s="775"/>
      <c r="DD98" s="775"/>
      <c r="DE98" s="775"/>
      <c r="DF98" s="775"/>
      <c r="DG98" s="775"/>
      <c r="DH98" s="775"/>
      <c r="DI98" s="775"/>
      <c r="DJ98" s="775"/>
      <c r="DK98" s="775"/>
      <c r="DL98" s="775"/>
      <c r="DM98" s="775"/>
      <c r="DN98" s="775"/>
      <c r="DO98" s="775"/>
      <c r="DP98" s="775"/>
      <c r="DQ98" s="775"/>
      <c r="DR98" s="775"/>
      <c r="DS98" s="775"/>
      <c r="DT98" s="775"/>
      <c r="DU98" s="775"/>
      <c r="DV98" s="775"/>
      <c r="DW98" s="775"/>
      <c r="DX98" s="775"/>
      <c r="DY98" s="775"/>
      <c r="DZ98" s="775"/>
      <c r="EA98" s="775"/>
      <c r="EB98" s="775"/>
      <c r="EC98" s="775"/>
      <c r="ED98" s="775"/>
      <c r="EE98" s="775"/>
      <c r="EF98" s="775"/>
      <c r="EG98" s="775"/>
      <c r="EH98" s="775"/>
      <c r="EI98" s="775"/>
      <c r="EJ98" s="775"/>
      <c r="EK98" s="775"/>
      <c r="EL98" s="775"/>
      <c r="EM98" s="775"/>
      <c r="EN98" s="775"/>
      <c r="EO98" s="775"/>
      <c r="EP98" s="775"/>
      <c r="EQ98" s="775"/>
      <c r="ER98" s="775"/>
      <c r="ES98" s="775"/>
      <c r="ET98" s="775"/>
      <c r="EU98" s="775"/>
      <c r="EV98" s="775"/>
      <c r="EW98" s="775"/>
      <c r="EX98" s="775"/>
      <c r="EY98" s="775"/>
      <c r="EZ98" s="775"/>
      <c r="FA98" s="775"/>
      <c r="FB98" s="775"/>
      <c r="FC98" s="775"/>
      <c r="FD98" s="775"/>
      <c r="FE98" s="775"/>
      <c r="FF98" s="775"/>
      <c r="FG98" s="775"/>
      <c r="FH98" s="775"/>
      <c r="FI98" s="775"/>
      <c r="FJ98" s="775"/>
      <c r="FK98" s="775"/>
      <c r="FL98" s="775"/>
      <c r="FM98" s="775"/>
      <c r="FN98" s="775"/>
      <c r="FO98" s="775"/>
      <c r="FP98" s="775"/>
      <c r="FQ98" s="775"/>
      <c r="FR98" s="775"/>
      <c r="FS98" s="775"/>
      <c r="FT98" s="775"/>
    </row>
    <row r="99" spans="1:176" ht="9.75" customHeight="1" x14ac:dyDescent="0.15">
      <c r="A99" s="124"/>
      <c r="B99" s="950"/>
      <c r="C99" s="927"/>
      <c r="D99" s="932"/>
      <c r="E99" s="926"/>
      <c r="F99" s="926"/>
      <c r="G99" s="926"/>
      <c r="H99" s="926"/>
      <c r="I99" s="926"/>
      <c r="J99" s="926"/>
      <c r="K99" s="926"/>
      <c r="L99" s="926"/>
      <c r="M99" s="926"/>
      <c r="N99" s="955"/>
      <c r="O99" s="956"/>
      <c r="P99" s="932"/>
      <c r="Q99" s="926"/>
      <c r="R99" s="926"/>
      <c r="S99" s="923"/>
      <c r="T99" s="923"/>
      <c r="U99" s="923"/>
      <c r="V99" s="923"/>
      <c r="W99" s="923"/>
      <c r="X99" s="926"/>
      <c r="Y99" s="926"/>
      <c r="Z99" s="926"/>
      <c r="AA99" s="926"/>
      <c r="AB99" s="926"/>
      <c r="AC99" s="926"/>
      <c r="AD99" s="926"/>
      <c r="AE99" s="926"/>
      <c r="AF99" s="926"/>
      <c r="AG99" s="926"/>
      <c r="AH99" s="926"/>
      <c r="AI99" s="927"/>
      <c r="AJ99" s="932"/>
      <c r="AK99" s="926"/>
      <c r="AL99" s="926"/>
      <c r="AM99" s="926"/>
      <c r="AN99" s="926"/>
      <c r="AO99" s="926"/>
      <c r="AP99" s="926"/>
      <c r="AQ99" s="926"/>
      <c r="AR99" s="926"/>
      <c r="AS99" s="926"/>
      <c r="AT99" s="926"/>
      <c r="AU99" s="926"/>
      <c r="AV99" s="926"/>
      <c r="AW99" s="926"/>
      <c r="AX99" s="926"/>
      <c r="AY99" s="926"/>
      <c r="AZ99" s="926"/>
      <c r="BA99" s="926"/>
      <c r="BB99" s="926"/>
      <c r="BC99" s="926"/>
      <c r="BD99" s="926"/>
      <c r="BE99" s="926"/>
      <c r="BF99" s="926"/>
      <c r="BG99" s="926"/>
      <c r="BH99" s="933"/>
      <c r="BI99" s="132"/>
      <c r="BJ99" s="132"/>
      <c r="BK99" s="132"/>
      <c r="BL99" s="132"/>
      <c r="BM99" s="132"/>
      <c r="BN99" s="124"/>
      <c r="BO99" s="124"/>
      <c r="BP99" s="124"/>
      <c r="BQ99" s="124"/>
      <c r="BR99" s="132"/>
      <c r="BS99" s="132"/>
      <c r="BT99" s="132"/>
      <c r="BU99" s="132"/>
      <c r="BV99" s="132"/>
      <c r="BW99" s="132"/>
      <c r="BX99" s="132"/>
      <c r="BY99" s="132"/>
      <c r="BZ99" s="132"/>
      <c r="CA99" s="5"/>
      <c r="CB99" s="2"/>
      <c r="CC99" s="775"/>
      <c r="CD99" s="775"/>
      <c r="CE99" s="775"/>
      <c r="CF99" s="775"/>
      <c r="CG99" s="775"/>
      <c r="CH99" s="775"/>
      <c r="CI99" s="775"/>
      <c r="CJ99" s="775"/>
      <c r="CK99" s="775"/>
      <c r="CL99" s="775"/>
      <c r="CM99" s="775"/>
      <c r="CN99" s="775"/>
      <c r="CO99" s="775"/>
      <c r="CP99" s="775"/>
      <c r="CQ99" s="775"/>
      <c r="CR99" s="775"/>
      <c r="CS99" s="775"/>
      <c r="CT99" s="775"/>
      <c r="CU99" s="775"/>
      <c r="CV99" s="775"/>
      <c r="CW99" s="775"/>
      <c r="CX99" s="775"/>
      <c r="CY99" s="775"/>
      <c r="CZ99" s="775"/>
      <c r="DA99" s="775"/>
      <c r="DB99" s="775"/>
      <c r="DC99" s="775"/>
      <c r="DD99" s="775"/>
      <c r="DE99" s="775"/>
      <c r="DF99" s="775"/>
      <c r="DG99" s="775"/>
      <c r="DH99" s="775"/>
      <c r="DI99" s="775"/>
      <c r="DJ99" s="775"/>
      <c r="DK99" s="775"/>
      <c r="DL99" s="775"/>
      <c r="DM99" s="775"/>
      <c r="DN99" s="775"/>
      <c r="DO99" s="775"/>
      <c r="DP99" s="775"/>
      <c r="DQ99" s="775"/>
      <c r="DR99" s="775"/>
      <c r="DS99" s="775"/>
      <c r="DT99" s="775"/>
      <c r="DU99" s="775"/>
      <c r="DV99" s="775"/>
      <c r="DW99" s="775"/>
      <c r="DX99" s="775"/>
      <c r="DY99" s="775"/>
      <c r="DZ99" s="775"/>
      <c r="EA99" s="775"/>
      <c r="EB99" s="775"/>
      <c r="EC99" s="775"/>
      <c r="ED99" s="775"/>
      <c r="EE99" s="775"/>
      <c r="EF99" s="775"/>
      <c r="EG99" s="775"/>
      <c r="EH99" s="775"/>
      <c r="EI99" s="775"/>
      <c r="EJ99" s="775"/>
      <c r="EK99" s="775"/>
      <c r="EL99" s="775"/>
      <c r="EM99" s="775"/>
      <c r="EN99" s="775"/>
      <c r="EO99" s="775"/>
      <c r="EP99" s="775"/>
      <c r="EQ99" s="775"/>
      <c r="ER99" s="775"/>
      <c r="ES99" s="775"/>
      <c r="ET99" s="775"/>
      <c r="EU99" s="775"/>
      <c r="EV99" s="775"/>
      <c r="EW99" s="775"/>
      <c r="EX99" s="775"/>
      <c r="EY99" s="775"/>
      <c r="EZ99" s="775"/>
      <c r="FA99" s="775"/>
      <c r="FB99" s="775"/>
      <c r="FC99" s="775"/>
      <c r="FD99" s="775"/>
      <c r="FE99" s="775"/>
      <c r="FF99" s="775"/>
      <c r="FG99" s="775"/>
      <c r="FH99" s="775"/>
      <c r="FI99" s="775"/>
      <c r="FJ99" s="775"/>
      <c r="FK99" s="775"/>
      <c r="FL99" s="775"/>
      <c r="FM99" s="775"/>
      <c r="FN99" s="775"/>
      <c r="FO99" s="775"/>
      <c r="FP99" s="775"/>
      <c r="FQ99" s="775"/>
      <c r="FR99" s="775"/>
      <c r="FS99" s="775"/>
      <c r="FT99" s="775"/>
    </row>
    <row r="100" spans="1:176" ht="9.75" customHeight="1" x14ac:dyDescent="0.2">
      <c r="A100" s="124"/>
      <c r="B100" s="951"/>
      <c r="C100" s="929"/>
      <c r="D100" s="952"/>
      <c r="E100" s="928"/>
      <c r="F100" s="928"/>
      <c r="G100" s="928"/>
      <c r="H100" s="928"/>
      <c r="I100" s="928"/>
      <c r="J100" s="928"/>
      <c r="K100" s="928"/>
      <c r="L100" s="928"/>
      <c r="M100" s="928"/>
      <c r="N100" s="957"/>
      <c r="O100" s="958"/>
      <c r="P100" s="952"/>
      <c r="Q100" s="928"/>
      <c r="R100" s="928"/>
      <c r="S100" s="923"/>
      <c r="T100" s="923"/>
      <c r="U100" s="923"/>
      <c r="V100" s="923"/>
      <c r="W100" s="923"/>
      <c r="X100" s="928"/>
      <c r="Y100" s="928"/>
      <c r="Z100" s="928"/>
      <c r="AA100" s="928"/>
      <c r="AB100" s="928"/>
      <c r="AC100" s="928"/>
      <c r="AD100" s="928"/>
      <c r="AE100" s="928"/>
      <c r="AF100" s="928"/>
      <c r="AG100" s="928"/>
      <c r="AH100" s="928"/>
      <c r="AI100" s="929"/>
      <c r="AJ100" s="932"/>
      <c r="AK100" s="926"/>
      <c r="AL100" s="926"/>
      <c r="AM100" s="926"/>
      <c r="AN100" s="926"/>
      <c r="AO100" s="926"/>
      <c r="AP100" s="926"/>
      <c r="AQ100" s="926"/>
      <c r="AR100" s="926"/>
      <c r="AS100" s="926"/>
      <c r="AT100" s="926"/>
      <c r="AU100" s="926"/>
      <c r="AV100" s="926"/>
      <c r="AW100" s="926"/>
      <c r="AX100" s="926"/>
      <c r="AY100" s="926"/>
      <c r="AZ100" s="926"/>
      <c r="BA100" s="926"/>
      <c r="BB100" s="926"/>
      <c r="BC100" s="926"/>
      <c r="BD100" s="926"/>
      <c r="BE100" s="926"/>
      <c r="BF100" s="926"/>
      <c r="BG100" s="926"/>
      <c r="BH100" s="933"/>
      <c r="BI100" s="132"/>
      <c r="BJ100" s="132"/>
      <c r="BK100" s="132"/>
      <c r="BL100" s="132"/>
      <c r="BM100" s="132"/>
      <c r="BN100" s="133"/>
      <c r="BO100" s="133"/>
      <c r="BP100" s="133"/>
      <c r="BQ100" s="133"/>
      <c r="BR100" s="132"/>
      <c r="BS100" s="132"/>
      <c r="BT100" s="132"/>
      <c r="BU100" s="132"/>
      <c r="BV100" s="132"/>
      <c r="BW100" s="132"/>
      <c r="BX100" s="132"/>
      <c r="BY100" s="132"/>
      <c r="BZ100" s="132"/>
      <c r="CA100" s="5"/>
      <c r="CB100" s="2"/>
      <c r="CC100" s="775"/>
      <c r="CD100" s="775"/>
      <c r="CE100" s="775"/>
      <c r="CF100" s="775"/>
      <c r="CG100" s="775"/>
      <c r="CH100" s="775"/>
      <c r="CI100" s="775"/>
      <c r="CJ100" s="775"/>
      <c r="CK100" s="775"/>
      <c r="CL100" s="775"/>
      <c r="CM100" s="775"/>
      <c r="CN100" s="775"/>
      <c r="CO100" s="775"/>
      <c r="CP100" s="775"/>
      <c r="CQ100" s="775"/>
      <c r="CR100" s="775"/>
      <c r="CS100" s="775"/>
      <c r="CT100" s="775"/>
      <c r="CU100" s="775"/>
      <c r="CV100" s="775"/>
      <c r="CW100" s="775"/>
      <c r="CX100" s="775"/>
      <c r="CY100" s="775"/>
      <c r="CZ100" s="775"/>
      <c r="DA100" s="775"/>
      <c r="DB100" s="775"/>
      <c r="DC100" s="775"/>
      <c r="DD100" s="775"/>
      <c r="DE100" s="775"/>
      <c r="DF100" s="775"/>
      <c r="DG100" s="775"/>
      <c r="DH100" s="775"/>
      <c r="DI100" s="775"/>
      <c r="DJ100" s="775"/>
      <c r="DK100" s="775"/>
      <c r="DL100" s="775"/>
      <c r="DM100" s="775"/>
      <c r="DN100" s="775"/>
      <c r="DO100" s="775"/>
      <c r="DP100" s="775"/>
      <c r="DQ100" s="775"/>
      <c r="DR100" s="775"/>
      <c r="DS100" s="775"/>
      <c r="DT100" s="775"/>
      <c r="DU100" s="775"/>
      <c r="DV100" s="775"/>
      <c r="DW100" s="775"/>
      <c r="DX100" s="775"/>
      <c r="DY100" s="775"/>
      <c r="DZ100" s="775"/>
      <c r="EA100" s="775"/>
      <c r="EB100" s="775"/>
      <c r="EC100" s="775"/>
      <c r="ED100" s="775"/>
      <c r="EE100" s="775"/>
      <c r="EF100" s="775"/>
      <c r="EG100" s="775"/>
      <c r="EH100" s="775"/>
      <c r="EI100" s="775"/>
      <c r="EJ100" s="775"/>
      <c r="EK100" s="775"/>
      <c r="EL100" s="775"/>
      <c r="EM100" s="775"/>
      <c r="EN100" s="775"/>
      <c r="EO100" s="775"/>
      <c r="EP100" s="775"/>
      <c r="EQ100" s="775"/>
      <c r="ER100" s="775"/>
      <c r="ES100" s="775"/>
      <c r="ET100" s="775"/>
      <c r="EU100" s="775"/>
      <c r="EV100" s="775"/>
      <c r="EW100" s="775"/>
      <c r="EX100" s="775"/>
      <c r="EY100" s="775"/>
      <c r="EZ100" s="775"/>
      <c r="FA100" s="775"/>
      <c r="FB100" s="775"/>
      <c r="FC100" s="775"/>
      <c r="FD100" s="775"/>
      <c r="FE100" s="775"/>
      <c r="FF100" s="775"/>
      <c r="FG100" s="775"/>
      <c r="FH100" s="775"/>
      <c r="FI100" s="775"/>
      <c r="FJ100" s="775"/>
      <c r="FK100" s="775"/>
      <c r="FL100" s="775"/>
      <c r="FM100" s="775"/>
      <c r="FN100" s="775"/>
      <c r="FO100" s="775"/>
      <c r="FP100" s="775"/>
      <c r="FQ100" s="775"/>
      <c r="FR100" s="775"/>
      <c r="FS100" s="775"/>
      <c r="FT100" s="775"/>
    </row>
    <row r="101" spans="1:176" ht="22.5" customHeight="1" x14ac:dyDescent="0.2">
      <c r="A101" s="124"/>
      <c r="B101" s="134" t="str">
        <f t="shared" ref="B101:B107" si="1">IF(C52="","",C52)</f>
        <v/>
      </c>
      <c r="C101" s="135" t="str">
        <f t="shared" ref="C101:C107" si="2">IF(E52="","",E52)</f>
        <v/>
      </c>
      <c r="D101" s="1950" t="str">
        <f t="shared" ref="D101:D107" si="3">IF(G52="","",G52)</f>
        <v/>
      </c>
      <c r="E101" s="1951"/>
      <c r="F101" s="1951"/>
      <c r="G101" s="1951"/>
      <c r="H101" s="1951"/>
      <c r="I101" s="1951"/>
      <c r="J101" s="1951"/>
      <c r="K101" s="1951"/>
      <c r="L101" s="1951"/>
      <c r="M101" s="1951"/>
      <c r="N101" s="1945" t="str">
        <f>IF(Q52="","",Q52)</f>
        <v/>
      </c>
      <c r="O101" s="1946"/>
      <c r="P101" s="1847" t="str">
        <f t="shared" ref="P101:P107" si="4">IF(S52="","",S52)</f>
        <v/>
      </c>
      <c r="Q101" s="1848"/>
      <c r="R101" s="1849"/>
      <c r="S101" s="1850" t="str">
        <f>IF(AB52="","",AB52)</f>
        <v/>
      </c>
      <c r="T101" s="1850"/>
      <c r="U101" s="1850"/>
      <c r="V101" s="1850"/>
      <c r="W101" s="1850"/>
      <c r="X101" s="1803" t="str">
        <f t="shared" ref="X101:X107" si="5">IF(AJ52="","",AJ52)</f>
        <v/>
      </c>
      <c r="Y101" s="1803"/>
      <c r="Z101" s="1803"/>
      <c r="AA101" s="1803"/>
      <c r="AB101" s="1803"/>
      <c r="AC101" s="1803"/>
      <c r="AD101" s="1803"/>
      <c r="AE101" s="1803"/>
      <c r="AF101" s="1803"/>
      <c r="AG101" s="1803"/>
      <c r="AH101" s="1803"/>
      <c r="AI101" s="1804"/>
      <c r="AJ101" s="1868" t="str">
        <f t="shared" ref="AJ101:AJ107" si="6">IF(AY52="","",AY52)</f>
        <v/>
      </c>
      <c r="AK101" s="1869"/>
      <c r="AL101" s="1869"/>
      <c r="AM101" s="1869"/>
      <c r="AN101" s="1869"/>
      <c r="AO101" s="1869"/>
      <c r="AP101" s="1869"/>
      <c r="AQ101" s="1869"/>
      <c r="AR101" s="1869"/>
      <c r="AS101" s="1869"/>
      <c r="AT101" s="1869"/>
      <c r="AU101" s="1869"/>
      <c r="AV101" s="1869"/>
      <c r="AW101" s="1869"/>
      <c r="AX101" s="1869"/>
      <c r="AY101" s="1869"/>
      <c r="AZ101" s="1869"/>
      <c r="BA101" s="1869"/>
      <c r="BB101" s="1869"/>
      <c r="BC101" s="1869"/>
      <c r="BD101" s="1869"/>
      <c r="BE101" s="1869"/>
      <c r="BF101" s="1869"/>
      <c r="BG101" s="1869"/>
      <c r="BH101" s="1870"/>
      <c r="BI101" s="133"/>
      <c r="BJ101" s="133"/>
      <c r="BK101" s="133"/>
      <c r="BL101" s="133"/>
      <c r="BM101" s="133"/>
      <c r="BN101" s="133"/>
      <c r="BO101" s="133"/>
      <c r="BP101" s="133"/>
      <c r="BQ101" s="133"/>
      <c r="BR101" s="133"/>
      <c r="BS101" s="133"/>
      <c r="BT101" s="133"/>
      <c r="BU101" s="133"/>
      <c r="BV101" s="133"/>
      <c r="BW101" s="133"/>
      <c r="BX101" s="133"/>
      <c r="BY101" s="133"/>
      <c r="BZ101" s="133"/>
      <c r="CA101" s="13"/>
      <c r="CB101" s="2"/>
      <c r="CC101" s="775"/>
      <c r="CD101" s="775"/>
      <c r="CE101" s="775"/>
      <c r="CF101" s="775"/>
      <c r="CG101" s="775"/>
      <c r="CH101" s="775"/>
      <c r="CI101" s="775"/>
      <c r="CJ101" s="775"/>
      <c r="CK101" s="775"/>
      <c r="CL101" s="775"/>
      <c r="CM101" s="775"/>
      <c r="CN101" s="775"/>
      <c r="CO101" s="775"/>
      <c r="CP101" s="775"/>
      <c r="CQ101" s="775"/>
      <c r="CR101" s="775"/>
      <c r="CS101" s="775"/>
      <c r="CT101" s="775"/>
      <c r="CU101" s="775"/>
      <c r="CV101" s="775"/>
      <c r="CW101" s="775"/>
      <c r="CX101" s="775"/>
      <c r="CY101" s="775"/>
      <c r="CZ101" s="775"/>
      <c r="DA101" s="775"/>
      <c r="DB101" s="775"/>
      <c r="DC101" s="775"/>
      <c r="DD101" s="775"/>
      <c r="DE101" s="775"/>
      <c r="DF101" s="775"/>
      <c r="DG101" s="775"/>
      <c r="DH101" s="775"/>
      <c r="DI101" s="775"/>
      <c r="DJ101" s="775"/>
      <c r="DK101" s="775"/>
      <c r="DL101" s="775"/>
      <c r="DM101" s="775"/>
      <c r="DN101" s="775"/>
      <c r="DO101" s="775"/>
      <c r="DP101" s="775"/>
      <c r="DQ101" s="775"/>
      <c r="DR101" s="775"/>
      <c r="DS101" s="775"/>
      <c r="DT101" s="775"/>
      <c r="DU101" s="775"/>
      <c r="DV101" s="775"/>
      <c r="DW101" s="775"/>
      <c r="DX101" s="775"/>
      <c r="DY101" s="775"/>
      <c r="DZ101" s="775"/>
      <c r="EA101" s="775"/>
      <c r="EB101" s="775"/>
      <c r="EC101" s="775"/>
      <c r="ED101" s="775"/>
      <c r="EE101" s="775"/>
      <c r="EF101" s="775"/>
      <c r="EG101" s="775"/>
      <c r="EH101" s="775"/>
      <c r="EI101" s="775"/>
      <c r="EJ101" s="775"/>
      <c r="EK101" s="775"/>
      <c r="EL101" s="775"/>
      <c r="EM101" s="775"/>
      <c r="EN101" s="775"/>
      <c r="EO101" s="775"/>
      <c r="EP101" s="775"/>
      <c r="EQ101" s="775"/>
      <c r="ER101" s="775"/>
      <c r="ES101" s="775"/>
      <c r="ET101" s="775"/>
      <c r="EU101" s="775"/>
      <c r="EV101" s="775"/>
      <c r="EW101" s="775"/>
      <c r="EX101" s="775"/>
      <c r="EY101" s="775"/>
      <c r="EZ101" s="775"/>
      <c r="FA101" s="775"/>
      <c r="FB101" s="775"/>
      <c r="FC101" s="775"/>
      <c r="FD101" s="775"/>
      <c r="FE101" s="775"/>
      <c r="FF101" s="775"/>
      <c r="FG101" s="775"/>
      <c r="FH101" s="775"/>
      <c r="FI101" s="775"/>
      <c r="FJ101" s="775"/>
      <c r="FK101" s="775"/>
      <c r="FL101" s="775"/>
      <c r="FM101" s="775"/>
      <c r="FN101" s="775"/>
      <c r="FO101" s="775"/>
      <c r="FP101" s="775"/>
      <c r="FQ101" s="775"/>
      <c r="FR101" s="775"/>
      <c r="FS101" s="775"/>
      <c r="FT101" s="775"/>
    </row>
    <row r="102" spans="1:176" ht="22.5" customHeight="1" x14ac:dyDescent="0.2">
      <c r="A102" s="124"/>
      <c r="B102" s="134" t="str">
        <f t="shared" si="1"/>
        <v/>
      </c>
      <c r="C102" s="135" t="str">
        <f t="shared" si="2"/>
        <v/>
      </c>
      <c r="D102" s="1950" t="str">
        <f t="shared" si="3"/>
        <v/>
      </c>
      <c r="E102" s="1951"/>
      <c r="F102" s="1951"/>
      <c r="G102" s="1951"/>
      <c r="H102" s="1951"/>
      <c r="I102" s="1951"/>
      <c r="J102" s="1951"/>
      <c r="K102" s="1951"/>
      <c r="L102" s="1951"/>
      <c r="M102" s="1951"/>
      <c r="N102" s="1945" t="str">
        <f t="shared" ref="N102:N107" si="7">IF(Q53="","",Q53)</f>
        <v/>
      </c>
      <c r="O102" s="1946"/>
      <c r="P102" s="1847" t="str">
        <f t="shared" si="4"/>
        <v/>
      </c>
      <c r="Q102" s="1848"/>
      <c r="R102" s="1849"/>
      <c r="S102" s="1850" t="str">
        <f t="shared" ref="S102:S107" si="8">IF(AB53="","",AB53)</f>
        <v/>
      </c>
      <c r="T102" s="1850"/>
      <c r="U102" s="1850"/>
      <c r="V102" s="1850"/>
      <c r="W102" s="1850"/>
      <c r="X102" s="1803" t="str">
        <f t="shared" si="5"/>
        <v/>
      </c>
      <c r="Y102" s="1803"/>
      <c r="Z102" s="1803"/>
      <c r="AA102" s="1803"/>
      <c r="AB102" s="1803"/>
      <c r="AC102" s="1803"/>
      <c r="AD102" s="1803"/>
      <c r="AE102" s="1803"/>
      <c r="AF102" s="1803"/>
      <c r="AG102" s="1803"/>
      <c r="AH102" s="1803"/>
      <c r="AI102" s="1804"/>
      <c r="AJ102" s="1868" t="str">
        <f t="shared" si="6"/>
        <v/>
      </c>
      <c r="AK102" s="1869"/>
      <c r="AL102" s="1869"/>
      <c r="AM102" s="1869"/>
      <c r="AN102" s="1869"/>
      <c r="AO102" s="1869"/>
      <c r="AP102" s="1869"/>
      <c r="AQ102" s="1869"/>
      <c r="AR102" s="1869"/>
      <c r="AS102" s="1869"/>
      <c r="AT102" s="1869"/>
      <c r="AU102" s="1869"/>
      <c r="AV102" s="1869"/>
      <c r="AW102" s="1869"/>
      <c r="AX102" s="1869"/>
      <c r="AY102" s="1869"/>
      <c r="AZ102" s="1869"/>
      <c r="BA102" s="1869"/>
      <c r="BB102" s="1869"/>
      <c r="BC102" s="1869"/>
      <c r="BD102" s="1869"/>
      <c r="BE102" s="1869"/>
      <c r="BF102" s="1869"/>
      <c r="BG102" s="1869"/>
      <c r="BH102" s="1870"/>
      <c r="BI102" s="133"/>
      <c r="BJ102" s="133"/>
      <c r="BK102" s="133"/>
      <c r="BL102" s="133"/>
      <c r="BM102" s="133"/>
      <c r="BN102" s="133"/>
      <c r="BO102" s="133"/>
      <c r="BP102" s="133"/>
      <c r="BQ102" s="133"/>
      <c r="BR102" s="133"/>
      <c r="BS102" s="133"/>
      <c r="BT102" s="133"/>
      <c r="BU102" s="133"/>
      <c r="BV102" s="133"/>
      <c r="BW102" s="133"/>
      <c r="BX102" s="133"/>
      <c r="BY102" s="133"/>
      <c r="BZ102" s="133"/>
      <c r="CA102" s="13"/>
      <c r="CB102" s="2"/>
      <c r="CC102" s="775"/>
      <c r="CD102" s="775"/>
      <c r="CE102" s="775"/>
      <c r="CF102" s="775"/>
      <c r="CG102" s="775"/>
      <c r="CH102" s="775"/>
      <c r="CI102" s="775"/>
      <c r="CJ102" s="775"/>
      <c r="CK102" s="775"/>
      <c r="CL102" s="775"/>
      <c r="CM102" s="775"/>
      <c r="CN102" s="775"/>
      <c r="CO102" s="775"/>
      <c r="CP102" s="775"/>
      <c r="CQ102" s="775"/>
      <c r="CR102" s="775"/>
      <c r="CS102" s="775"/>
      <c r="CT102" s="775"/>
      <c r="CU102" s="775"/>
      <c r="CV102" s="775"/>
      <c r="CW102" s="775"/>
      <c r="CX102" s="775"/>
      <c r="CY102" s="775"/>
      <c r="CZ102" s="775"/>
      <c r="DA102" s="775"/>
      <c r="DB102" s="775"/>
      <c r="DC102" s="775"/>
      <c r="DD102" s="775"/>
      <c r="DE102" s="775"/>
      <c r="DF102" s="775"/>
      <c r="DG102" s="775"/>
      <c r="DH102" s="775"/>
      <c r="DI102" s="775"/>
      <c r="DJ102" s="775"/>
      <c r="DK102" s="775"/>
      <c r="DL102" s="775"/>
      <c r="DM102" s="775"/>
      <c r="DN102" s="775"/>
      <c r="DO102" s="775"/>
      <c r="DP102" s="775"/>
      <c r="DQ102" s="775"/>
      <c r="DR102" s="775"/>
      <c r="DS102" s="775"/>
      <c r="DT102" s="775"/>
      <c r="DU102" s="775"/>
      <c r="DV102" s="775"/>
      <c r="DW102" s="775"/>
      <c r="DX102" s="775"/>
      <c r="DY102" s="775"/>
      <c r="DZ102" s="775"/>
      <c r="EA102" s="775"/>
      <c r="EB102" s="775"/>
      <c r="EC102" s="775"/>
      <c r="ED102" s="775"/>
      <c r="EE102" s="775"/>
      <c r="EF102" s="775"/>
      <c r="EG102" s="775"/>
      <c r="EH102" s="775"/>
      <c r="EI102" s="775"/>
      <c r="EJ102" s="775"/>
      <c r="EK102" s="775"/>
      <c r="EL102" s="775"/>
      <c r="EM102" s="775"/>
      <c r="EN102" s="775"/>
      <c r="EO102" s="775"/>
      <c r="EP102" s="775"/>
      <c r="EQ102" s="775"/>
      <c r="ER102" s="775"/>
      <c r="ES102" s="775"/>
      <c r="ET102" s="775"/>
      <c r="EU102" s="775"/>
      <c r="EV102" s="775"/>
      <c r="EW102" s="775"/>
      <c r="EX102" s="775"/>
      <c r="EY102" s="775"/>
      <c r="EZ102" s="775"/>
      <c r="FA102" s="775"/>
      <c r="FB102" s="775"/>
      <c r="FC102" s="775"/>
      <c r="FD102" s="775"/>
      <c r="FE102" s="775"/>
      <c r="FF102" s="775"/>
      <c r="FG102" s="775"/>
      <c r="FH102" s="775"/>
      <c r="FI102" s="775"/>
      <c r="FJ102" s="775"/>
      <c r="FK102" s="775"/>
      <c r="FL102" s="775"/>
      <c r="FM102" s="775"/>
      <c r="FN102" s="775"/>
      <c r="FO102" s="775"/>
      <c r="FP102" s="775"/>
      <c r="FQ102" s="775"/>
      <c r="FR102" s="775"/>
      <c r="FS102" s="775"/>
      <c r="FT102" s="775"/>
    </row>
    <row r="103" spans="1:176" ht="22.5" customHeight="1" x14ac:dyDescent="0.2">
      <c r="A103" s="124"/>
      <c r="B103" s="134" t="str">
        <f t="shared" si="1"/>
        <v/>
      </c>
      <c r="C103" s="135" t="str">
        <f t="shared" si="2"/>
        <v/>
      </c>
      <c r="D103" s="1950" t="str">
        <f t="shared" si="3"/>
        <v/>
      </c>
      <c r="E103" s="1951"/>
      <c r="F103" s="1951"/>
      <c r="G103" s="1951"/>
      <c r="H103" s="1951"/>
      <c r="I103" s="1951"/>
      <c r="J103" s="1951"/>
      <c r="K103" s="1951"/>
      <c r="L103" s="1951"/>
      <c r="M103" s="1951"/>
      <c r="N103" s="1945" t="str">
        <f t="shared" si="7"/>
        <v/>
      </c>
      <c r="O103" s="1946"/>
      <c r="P103" s="1847" t="str">
        <f t="shared" si="4"/>
        <v/>
      </c>
      <c r="Q103" s="1848"/>
      <c r="R103" s="1849"/>
      <c r="S103" s="1850" t="str">
        <f t="shared" si="8"/>
        <v/>
      </c>
      <c r="T103" s="1850"/>
      <c r="U103" s="1850"/>
      <c r="V103" s="1850"/>
      <c r="W103" s="1850"/>
      <c r="X103" s="1803" t="str">
        <f t="shared" si="5"/>
        <v/>
      </c>
      <c r="Y103" s="1803"/>
      <c r="Z103" s="1803"/>
      <c r="AA103" s="1803"/>
      <c r="AB103" s="1803"/>
      <c r="AC103" s="1803"/>
      <c r="AD103" s="1803"/>
      <c r="AE103" s="1803"/>
      <c r="AF103" s="1803"/>
      <c r="AG103" s="1803"/>
      <c r="AH103" s="1803"/>
      <c r="AI103" s="1804"/>
      <c r="AJ103" s="1754" t="str">
        <f t="shared" si="6"/>
        <v/>
      </c>
      <c r="AK103" s="1755"/>
      <c r="AL103" s="1755"/>
      <c r="AM103" s="1755"/>
      <c r="AN103" s="1755"/>
      <c r="AO103" s="1755"/>
      <c r="AP103" s="1755"/>
      <c r="AQ103" s="1755"/>
      <c r="AR103" s="1755"/>
      <c r="AS103" s="1755"/>
      <c r="AT103" s="1755"/>
      <c r="AU103" s="1755"/>
      <c r="AV103" s="1755"/>
      <c r="AW103" s="1755"/>
      <c r="AX103" s="1755"/>
      <c r="AY103" s="1755"/>
      <c r="AZ103" s="1755"/>
      <c r="BA103" s="1755"/>
      <c r="BB103" s="1755"/>
      <c r="BC103" s="1755"/>
      <c r="BD103" s="1755"/>
      <c r="BE103" s="1755"/>
      <c r="BF103" s="1755"/>
      <c r="BG103" s="1755"/>
      <c r="BH103" s="1756"/>
      <c r="BI103" s="133"/>
      <c r="BJ103" s="133"/>
      <c r="BK103" s="133"/>
      <c r="BL103" s="133"/>
      <c r="BM103" s="133"/>
      <c r="BN103" s="133"/>
      <c r="BO103" s="133"/>
      <c r="BP103" s="133"/>
      <c r="BQ103" s="133"/>
      <c r="BR103" s="133"/>
      <c r="BS103" s="133"/>
      <c r="BT103" s="133"/>
      <c r="BU103" s="133"/>
      <c r="BV103" s="133"/>
      <c r="BW103" s="133"/>
      <c r="BX103" s="133"/>
      <c r="BY103" s="133"/>
      <c r="BZ103" s="133"/>
      <c r="CA103" s="13"/>
      <c r="CB103" s="2"/>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775"/>
      <c r="EB103" s="775"/>
      <c r="EC103" s="775"/>
      <c r="ED103" s="775"/>
      <c r="EE103" s="775"/>
      <c r="EF103" s="775"/>
      <c r="EG103" s="775"/>
      <c r="EH103" s="775"/>
      <c r="EI103" s="775"/>
      <c r="EJ103" s="775"/>
      <c r="EK103" s="775"/>
      <c r="EL103" s="775"/>
      <c r="EM103" s="775"/>
      <c r="EN103" s="775"/>
      <c r="EO103" s="775"/>
      <c r="EP103" s="775"/>
      <c r="EQ103" s="775"/>
      <c r="ER103" s="775"/>
      <c r="ES103" s="775"/>
      <c r="ET103" s="775"/>
      <c r="EU103" s="775"/>
      <c r="EV103" s="775"/>
      <c r="EW103" s="775"/>
      <c r="EX103" s="775"/>
      <c r="EY103" s="775"/>
      <c r="EZ103" s="775"/>
      <c r="FA103" s="775"/>
      <c r="FB103" s="775"/>
      <c r="FC103" s="775"/>
      <c r="FD103" s="775"/>
      <c r="FE103" s="775"/>
      <c r="FF103" s="775"/>
      <c r="FG103" s="775"/>
      <c r="FH103" s="775"/>
      <c r="FI103" s="775"/>
      <c r="FJ103" s="775"/>
      <c r="FK103" s="775"/>
      <c r="FL103" s="775"/>
      <c r="FM103" s="775"/>
      <c r="FN103" s="775"/>
      <c r="FO103" s="775"/>
      <c r="FP103" s="775"/>
      <c r="FQ103" s="775"/>
      <c r="FR103" s="775"/>
      <c r="FS103" s="775"/>
      <c r="FT103" s="775"/>
    </row>
    <row r="104" spans="1:176" ht="22.5" customHeight="1" x14ac:dyDescent="0.2">
      <c r="A104" s="124"/>
      <c r="B104" s="134" t="str">
        <f t="shared" si="1"/>
        <v/>
      </c>
      <c r="C104" s="135" t="str">
        <f t="shared" si="2"/>
        <v/>
      </c>
      <c r="D104" s="1950" t="str">
        <f t="shared" si="3"/>
        <v/>
      </c>
      <c r="E104" s="1951"/>
      <c r="F104" s="1951"/>
      <c r="G104" s="1951"/>
      <c r="H104" s="1951"/>
      <c r="I104" s="1951"/>
      <c r="J104" s="1951"/>
      <c r="K104" s="1951"/>
      <c r="L104" s="1951"/>
      <c r="M104" s="1951"/>
      <c r="N104" s="1945" t="str">
        <f t="shared" si="7"/>
        <v/>
      </c>
      <c r="O104" s="1946"/>
      <c r="P104" s="1847" t="str">
        <f t="shared" si="4"/>
        <v/>
      </c>
      <c r="Q104" s="1848"/>
      <c r="R104" s="1849"/>
      <c r="S104" s="1850" t="str">
        <f t="shared" si="8"/>
        <v/>
      </c>
      <c r="T104" s="1850"/>
      <c r="U104" s="1850"/>
      <c r="V104" s="1850"/>
      <c r="W104" s="1850"/>
      <c r="X104" s="1803" t="str">
        <f t="shared" si="5"/>
        <v/>
      </c>
      <c r="Y104" s="1803"/>
      <c r="Z104" s="1803"/>
      <c r="AA104" s="1803"/>
      <c r="AB104" s="1803"/>
      <c r="AC104" s="1803"/>
      <c r="AD104" s="1803"/>
      <c r="AE104" s="1803"/>
      <c r="AF104" s="1803"/>
      <c r="AG104" s="1803"/>
      <c r="AH104" s="1803"/>
      <c r="AI104" s="1804"/>
      <c r="AJ104" s="1754" t="str">
        <f t="shared" si="6"/>
        <v/>
      </c>
      <c r="AK104" s="1755"/>
      <c r="AL104" s="1755"/>
      <c r="AM104" s="1755"/>
      <c r="AN104" s="1755"/>
      <c r="AO104" s="1755"/>
      <c r="AP104" s="1755"/>
      <c r="AQ104" s="1755"/>
      <c r="AR104" s="1755"/>
      <c r="AS104" s="1755"/>
      <c r="AT104" s="1755"/>
      <c r="AU104" s="1755"/>
      <c r="AV104" s="1755"/>
      <c r="AW104" s="1755"/>
      <c r="AX104" s="1755"/>
      <c r="AY104" s="1755"/>
      <c r="AZ104" s="1755"/>
      <c r="BA104" s="1755"/>
      <c r="BB104" s="1755"/>
      <c r="BC104" s="1755"/>
      <c r="BD104" s="1755"/>
      <c r="BE104" s="1755"/>
      <c r="BF104" s="1755"/>
      <c r="BG104" s="1755"/>
      <c r="BH104" s="1756"/>
      <c r="BI104" s="133"/>
      <c r="BJ104" s="133"/>
      <c r="BK104" s="133"/>
      <c r="BL104" s="133"/>
      <c r="BM104" s="133"/>
      <c r="BN104" s="133"/>
      <c r="BO104" s="133"/>
      <c r="BP104" s="133"/>
      <c r="BQ104" s="133"/>
      <c r="BR104" s="133"/>
      <c r="BS104" s="133"/>
      <c r="BT104" s="133"/>
      <c r="BU104" s="133"/>
      <c r="BV104" s="133"/>
      <c r="BW104" s="133"/>
      <c r="BX104" s="133"/>
      <c r="BY104" s="133"/>
      <c r="BZ104" s="133"/>
      <c r="CA104" s="13"/>
      <c r="CB104" s="2"/>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775"/>
      <c r="EB104" s="775"/>
      <c r="EC104" s="775"/>
      <c r="ED104" s="775"/>
      <c r="EE104" s="775"/>
      <c r="EF104" s="775"/>
      <c r="EG104" s="775"/>
      <c r="EH104" s="775"/>
      <c r="EI104" s="775"/>
      <c r="EJ104" s="775"/>
      <c r="EK104" s="775"/>
      <c r="EL104" s="775"/>
      <c r="EM104" s="775"/>
      <c r="EN104" s="775"/>
      <c r="EO104" s="775"/>
      <c r="EP104" s="775"/>
      <c r="EQ104" s="775"/>
      <c r="ER104" s="775"/>
      <c r="ES104" s="775"/>
      <c r="ET104" s="775"/>
      <c r="EU104" s="775"/>
      <c r="EV104" s="775"/>
      <c r="EW104" s="775"/>
      <c r="EX104" s="775"/>
      <c r="EY104" s="775"/>
      <c r="EZ104" s="775"/>
      <c r="FA104" s="775"/>
      <c r="FB104" s="775"/>
      <c r="FC104" s="775"/>
      <c r="FD104" s="775"/>
      <c r="FE104" s="775"/>
      <c r="FF104" s="775"/>
      <c r="FG104" s="775"/>
      <c r="FH104" s="775"/>
      <c r="FI104" s="775"/>
      <c r="FJ104" s="775"/>
      <c r="FK104" s="775"/>
      <c r="FL104" s="775"/>
      <c r="FM104" s="775"/>
      <c r="FN104" s="775"/>
      <c r="FO104" s="775"/>
      <c r="FP104" s="775"/>
      <c r="FQ104" s="775"/>
      <c r="FR104" s="775"/>
      <c r="FS104" s="775"/>
      <c r="FT104" s="775"/>
    </row>
    <row r="105" spans="1:176" ht="22.5" customHeight="1" x14ac:dyDescent="0.2">
      <c r="A105" s="124"/>
      <c r="B105" s="134" t="str">
        <f t="shared" si="1"/>
        <v/>
      </c>
      <c r="C105" s="135" t="str">
        <f t="shared" si="2"/>
        <v/>
      </c>
      <c r="D105" s="1950" t="str">
        <f t="shared" si="3"/>
        <v/>
      </c>
      <c r="E105" s="1951"/>
      <c r="F105" s="1951"/>
      <c r="G105" s="1951"/>
      <c r="H105" s="1951"/>
      <c r="I105" s="1951"/>
      <c r="J105" s="1951"/>
      <c r="K105" s="1951"/>
      <c r="L105" s="1951"/>
      <c r="M105" s="1951"/>
      <c r="N105" s="1945" t="str">
        <f t="shared" si="7"/>
        <v/>
      </c>
      <c r="O105" s="1946"/>
      <c r="P105" s="1847" t="str">
        <f t="shared" si="4"/>
        <v/>
      </c>
      <c r="Q105" s="1848"/>
      <c r="R105" s="1849"/>
      <c r="S105" s="1850" t="str">
        <f t="shared" si="8"/>
        <v/>
      </c>
      <c r="T105" s="1850"/>
      <c r="U105" s="1850"/>
      <c r="V105" s="1850"/>
      <c r="W105" s="1850"/>
      <c r="X105" s="1803" t="str">
        <f t="shared" si="5"/>
        <v/>
      </c>
      <c r="Y105" s="1803"/>
      <c r="Z105" s="1803"/>
      <c r="AA105" s="1803"/>
      <c r="AB105" s="1803"/>
      <c r="AC105" s="1803"/>
      <c r="AD105" s="1803"/>
      <c r="AE105" s="1803"/>
      <c r="AF105" s="1803"/>
      <c r="AG105" s="1803"/>
      <c r="AH105" s="1803"/>
      <c r="AI105" s="1804"/>
      <c r="AJ105" s="1754" t="str">
        <f t="shared" si="6"/>
        <v/>
      </c>
      <c r="AK105" s="1755"/>
      <c r="AL105" s="1755"/>
      <c r="AM105" s="1755"/>
      <c r="AN105" s="1755"/>
      <c r="AO105" s="1755"/>
      <c r="AP105" s="1755"/>
      <c r="AQ105" s="1755"/>
      <c r="AR105" s="1755"/>
      <c r="AS105" s="1755"/>
      <c r="AT105" s="1755"/>
      <c r="AU105" s="1755"/>
      <c r="AV105" s="1755"/>
      <c r="AW105" s="1755"/>
      <c r="AX105" s="1755"/>
      <c r="AY105" s="1755"/>
      <c r="AZ105" s="1755"/>
      <c r="BA105" s="1755"/>
      <c r="BB105" s="1755"/>
      <c r="BC105" s="1755"/>
      <c r="BD105" s="1755"/>
      <c r="BE105" s="1755"/>
      <c r="BF105" s="1755"/>
      <c r="BG105" s="1755"/>
      <c r="BH105" s="1756"/>
      <c r="BI105" s="133"/>
      <c r="BJ105" s="133"/>
      <c r="BK105" s="133"/>
      <c r="BL105" s="133"/>
      <c r="BM105" s="133"/>
      <c r="BN105" s="133"/>
      <c r="BO105" s="133"/>
      <c r="BP105" s="133"/>
      <c r="BQ105" s="133"/>
      <c r="BR105" s="133"/>
      <c r="BS105" s="133"/>
      <c r="BT105" s="133"/>
      <c r="BU105" s="133"/>
      <c r="BV105" s="133"/>
      <c r="BW105" s="133"/>
      <c r="BX105" s="133"/>
      <c r="BY105" s="133"/>
      <c r="BZ105" s="133"/>
      <c r="CA105" s="13"/>
      <c r="CB105" s="2"/>
      <c r="CC105" s="775"/>
      <c r="CD105" s="775"/>
      <c r="CE105" s="775"/>
      <c r="CF105" s="775"/>
      <c r="CG105" s="775"/>
      <c r="CH105" s="775"/>
      <c r="CI105" s="775"/>
      <c r="CJ105" s="775"/>
      <c r="CK105" s="775"/>
      <c r="CL105" s="775"/>
      <c r="CM105" s="775"/>
      <c r="CN105" s="775"/>
      <c r="CO105" s="775"/>
      <c r="CP105" s="775"/>
      <c r="CQ105" s="775"/>
      <c r="CR105" s="775"/>
      <c r="CS105" s="775"/>
      <c r="CT105" s="775"/>
      <c r="CU105" s="775"/>
      <c r="CV105" s="775"/>
      <c r="CW105" s="775"/>
      <c r="CX105" s="775"/>
      <c r="CY105" s="775"/>
      <c r="CZ105" s="775"/>
      <c r="DA105" s="775"/>
      <c r="DB105" s="775"/>
      <c r="DC105" s="775"/>
      <c r="DD105" s="775"/>
      <c r="DE105" s="775"/>
      <c r="DF105" s="775"/>
      <c r="DG105" s="775"/>
      <c r="DH105" s="775"/>
      <c r="DI105" s="775"/>
      <c r="DJ105" s="775"/>
      <c r="DK105" s="775"/>
      <c r="DL105" s="775"/>
      <c r="DM105" s="775"/>
      <c r="DN105" s="775"/>
      <c r="DO105" s="775"/>
      <c r="DP105" s="775"/>
      <c r="DQ105" s="775"/>
      <c r="DR105" s="775"/>
      <c r="DS105" s="775"/>
      <c r="DT105" s="775"/>
      <c r="DU105" s="775"/>
      <c r="DV105" s="775"/>
      <c r="DW105" s="775"/>
      <c r="DX105" s="775"/>
      <c r="DY105" s="775"/>
      <c r="DZ105" s="775"/>
      <c r="EA105" s="775"/>
      <c r="EB105" s="775"/>
      <c r="EC105" s="775"/>
      <c r="ED105" s="775"/>
      <c r="EE105" s="775"/>
      <c r="EF105" s="775"/>
      <c r="EG105" s="775"/>
      <c r="EH105" s="775"/>
      <c r="EI105" s="775"/>
      <c r="EJ105" s="775"/>
      <c r="EK105" s="775"/>
      <c r="EL105" s="775"/>
      <c r="EM105" s="775"/>
      <c r="EN105" s="775"/>
      <c r="EO105" s="775"/>
      <c r="EP105" s="775"/>
      <c r="EQ105" s="775"/>
      <c r="ER105" s="775"/>
      <c r="ES105" s="775"/>
      <c r="ET105" s="775"/>
      <c r="EU105" s="775"/>
      <c r="EV105" s="775"/>
      <c r="EW105" s="775"/>
      <c r="EX105" s="775"/>
      <c r="EY105" s="775"/>
      <c r="EZ105" s="775"/>
      <c r="FA105" s="775"/>
      <c r="FB105" s="775"/>
      <c r="FC105" s="775"/>
      <c r="FD105" s="775"/>
      <c r="FE105" s="775"/>
      <c r="FF105" s="775"/>
      <c r="FG105" s="775"/>
      <c r="FH105" s="775"/>
      <c r="FI105" s="775"/>
      <c r="FJ105" s="775"/>
      <c r="FK105" s="775"/>
      <c r="FL105" s="775"/>
      <c r="FM105" s="775"/>
      <c r="FN105" s="775"/>
      <c r="FO105" s="775"/>
      <c r="FP105" s="775"/>
      <c r="FQ105" s="775"/>
      <c r="FR105" s="775"/>
      <c r="FS105" s="775"/>
      <c r="FT105" s="775"/>
    </row>
    <row r="106" spans="1:176" ht="22.5" customHeight="1" x14ac:dyDescent="0.2">
      <c r="A106" s="124"/>
      <c r="B106" s="134" t="str">
        <f t="shared" si="1"/>
        <v/>
      </c>
      <c r="C106" s="135" t="str">
        <f t="shared" si="2"/>
        <v/>
      </c>
      <c r="D106" s="1950" t="str">
        <f t="shared" si="3"/>
        <v/>
      </c>
      <c r="E106" s="1951"/>
      <c r="F106" s="1951"/>
      <c r="G106" s="1951"/>
      <c r="H106" s="1951"/>
      <c r="I106" s="1951"/>
      <c r="J106" s="1951"/>
      <c r="K106" s="1951"/>
      <c r="L106" s="1951"/>
      <c r="M106" s="1951"/>
      <c r="N106" s="1945" t="str">
        <f t="shared" si="7"/>
        <v/>
      </c>
      <c r="O106" s="1946"/>
      <c r="P106" s="1847" t="str">
        <f t="shared" si="4"/>
        <v/>
      </c>
      <c r="Q106" s="1848"/>
      <c r="R106" s="1849"/>
      <c r="S106" s="1850" t="str">
        <f t="shared" si="8"/>
        <v/>
      </c>
      <c r="T106" s="1850"/>
      <c r="U106" s="1850"/>
      <c r="V106" s="1850"/>
      <c r="W106" s="1850"/>
      <c r="X106" s="1803" t="str">
        <f t="shared" si="5"/>
        <v/>
      </c>
      <c r="Y106" s="1803"/>
      <c r="Z106" s="1803"/>
      <c r="AA106" s="1803"/>
      <c r="AB106" s="1803"/>
      <c r="AC106" s="1803"/>
      <c r="AD106" s="1803"/>
      <c r="AE106" s="1803"/>
      <c r="AF106" s="1803"/>
      <c r="AG106" s="1803"/>
      <c r="AH106" s="1803"/>
      <c r="AI106" s="1804"/>
      <c r="AJ106" s="1754" t="str">
        <f t="shared" si="6"/>
        <v/>
      </c>
      <c r="AK106" s="1755"/>
      <c r="AL106" s="1755"/>
      <c r="AM106" s="1755"/>
      <c r="AN106" s="1755"/>
      <c r="AO106" s="1755"/>
      <c r="AP106" s="1755"/>
      <c r="AQ106" s="1755"/>
      <c r="AR106" s="1755"/>
      <c r="AS106" s="1755"/>
      <c r="AT106" s="1755"/>
      <c r="AU106" s="1755"/>
      <c r="AV106" s="1755"/>
      <c r="AW106" s="1755"/>
      <c r="AX106" s="1755"/>
      <c r="AY106" s="1755"/>
      <c r="AZ106" s="1755"/>
      <c r="BA106" s="1755"/>
      <c r="BB106" s="1755"/>
      <c r="BC106" s="1755"/>
      <c r="BD106" s="1755"/>
      <c r="BE106" s="1755"/>
      <c r="BF106" s="1755"/>
      <c r="BG106" s="1755"/>
      <c r="BH106" s="1756"/>
      <c r="BI106" s="133"/>
      <c r="BJ106" s="133"/>
      <c r="BK106" s="133"/>
      <c r="BL106" s="133"/>
      <c r="BM106" s="133"/>
      <c r="BN106" s="133"/>
      <c r="BO106" s="133"/>
      <c r="BP106" s="133"/>
      <c r="BQ106" s="133"/>
      <c r="BR106" s="133"/>
      <c r="BS106" s="133"/>
      <c r="BT106" s="133"/>
      <c r="BU106" s="133"/>
      <c r="BV106" s="133"/>
      <c r="BW106" s="133"/>
      <c r="BX106" s="133"/>
      <c r="BY106" s="133"/>
      <c r="BZ106" s="133"/>
      <c r="CA106" s="13"/>
      <c r="CB106" s="2"/>
      <c r="CC106" s="775"/>
      <c r="CD106" s="775"/>
      <c r="CE106" s="775"/>
      <c r="CF106" s="775"/>
      <c r="CG106" s="775"/>
      <c r="CH106" s="775"/>
      <c r="CI106" s="775"/>
      <c r="CJ106" s="775"/>
      <c r="CK106" s="775"/>
      <c r="CL106" s="775"/>
      <c r="CM106" s="775"/>
      <c r="CN106" s="775"/>
      <c r="CO106" s="775"/>
      <c r="CP106" s="775"/>
      <c r="CQ106" s="775"/>
      <c r="CR106" s="775"/>
      <c r="CS106" s="775"/>
      <c r="CT106" s="775"/>
      <c r="CU106" s="775"/>
      <c r="CV106" s="775"/>
      <c r="CW106" s="775"/>
      <c r="CX106" s="775"/>
      <c r="CY106" s="775"/>
      <c r="CZ106" s="775"/>
      <c r="DA106" s="775"/>
      <c r="DB106" s="775"/>
      <c r="DC106" s="775"/>
      <c r="DD106" s="775"/>
      <c r="DE106" s="775"/>
      <c r="DF106" s="775"/>
      <c r="DG106" s="775"/>
      <c r="DH106" s="775"/>
      <c r="DI106" s="775"/>
      <c r="DJ106" s="775"/>
      <c r="DK106" s="775"/>
      <c r="DL106" s="775"/>
      <c r="DM106" s="775"/>
      <c r="DN106" s="775"/>
      <c r="DO106" s="775"/>
      <c r="DP106" s="775"/>
      <c r="DQ106" s="775"/>
      <c r="DR106" s="775"/>
      <c r="DS106" s="775"/>
      <c r="DT106" s="775"/>
      <c r="DU106" s="775"/>
      <c r="DV106" s="775"/>
      <c r="DW106" s="775"/>
      <c r="DX106" s="775"/>
      <c r="DY106" s="775"/>
      <c r="DZ106" s="775"/>
      <c r="EA106" s="775"/>
      <c r="EB106" s="775"/>
      <c r="EC106" s="775"/>
      <c r="ED106" s="775"/>
      <c r="EE106" s="775"/>
      <c r="EF106" s="775"/>
      <c r="EG106" s="775"/>
      <c r="EH106" s="775"/>
      <c r="EI106" s="775"/>
      <c r="EJ106" s="775"/>
      <c r="EK106" s="775"/>
      <c r="EL106" s="775"/>
      <c r="EM106" s="775"/>
      <c r="EN106" s="775"/>
      <c r="EO106" s="775"/>
      <c r="EP106" s="775"/>
      <c r="EQ106" s="775"/>
      <c r="ER106" s="775"/>
      <c r="ES106" s="775"/>
      <c r="ET106" s="775"/>
      <c r="EU106" s="775"/>
      <c r="EV106" s="775"/>
      <c r="EW106" s="775"/>
      <c r="EX106" s="775"/>
      <c r="EY106" s="775"/>
      <c r="EZ106" s="775"/>
      <c r="FA106" s="775"/>
      <c r="FB106" s="775"/>
      <c r="FC106" s="775"/>
      <c r="FD106" s="775"/>
      <c r="FE106" s="775"/>
      <c r="FF106" s="775"/>
      <c r="FG106" s="775"/>
      <c r="FH106" s="775"/>
      <c r="FI106" s="775"/>
      <c r="FJ106" s="775"/>
      <c r="FK106" s="775"/>
      <c r="FL106" s="775"/>
      <c r="FM106" s="775"/>
      <c r="FN106" s="775"/>
      <c r="FO106" s="775"/>
      <c r="FP106" s="775"/>
      <c r="FQ106" s="775"/>
      <c r="FR106" s="775"/>
      <c r="FS106" s="775"/>
      <c r="FT106" s="775"/>
    </row>
    <row r="107" spans="1:176" ht="22.5" customHeight="1" thickBot="1" x14ac:dyDescent="0.25">
      <c r="A107" s="124"/>
      <c r="B107" s="136" t="str">
        <f t="shared" si="1"/>
        <v/>
      </c>
      <c r="C107" s="137" t="str">
        <f t="shared" si="2"/>
        <v/>
      </c>
      <c r="D107" s="2249" t="str">
        <f t="shared" si="3"/>
        <v/>
      </c>
      <c r="E107" s="2250"/>
      <c r="F107" s="2250"/>
      <c r="G107" s="2250"/>
      <c r="H107" s="2250"/>
      <c r="I107" s="2250"/>
      <c r="J107" s="2250"/>
      <c r="K107" s="2250"/>
      <c r="L107" s="2250"/>
      <c r="M107" s="2250"/>
      <c r="N107" s="1945" t="str">
        <f t="shared" si="7"/>
        <v/>
      </c>
      <c r="O107" s="1946"/>
      <c r="P107" s="1947" t="str">
        <f t="shared" si="4"/>
        <v/>
      </c>
      <c r="Q107" s="1948"/>
      <c r="R107" s="1949"/>
      <c r="S107" s="2259" t="str">
        <f t="shared" si="8"/>
        <v/>
      </c>
      <c r="T107" s="2260"/>
      <c r="U107" s="2260"/>
      <c r="V107" s="2260"/>
      <c r="W107" s="2261"/>
      <c r="X107" s="1766" t="str">
        <f t="shared" si="5"/>
        <v/>
      </c>
      <c r="Y107" s="1767"/>
      <c r="Z107" s="1767"/>
      <c r="AA107" s="1767"/>
      <c r="AB107" s="1767"/>
      <c r="AC107" s="1767"/>
      <c r="AD107" s="1767"/>
      <c r="AE107" s="1767"/>
      <c r="AF107" s="1767"/>
      <c r="AG107" s="1767"/>
      <c r="AH107" s="1767"/>
      <c r="AI107" s="1768"/>
      <c r="AJ107" s="1807" t="str">
        <f t="shared" si="6"/>
        <v/>
      </c>
      <c r="AK107" s="1808"/>
      <c r="AL107" s="1808"/>
      <c r="AM107" s="1808"/>
      <c r="AN107" s="1808"/>
      <c r="AO107" s="1808"/>
      <c r="AP107" s="1808"/>
      <c r="AQ107" s="1808"/>
      <c r="AR107" s="1808"/>
      <c r="AS107" s="1808"/>
      <c r="AT107" s="1808"/>
      <c r="AU107" s="1808"/>
      <c r="AV107" s="1808"/>
      <c r="AW107" s="1808"/>
      <c r="AX107" s="1808"/>
      <c r="AY107" s="1808"/>
      <c r="AZ107" s="1808"/>
      <c r="BA107" s="1808"/>
      <c r="BB107" s="1808"/>
      <c r="BC107" s="1808"/>
      <c r="BD107" s="1808"/>
      <c r="BE107" s="1808"/>
      <c r="BF107" s="1808"/>
      <c r="BG107" s="1808"/>
      <c r="BH107" s="1809"/>
      <c r="BI107" s="133"/>
      <c r="BJ107" s="133"/>
      <c r="BK107" s="133"/>
      <c r="BL107" s="133"/>
      <c r="BM107" s="133"/>
      <c r="BN107" s="133"/>
      <c r="BO107" s="133"/>
      <c r="BP107" s="133"/>
      <c r="BQ107" s="133"/>
      <c r="BR107" s="133"/>
      <c r="BS107" s="133"/>
      <c r="BT107" s="133"/>
      <c r="BU107" s="133"/>
      <c r="BV107" s="133"/>
      <c r="BW107" s="133"/>
      <c r="BX107" s="133"/>
      <c r="BY107" s="133"/>
      <c r="BZ107" s="133"/>
      <c r="CA107" s="13"/>
      <c r="CB107" s="2"/>
      <c r="CC107" s="775"/>
      <c r="CD107" s="775"/>
      <c r="CE107" s="775"/>
      <c r="CF107" s="775"/>
      <c r="CG107" s="775"/>
      <c r="CH107" s="775"/>
      <c r="CI107" s="775"/>
      <c r="CJ107" s="775"/>
      <c r="CK107" s="775"/>
      <c r="CL107" s="775"/>
      <c r="CM107" s="775"/>
      <c r="CN107" s="775"/>
      <c r="CO107" s="775"/>
      <c r="CP107" s="775"/>
      <c r="CQ107" s="775"/>
      <c r="CR107" s="775"/>
      <c r="CS107" s="775"/>
      <c r="CT107" s="775"/>
      <c r="CU107" s="775"/>
      <c r="CV107" s="775"/>
      <c r="CW107" s="775"/>
      <c r="CX107" s="775"/>
      <c r="CY107" s="775"/>
      <c r="CZ107" s="775"/>
      <c r="DA107" s="775"/>
      <c r="DB107" s="775"/>
      <c r="DC107" s="775"/>
      <c r="DD107" s="775"/>
      <c r="DE107" s="775"/>
      <c r="DF107" s="775"/>
      <c r="DG107" s="775"/>
      <c r="DH107" s="775"/>
      <c r="DI107" s="775"/>
      <c r="DJ107" s="775"/>
      <c r="DK107" s="775"/>
      <c r="DL107" s="775"/>
      <c r="DM107" s="775"/>
      <c r="DN107" s="775"/>
      <c r="DO107" s="775"/>
      <c r="DP107" s="775"/>
      <c r="DQ107" s="775"/>
      <c r="DR107" s="775"/>
      <c r="DS107" s="775"/>
      <c r="DT107" s="775"/>
      <c r="DU107" s="775"/>
      <c r="DV107" s="775"/>
      <c r="DW107" s="775"/>
      <c r="DX107" s="775"/>
      <c r="DY107" s="775"/>
      <c r="DZ107" s="775"/>
      <c r="EA107" s="775"/>
      <c r="EB107" s="775"/>
      <c r="EC107" s="775"/>
      <c r="ED107" s="775"/>
      <c r="EE107" s="775"/>
      <c r="EF107" s="775"/>
      <c r="EG107" s="775"/>
      <c r="EH107" s="775"/>
      <c r="EI107" s="775"/>
      <c r="EJ107" s="775"/>
      <c r="EK107" s="775"/>
      <c r="EL107" s="775"/>
      <c r="EM107" s="775"/>
      <c r="EN107" s="775"/>
      <c r="EO107" s="775"/>
      <c r="EP107" s="775"/>
      <c r="EQ107" s="775"/>
      <c r="ER107" s="775"/>
      <c r="ES107" s="775"/>
      <c r="ET107" s="775"/>
      <c r="EU107" s="775"/>
      <c r="EV107" s="775"/>
      <c r="EW107" s="775"/>
      <c r="EX107" s="775"/>
      <c r="EY107" s="775"/>
      <c r="EZ107" s="775"/>
      <c r="FA107" s="775"/>
      <c r="FB107" s="775"/>
      <c r="FC107" s="775"/>
      <c r="FD107" s="775"/>
      <c r="FE107" s="775"/>
      <c r="FF107" s="775"/>
      <c r="FG107" s="775"/>
      <c r="FH107" s="775"/>
      <c r="FI107" s="775"/>
      <c r="FJ107" s="775"/>
      <c r="FK107" s="775"/>
      <c r="FL107" s="775"/>
      <c r="FM107" s="775"/>
      <c r="FN107" s="775"/>
      <c r="FO107" s="775"/>
      <c r="FP107" s="775"/>
      <c r="FQ107" s="775"/>
      <c r="FR107" s="775"/>
      <c r="FS107" s="775"/>
      <c r="FT107" s="775"/>
    </row>
    <row r="108" spans="1:176" ht="7.5" customHeight="1" x14ac:dyDescent="0.2">
      <c r="A108" s="124"/>
      <c r="B108" s="1001" t="s">
        <v>90</v>
      </c>
      <c r="C108" s="1002"/>
      <c r="D108" s="1002"/>
      <c r="E108" s="1002"/>
      <c r="F108" s="1002"/>
      <c r="G108" s="1002"/>
      <c r="H108" s="1002"/>
      <c r="I108" s="1003"/>
      <c r="J108" s="1902" t="str">
        <f>IF(L59="","",L59)</f>
        <v/>
      </c>
      <c r="K108" s="1811"/>
      <c r="L108" s="1811"/>
      <c r="M108" s="1811"/>
      <c r="N108" s="1811"/>
      <c r="O108" s="1903"/>
      <c r="P108" s="988" t="s">
        <v>83</v>
      </c>
      <c r="Q108" s="989"/>
      <c r="R108" s="989"/>
      <c r="S108" s="989"/>
      <c r="T108" s="989"/>
      <c r="U108" s="989"/>
      <c r="V108" s="989"/>
      <c r="W108" s="989"/>
      <c r="X108" s="989"/>
      <c r="Y108" s="989"/>
      <c r="Z108" s="989"/>
      <c r="AA108" s="989"/>
      <c r="AB108" s="989"/>
      <c r="AC108" s="989"/>
      <c r="AD108" s="989"/>
      <c r="AE108" s="989"/>
      <c r="AF108" s="989"/>
      <c r="AG108" s="989"/>
      <c r="AH108" s="989"/>
      <c r="AI108" s="990"/>
      <c r="AJ108" s="1810" t="str">
        <f>IF(AY59="","",AY59)</f>
        <v/>
      </c>
      <c r="AK108" s="1811"/>
      <c r="AL108" s="1811"/>
      <c r="AM108" s="1811"/>
      <c r="AN108" s="1811"/>
      <c r="AO108" s="1811"/>
      <c r="AP108" s="1811"/>
      <c r="AQ108" s="1811"/>
      <c r="AR108" s="1811"/>
      <c r="AS108" s="1811"/>
      <c r="AT108" s="1811"/>
      <c r="AU108" s="1811"/>
      <c r="AV108" s="1811"/>
      <c r="AW108" s="1811"/>
      <c r="AX108" s="1811"/>
      <c r="AY108" s="1811"/>
      <c r="AZ108" s="1811"/>
      <c r="BA108" s="1811"/>
      <c r="BB108" s="1811"/>
      <c r="BC108" s="1811"/>
      <c r="BD108" s="1811"/>
      <c r="BE108" s="1811"/>
      <c r="BF108" s="1811"/>
      <c r="BG108" s="1811"/>
      <c r="BH108" s="1812"/>
      <c r="BI108" s="133"/>
      <c r="BJ108" s="133"/>
      <c r="BK108" s="133"/>
      <c r="BL108" s="133"/>
      <c r="BM108" s="124"/>
      <c r="BN108" s="124"/>
      <c r="BO108" s="124"/>
      <c r="BP108" s="124"/>
      <c r="BQ108" s="124"/>
      <c r="BR108" s="124"/>
      <c r="BS108" s="124"/>
      <c r="BT108" s="124"/>
      <c r="BU108" s="124"/>
      <c r="BV108" s="124"/>
      <c r="BW108" s="124"/>
      <c r="BX108" s="124"/>
      <c r="BY108" s="124"/>
      <c r="BZ108" s="124"/>
      <c r="CK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row>
    <row r="109" spans="1:176" ht="15" customHeight="1" x14ac:dyDescent="0.2">
      <c r="A109" s="124"/>
      <c r="B109" s="1004"/>
      <c r="C109" s="1005"/>
      <c r="D109" s="1005"/>
      <c r="E109" s="1005"/>
      <c r="F109" s="1005"/>
      <c r="G109" s="1005"/>
      <c r="H109" s="1005"/>
      <c r="I109" s="1006"/>
      <c r="J109" s="1904"/>
      <c r="K109" s="1755"/>
      <c r="L109" s="1755"/>
      <c r="M109" s="1755"/>
      <c r="N109" s="1755"/>
      <c r="O109" s="1905"/>
      <c r="P109" s="1014" t="s">
        <v>84</v>
      </c>
      <c r="Q109" s="1015"/>
      <c r="R109" s="1015"/>
      <c r="S109" s="1015"/>
      <c r="T109" s="1015"/>
      <c r="U109" s="1015"/>
      <c r="V109" s="1015"/>
      <c r="W109" s="1015"/>
      <c r="X109" s="1015"/>
      <c r="Y109" s="1015"/>
      <c r="Z109" s="1015"/>
      <c r="AA109" s="1015"/>
      <c r="AB109" s="1015"/>
      <c r="AC109" s="1015"/>
      <c r="AD109" s="1015"/>
      <c r="AE109" s="1015"/>
      <c r="AF109" s="1015"/>
      <c r="AG109" s="1015"/>
      <c r="AH109" s="1015"/>
      <c r="AI109" s="1016"/>
      <c r="AJ109" s="1754"/>
      <c r="AK109" s="1755"/>
      <c r="AL109" s="1755"/>
      <c r="AM109" s="1755"/>
      <c r="AN109" s="1755"/>
      <c r="AO109" s="1755"/>
      <c r="AP109" s="1755"/>
      <c r="AQ109" s="1755"/>
      <c r="AR109" s="1755"/>
      <c r="AS109" s="1755"/>
      <c r="AT109" s="1755"/>
      <c r="AU109" s="1755"/>
      <c r="AV109" s="1755"/>
      <c r="AW109" s="1755"/>
      <c r="AX109" s="1755"/>
      <c r="AY109" s="1755"/>
      <c r="AZ109" s="1755"/>
      <c r="BA109" s="1755"/>
      <c r="BB109" s="1755"/>
      <c r="BC109" s="1755"/>
      <c r="BD109" s="1755"/>
      <c r="BE109" s="1755"/>
      <c r="BF109" s="1755"/>
      <c r="BG109" s="1755"/>
      <c r="BH109" s="1756"/>
      <c r="BI109" s="133"/>
      <c r="BJ109" s="133"/>
      <c r="BK109" s="133"/>
      <c r="BL109" s="133"/>
      <c r="BM109" s="124"/>
      <c r="BN109" s="124"/>
      <c r="BO109" s="124"/>
      <c r="BP109" s="124"/>
      <c r="BQ109" s="124"/>
      <c r="BR109" s="124"/>
      <c r="BS109" s="124"/>
      <c r="BT109" s="124"/>
      <c r="BU109" s="124"/>
      <c r="BV109" s="124"/>
      <c r="BW109" s="124"/>
      <c r="BX109" s="124"/>
      <c r="BY109" s="124"/>
      <c r="BZ109" s="124"/>
      <c r="CK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row>
    <row r="110" spans="1:176" ht="7.5" customHeight="1" x14ac:dyDescent="0.2">
      <c r="A110" s="124"/>
      <c r="B110" s="1017" t="s">
        <v>126</v>
      </c>
      <c r="C110" s="1018"/>
      <c r="D110" s="1018"/>
      <c r="E110" s="1018"/>
      <c r="F110" s="1018"/>
      <c r="G110" s="1018"/>
      <c r="H110" s="1018"/>
      <c r="I110" s="1019"/>
      <c r="J110" s="1906" t="str">
        <f>IF(L60="","",L60)</f>
        <v/>
      </c>
      <c r="K110" s="1814"/>
      <c r="L110" s="1814"/>
      <c r="M110" s="1814"/>
      <c r="N110" s="1814"/>
      <c r="O110" s="1907"/>
      <c r="P110" s="988" t="s">
        <v>83</v>
      </c>
      <c r="Q110" s="989"/>
      <c r="R110" s="989"/>
      <c r="S110" s="989"/>
      <c r="T110" s="989"/>
      <c r="U110" s="989"/>
      <c r="V110" s="989"/>
      <c r="W110" s="989"/>
      <c r="X110" s="989"/>
      <c r="Y110" s="989"/>
      <c r="Z110" s="989"/>
      <c r="AA110" s="989"/>
      <c r="AB110" s="989"/>
      <c r="AC110" s="989"/>
      <c r="AD110" s="989"/>
      <c r="AE110" s="989"/>
      <c r="AF110" s="989"/>
      <c r="AG110" s="989"/>
      <c r="AH110" s="989"/>
      <c r="AI110" s="990"/>
      <c r="AJ110" s="1813" t="str">
        <f>IF(AY60="","",AY60)</f>
        <v/>
      </c>
      <c r="AK110" s="1814"/>
      <c r="AL110" s="1814"/>
      <c r="AM110" s="1814"/>
      <c r="AN110" s="1814"/>
      <c r="AO110" s="1814"/>
      <c r="AP110" s="1814"/>
      <c r="AQ110" s="1814"/>
      <c r="AR110" s="1814"/>
      <c r="AS110" s="1814"/>
      <c r="AT110" s="1814"/>
      <c r="AU110" s="1814"/>
      <c r="AV110" s="1814"/>
      <c r="AW110" s="1814"/>
      <c r="AX110" s="1814"/>
      <c r="AY110" s="1814"/>
      <c r="AZ110" s="1814"/>
      <c r="BA110" s="1814"/>
      <c r="BB110" s="1814"/>
      <c r="BC110" s="1814"/>
      <c r="BD110" s="1814"/>
      <c r="BE110" s="1814"/>
      <c r="BF110" s="1814"/>
      <c r="BG110" s="1814"/>
      <c r="BH110" s="1815"/>
      <c r="BI110" s="133"/>
      <c r="BJ110" s="133"/>
      <c r="BK110" s="133"/>
      <c r="BL110" s="133"/>
      <c r="BM110" s="133"/>
      <c r="BN110" s="133"/>
      <c r="BO110" s="133"/>
      <c r="BP110" s="133"/>
      <c r="BQ110" s="133"/>
      <c r="BR110" s="133"/>
      <c r="BS110" s="133"/>
      <c r="BT110" s="133"/>
      <c r="BU110" s="133"/>
      <c r="BV110" s="133"/>
      <c r="BW110" s="124"/>
      <c r="BX110" s="124"/>
      <c r="BY110" s="124"/>
      <c r="BZ110" s="124"/>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row>
    <row r="111" spans="1:176" ht="15" customHeight="1" x14ac:dyDescent="0.2">
      <c r="A111" s="124"/>
      <c r="B111" s="1020"/>
      <c r="C111" s="1021"/>
      <c r="D111" s="1021"/>
      <c r="E111" s="1021"/>
      <c r="F111" s="1021"/>
      <c r="G111" s="1021"/>
      <c r="H111" s="1021"/>
      <c r="I111" s="1022"/>
      <c r="J111" s="1908"/>
      <c r="K111" s="1817"/>
      <c r="L111" s="1817"/>
      <c r="M111" s="1817"/>
      <c r="N111" s="1817"/>
      <c r="O111" s="1909"/>
      <c r="P111" s="1033" t="s">
        <v>96</v>
      </c>
      <c r="Q111" s="1034"/>
      <c r="R111" s="1034"/>
      <c r="S111" s="1034"/>
      <c r="T111" s="1034"/>
      <c r="U111" s="1034"/>
      <c r="V111" s="1034"/>
      <c r="W111" s="1034"/>
      <c r="X111" s="1034"/>
      <c r="Y111" s="1034"/>
      <c r="Z111" s="1034"/>
      <c r="AA111" s="1034"/>
      <c r="AB111" s="1034"/>
      <c r="AC111" s="1034"/>
      <c r="AD111" s="1034"/>
      <c r="AE111" s="1034"/>
      <c r="AF111" s="1034"/>
      <c r="AG111" s="1034"/>
      <c r="AH111" s="1034"/>
      <c r="AI111" s="1035"/>
      <c r="AJ111" s="1816"/>
      <c r="AK111" s="1817"/>
      <c r="AL111" s="1817"/>
      <c r="AM111" s="1817"/>
      <c r="AN111" s="1817"/>
      <c r="AO111" s="1817"/>
      <c r="AP111" s="1817"/>
      <c r="AQ111" s="1817"/>
      <c r="AR111" s="1817"/>
      <c r="AS111" s="1817"/>
      <c r="AT111" s="1817"/>
      <c r="AU111" s="1817"/>
      <c r="AV111" s="1817"/>
      <c r="AW111" s="1817"/>
      <c r="AX111" s="1817"/>
      <c r="AY111" s="1817"/>
      <c r="AZ111" s="1817"/>
      <c r="BA111" s="1817"/>
      <c r="BB111" s="1817"/>
      <c r="BC111" s="1817"/>
      <c r="BD111" s="1817"/>
      <c r="BE111" s="1817"/>
      <c r="BF111" s="1817"/>
      <c r="BG111" s="1817"/>
      <c r="BH111" s="1818"/>
      <c r="BI111" s="133"/>
      <c r="BJ111" s="133"/>
      <c r="BK111" s="133"/>
      <c r="BL111" s="133"/>
      <c r="BM111" s="133"/>
      <c r="BN111" s="133"/>
      <c r="BO111" s="133"/>
      <c r="BP111" s="133"/>
      <c r="BQ111" s="133"/>
      <c r="BR111" s="133"/>
      <c r="BS111" s="133"/>
      <c r="BT111" s="133"/>
      <c r="BU111" s="133"/>
      <c r="BV111" s="133"/>
      <c r="BW111" s="124"/>
      <c r="BX111" s="124"/>
      <c r="BY111" s="124"/>
      <c r="BZ111" s="124"/>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row>
    <row r="112" spans="1:176" ht="7.5" customHeight="1" x14ac:dyDescent="0.2">
      <c r="A112" s="124"/>
      <c r="B112" s="976" t="s">
        <v>91</v>
      </c>
      <c r="C112" s="977"/>
      <c r="D112" s="977"/>
      <c r="E112" s="977"/>
      <c r="F112" s="977"/>
      <c r="G112" s="977"/>
      <c r="H112" s="977"/>
      <c r="I112" s="978"/>
      <c r="J112" s="1910" t="str">
        <f>IF(L61="","",L61)</f>
        <v/>
      </c>
      <c r="K112" s="1911"/>
      <c r="L112" s="1911"/>
      <c r="M112" s="1911"/>
      <c r="N112" s="1911"/>
      <c r="O112" s="1912"/>
      <c r="P112" s="988" t="s">
        <v>83</v>
      </c>
      <c r="Q112" s="989"/>
      <c r="R112" s="989"/>
      <c r="S112" s="989"/>
      <c r="T112" s="989"/>
      <c r="U112" s="989"/>
      <c r="V112" s="989"/>
      <c r="W112" s="989"/>
      <c r="X112" s="989"/>
      <c r="Y112" s="989"/>
      <c r="Z112" s="989"/>
      <c r="AA112" s="989"/>
      <c r="AB112" s="989"/>
      <c r="AC112" s="989"/>
      <c r="AD112" s="989"/>
      <c r="AE112" s="989"/>
      <c r="AF112" s="989"/>
      <c r="AG112" s="989"/>
      <c r="AH112" s="989"/>
      <c r="AI112" s="990"/>
      <c r="AJ112" s="1819" t="str">
        <f>IF(AY61="","",AY61)</f>
        <v/>
      </c>
      <c r="AK112" s="1820"/>
      <c r="AL112" s="1820"/>
      <c r="AM112" s="1820"/>
      <c r="AN112" s="1820"/>
      <c r="AO112" s="1820"/>
      <c r="AP112" s="1820"/>
      <c r="AQ112" s="1820"/>
      <c r="AR112" s="1820"/>
      <c r="AS112" s="1820"/>
      <c r="AT112" s="1820"/>
      <c r="AU112" s="1820"/>
      <c r="AV112" s="1820"/>
      <c r="AW112" s="1820"/>
      <c r="AX112" s="1820"/>
      <c r="AY112" s="1820"/>
      <c r="AZ112" s="1820"/>
      <c r="BA112" s="1820"/>
      <c r="BB112" s="1820"/>
      <c r="BC112" s="1820"/>
      <c r="BD112" s="1820"/>
      <c r="BE112" s="1820"/>
      <c r="BF112" s="1820"/>
      <c r="BG112" s="1820"/>
      <c r="BH112" s="1821"/>
      <c r="BI112" s="133"/>
      <c r="BJ112" s="133"/>
      <c r="BK112" s="133"/>
      <c r="BL112" s="133"/>
      <c r="BM112" s="133"/>
      <c r="BN112" s="133"/>
      <c r="BO112" s="133"/>
      <c r="BP112" s="133"/>
      <c r="BQ112" s="133"/>
      <c r="BR112" s="133"/>
      <c r="BS112" s="133"/>
      <c r="BT112" s="133"/>
      <c r="BU112" s="133"/>
      <c r="BV112" s="133"/>
      <c r="BW112" s="133"/>
      <c r="BX112" s="133"/>
      <c r="BY112" s="133"/>
      <c r="BZ112" s="133"/>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row>
    <row r="113" spans="1:176" ht="15" customHeight="1" thickBot="1" x14ac:dyDescent="0.25">
      <c r="A113" s="124"/>
      <c r="B113" s="979"/>
      <c r="C113" s="980"/>
      <c r="D113" s="980"/>
      <c r="E113" s="980"/>
      <c r="F113" s="980"/>
      <c r="G113" s="980"/>
      <c r="H113" s="980"/>
      <c r="I113" s="981"/>
      <c r="J113" s="1913"/>
      <c r="K113" s="1823"/>
      <c r="L113" s="1823"/>
      <c r="M113" s="1823"/>
      <c r="N113" s="1823"/>
      <c r="O113" s="1914"/>
      <c r="P113" s="996" t="s">
        <v>97</v>
      </c>
      <c r="Q113" s="997"/>
      <c r="R113" s="997"/>
      <c r="S113" s="997"/>
      <c r="T113" s="997"/>
      <c r="U113" s="997"/>
      <c r="V113" s="997"/>
      <c r="W113" s="997"/>
      <c r="X113" s="997"/>
      <c r="Y113" s="997"/>
      <c r="Z113" s="997"/>
      <c r="AA113" s="997"/>
      <c r="AB113" s="997"/>
      <c r="AC113" s="997"/>
      <c r="AD113" s="997"/>
      <c r="AE113" s="997"/>
      <c r="AF113" s="997"/>
      <c r="AG113" s="997"/>
      <c r="AH113" s="997"/>
      <c r="AI113" s="998"/>
      <c r="AJ113" s="1822"/>
      <c r="AK113" s="1823"/>
      <c r="AL113" s="1823"/>
      <c r="AM113" s="1823"/>
      <c r="AN113" s="1823"/>
      <c r="AO113" s="1823"/>
      <c r="AP113" s="1823"/>
      <c r="AQ113" s="1823"/>
      <c r="AR113" s="1823"/>
      <c r="AS113" s="1823"/>
      <c r="AT113" s="1823"/>
      <c r="AU113" s="1823"/>
      <c r="AV113" s="1823"/>
      <c r="AW113" s="1823"/>
      <c r="AX113" s="1823"/>
      <c r="AY113" s="1823"/>
      <c r="AZ113" s="1823"/>
      <c r="BA113" s="1823"/>
      <c r="BB113" s="1823"/>
      <c r="BC113" s="1823"/>
      <c r="BD113" s="1823"/>
      <c r="BE113" s="1823"/>
      <c r="BF113" s="1823"/>
      <c r="BG113" s="1823"/>
      <c r="BH113" s="1824"/>
      <c r="BI113" s="133"/>
      <c r="BJ113" s="133"/>
      <c r="BK113" s="133"/>
      <c r="BL113" s="133"/>
      <c r="BM113" s="133"/>
      <c r="BN113" s="133"/>
      <c r="BO113" s="133"/>
      <c r="BP113" s="133"/>
      <c r="BQ113" s="133"/>
      <c r="BR113" s="133"/>
      <c r="BS113" s="133"/>
      <c r="BT113" s="133"/>
      <c r="BU113" s="133"/>
      <c r="BV113" s="133"/>
      <c r="BW113" s="133"/>
      <c r="BX113" s="133"/>
      <c r="BY113" s="133"/>
      <c r="BZ113" s="133"/>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row>
    <row r="114" spans="1:176" ht="11.25" customHeight="1" x14ac:dyDescent="0.15">
      <c r="A114" s="124"/>
      <c r="B114" s="732" t="s">
        <v>23</v>
      </c>
      <c r="C114" s="732"/>
      <c r="D114" s="999" t="s">
        <v>262</v>
      </c>
      <c r="E114" s="999"/>
      <c r="F114" s="999"/>
      <c r="G114" s="999"/>
      <c r="H114" s="999"/>
      <c r="I114" s="999"/>
      <c r="J114" s="999"/>
      <c r="K114" s="999"/>
      <c r="L114" s="999"/>
      <c r="M114" s="999"/>
      <c r="N114" s="999"/>
      <c r="O114" s="999"/>
      <c r="P114" s="999"/>
      <c r="Q114" s="999"/>
      <c r="R114" s="999"/>
      <c r="S114" s="109" t="s">
        <v>180</v>
      </c>
      <c r="T114" s="2"/>
      <c r="U114" s="2"/>
      <c r="V114" s="2"/>
      <c r="W114" s="2"/>
      <c r="X114" s="2"/>
      <c r="Y114" s="2"/>
      <c r="Z114" s="2"/>
      <c r="AA114" s="2"/>
      <c r="AB114" s="2"/>
      <c r="AC114" s="2"/>
      <c r="AD114" s="2"/>
      <c r="AE114" s="2"/>
      <c r="AF114" s="2"/>
      <c r="AG114" s="2"/>
      <c r="AJ114" s="1000" t="s">
        <v>92</v>
      </c>
      <c r="AK114" s="1000"/>
      <c r="AL114" s="1000"/>
      <c r="AM114" s="1000"/>
      <c r="AN114" s="1000"/>
      <c r="AO114" s="1000"/>
      <c r="AP114" s="1000"/>
      <c r="AQ114" s="1000"/>
      <c r="AR114" s="1000"/>
      <c r="AS114" s="1000"/>
      <c r="AT114" s="1000"/>
      <c r="AU114" s="1000"/>
      <c r="AV114" s="1000"/>
      <c r="AW114" s="1000"/>
      <c r="AX114" s="1000"/>
      <c r="AY114" s="1000"/>
      <c r="AZ114" s="1000"/>
      <c r="BA114" s="1000"/>
      <c r="BB114" s="1000"/>
      <c r="BC114" s="1000"/>
      <c r="BD114" s="1000"/>
      <c r="BE114" s="1000"/>
      <c r="BF114" s="1000"/>
      <c r="BG114" s="1000"/>
      <c r="BH114" s="1000"/>
      <c r="BI114" s="125"/>
      <c r="BJ114" s="125"/>
      <c r="BK114" s="125"/>
      <c r="BL114" s="125"/>
      <c r="BM114" s="125"/>
      <c r="BN114" s="125"/>
      <c r="BO114" s="125"/>
      <c r="BP114" s="125"/>
      <c r="BQ114" s="125"/>
      <c r="BR114" s="125"/>
      <c r="BS114" s="125"/>
      <c r="BT114" s="125"/>
      <c r="BU114" s="125"/>
      <c r="BV114" s="125"/>
      <c r="BW114" s="125"/>
      <c r="BX114" s="125"/>
      <c r="BY114" s="125"/>
      <c r="BZ114" s="125"/>
      <c r="CA114" s="2"/>
      <c r="CB114" s="2"/>
      <c r="CC114" s="2"/>
      <c r="CD114" s="2"/>
      <c r="CE114" s="2"/>
      <c r="CF114" s="2"/>
      <c r="CG114" s="2"/>
      <c r="CH114" s="2"/>
      <c r="CI114" s="2"/>
      <c r="CJ114" s="2"/>
      <c r="CK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row>
    <row r="115" spans="1:176" ht="11.25" customHeight="1" x14ac:dyDescent="0.15">
      <c r="A115" s="124"/>
      <c r="B115" s="732"/>
      <c r="C115" s="732"/>
      <c r="D115" s="999"/>
      <c r="E115" s="999"/>
      <c r="F115" s="999"/>
      <c r="G115" s="999"/>
      <c r="H115" s="999"/>
      <c r="I115" s="999"/>
      <c r="J115" s="999"/>
      <c r="K115" s="999"/>
      <c r="L115" s="999"/>
      <c r="M115" s="999"/>
      <c r="N115" s="999"/>
      <c r="O115" s="999"/>
      <c r="P115" s="999"/>
      <c r="Q115" s="999"/>
      <c r="R115" s="999"/>
      <c r="S115" s="125"/>
      <c r="T115" s="125"/>
      <c r="U115" s="125"/>
      <c r="V115" s="125"/>
      <c r="W115" s="125"/>
      <c r="X115" s="125"/>
      <c r="Y115" s="125"/>
      <c r="Z115" s="125"/>
      <c r="AA115" s="125"/>
      <c r="AB115" s="125"/>
      <c r="AC115" s="125"/>
      <c r="AD115" s="125"/>
      <c r="AE115" s="125"/>
      <c r="AF115" s="125"/>
      <c r="AG115" s="125"/>
      <c r="AH115" s="125"/>
      <c r="AI115" s="125"/>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2"/>
      <c r="CB115" s="2"/>
      <c r="CC115" s="2"/>
      <c r="CD115" s="2"/>
      <c r="CE115" s="2"/>
      <c r="CF115" s="2"/>
      <c r="CG115" s="2"/>
      <c r="CH115" s="2"/>
      <c r="CI115" s="2"/>
      <c r="CJ115" s="2"/>
      <c r="CK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FQ115" s="2"/>
      <c r="FR115" s="2"/>
      <c r="FS115" s="2"/>
      <c r="FT115" s="2"/>
    </row>
    <row r="116" spans="1:176" ht="11.25" customHeight="1" x14ac:dyDescent="0.15">
      <c r="A116" s="124"/>
      <c r="B116" s="722" t="s">
        <v>3</v>
      </c>
      <c r="C116" s="722"/>
      <c r="D116" s="722"/>
      <c r="E116" s="724" t="s">
        <v>43</v>
      </c>
      <c r="F116" s="724"/>
      <c r="G116" s="724"/>
      <c r="H116" s="724"/>
      <c r="I116" s="724"/>
      <c r="J116" s="724"/>
      <c r="K116" s="724"/>
      <c r="L116" s="726" t="s">
        <v>4</v>
      </c>
      <c r="M116" s="726"/>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141"/>
      <c r="CD116" s="141"/>
      <c r="CE116" s="141"/>
      <c r="CF116" s="141"/>
      <c r="CG116" s="141"/>
      <c r="CH116" s="141"/>
      <c r="CI116" s="141"/>
      <c r="CJ116" s="141"/>
      <c r="CK116" s="141"/>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124"/>
      <c r="DJ116" s="124"/>
      <c r="DK116" s="124"/>
      <c r="DL116" s="124"/>
      <c r="DM116" s="124"/>
      <c r="DN116" s="124"/>
      <c r="DO116" s="124"/>
      <c r="DP116" s="124"/>
      <c r="DQ116" s="124"/>
      <c r="DR116" s="124"/>
      <c r="DS116" s="124"/>
      <c r="DT116" s="124"/>
      <c r="DU116" s="124"/>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5"/>
      <c r="EQ116" s="125"/>
      <c r="ER116" s="125"/>
      <c r="ES116" s="125"/>
      <c r="ET116" s="125"/>
      <c r="EU116" s="125"/>
      <c r="EV116" s="125"/>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5"/>
      <c r="FR116" s="125"/>
      <c r="FS116" s="125"/>
      <c r="FT116" s="125"/>
    </row>
    <row r="117" spans="1:176" ht="11.25" customHeight="1" x14ac:dyDescent="0.15">
      <c r="A117" s="124"/>
      <c r="B117" s="722"/>
      <c r="C117" s="722"/>
      <c r="D117" s="722"/>
      <c r="E117" s="724"/>
      <c r="F117" s="724"/>
      <c r="G117" s="724"/>
      <c r="H117" s="724"/>
      <c r="I117" s="724"/>
      <c r="J117" s="724"/>
      <c r="K117" s="724"/>
      <c r="L117" s="726"/>
      <c r="M117" s="726"/>
      <c r="AD117" s="2"/>
      <c r="AE117" s="2"/>
      <c r="AF117" s="2"/>
      <c r="AG117" s="2"/>
      <c r="AH117" s="728" t="s">
        <v>0</v>
      </c>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58"/>
      <c r="BT117" s="58"/>
      <c r="BU117" s="58"/>
      <c r="BV117" s="2"/>
      <c r="BW117" s="2"/>
      <c r="BX117" s="2"/>
      <c r="BY117" s="2"/>
      <c r="BZ117" s="2"/>
      <c r="CA117" s="2"/>
      <c r="CB117" s="2"/>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4"/>
      <c r="DB117" s="124"/>
      <c r="DC117" s="142"/>
      <c r="DD117" s="728" t="s">
        <v>46</v>
      </c>
      <c r="DE117" s="728"/>
      <c r="DF117" s="728"/>
      <c r="DG117" s="728"/>
      <c r="DH117" s="728"/>
      <c r="DI117" s="728"/>
      <c r="DJ117" s="728"/>
      <c r="DK117" s="728"/>
      <c r="DL117" s="728"/>
      <c r="DM117" s="728"/>
      <c r="DN117" s="728"/>
      <c r="DO117" s="728"/>
      <c r="DP117" s="728"/>
      <c r="DQ117" s="728"/>
      <c r="DR117" s="728"/>
      <c r="DS117" s="728"/>
      <c r="DT117" s="728"/>
      <c r="DU117" s="728"/>
      <c r="DV117" s="728"/>
      <c r="DW117" s="728"/>
      <c r="DX117" s="728"/>
      <c r="DY117" s="728"/>
      <c r="DZ117" s="728"/>
      <c r="EA117" s="728"/>
      <c r="EB117" s="728"/>
      <c r="EC117" s="728"/>
      <c r="ED117" s="728"/>
      <c r="EE117" s="728"/>
      <c r="EF117" s="728"/>
      <c r="EG117" s="728"/>
      <c r="EH117" s="728"/>
      <c r="EI117" s="728"/>
      <c r="EJ117" s="728"/>
      <c r="EK117" s="728"/>
      <c r="EL117" s="728"/>
      <c r="EM117" s="728"/>
      <c r="EN117" s="728"/>
      <c r="EO117" s="728"/>
      <c r="EP117" s="728"/>
      <c r="EQ117" s="728"/>
      <c r="ER117" s="728"/>
      <c r="ES117" s="728"/>
      <c r="ET117" s="142"/>
      <c r="EU117" s="142"/>
      <c r="EV117" s="142"/>
      <c r="EW117" s="2263" t="s">
        <v>31</v>
      </c>
      <c r="EX117" s="2263"/>
      <c r="EY117" s="2263"/>
      <c r="EZ117" s="2263"/>
      <c r="FA117" s="2263"/>
      <c r="FB117" s="2263"/>
      <c r="FC117" s="2263"/>
      <c r="FD117" s="2263"/>
      <c r="FE117" s="2263"/>
      <c r="FF117" s="2263"/>
      <c r="FG117" s="2263"/>
      <c r="FH117" s="2263"/>
      <c r="FI117" s="2263"/>
      <c r="FJ117" s="2263"/>
      <c r="FK117" s="2263"/>
      <c r="FL117" s="2263"/>
      <c r="FM117" s="2263"/>
      <c r="FN117" s="2263"/>
      <c r="FO117" s="2263"/>
      <c r="FP117" s="2263"/>
      <c r="FQ117" s="2263"/>
      <c r="FR117" s="2263"/>
      <c r="FS117" s="2263"/>
      <c r="FT117" s="2263"/>
    </row>
    <row r="118" spans="1:176" ht="9.75" customHeight="1" thickBot="1" x14ac:dyDescent="0.2">
      <c r="A118" s="124"/>
      <c r="B118" s="722"/>
      <c r="C118" s="722"/>
      <c r="D118" s="722"/>
      <c r="E118" s="724"/>
      <c r="F118" s="724"/>
      <c r="G118" s="724"/>
      <c r="H118" s="724"/>
      <c r="I118" s="724"/>
      <c r="J118" s="724"/>
      <c r="K118" s="724"/>
      <c r="L118" s="726"/>
      <c r="M118" s="726"/>
      <c r="AD118" s="2"/>
      <c r="AE118" s="2"/>
      <c r="AF118" s="2"/>
      <c r="AG118" s="2"/>
      <c r="AH118" s="729"/>
      <c r="AI118" s="729"/>
      <c r="AJ118" s="729"/>
      <c r="AK118" s="729"/>
      <c r="AL118" s="729"/>
      <c r="AM118" s="729"/>
      <c r="AN118" s="729"/>
      <c r="AO118" s="729"/>
      <c r="AP118" s="729"/>
      <c r="AQ118" s="729"/>
      <c r="AR118" s="729"/>
      <c r="AS118" s="729"/>
      <c r="AT118" s="729"/>
      <c r="AU118" s="729"/>
      <c r="AV118" s="729"/>
      <c r="AW118" s="729"/>
      <c r="AX118" s="729"/>
      <c r="AY118" s="729"/>
      <c r="AZ118" s="729"/>
      <c r="BA118" s="729"/>
      <c r="BB118" s="729"/>
      <c r="BC118" s="729"/>
      <c r="BD118" s="729"/>
      <c r="BE118" s="729"/>
      <c r="BF118" s="729"/>
      <c r="BG118" s="729"/>
      <c r="BH118" s="729"/>
      <c r="BI118" s="729"/>
      <c r="BJ118" s="729"/>
      <c r="BK118" s="729"/>
      <c r="BL118" s="729"/>
      <c r="BM118" s="729"/>
      <c r="BN118" s="729"/>
      <c r="BO118" s="729"/>
      <c r="BP118" s="729"/>
      <c r="BQ118" s="729"/>
      <c r="BR118" s="729"/>
      <c r="BS118" s="58"/>
      <c r="BT118" s="58"/>
      <c r="BU118" s="58"/>
      <c r="BV118" s="2"/>
      <c r="BW118" s="2"/>
      <c r="BX118" s="2"/>
      <c r="BY118" s="2"/>
      <c r="BZ118" s="2"/>
      <c r="CA118" s="2"/>
      <c r="CB118" s="2"/>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42"/>
      <c r="DB118" s="142"/>
      <c r="DC118" s="142"/>
      <c r="DD118" s="2262"/>
      <c r="DE118" s="2262"/>
      <c r="DF118" s="2262"/>
      <c r="DG118" s="2262"/>
      <c r="DH118" s="2262"/>
      <c r="DI118" s="2262"/>
      <c r="DJ118" s="2262"/>
      <c r="DK118" s="2262"/>
      <c r="DL118" s="2262"/>
      <c r="DM118" s="2262"/>
      <c r="DN118" s="2262"/>
      <c r="DO118" s="2262"/>
      <c r="DP118" s="2262"/>
      <c r="DQ118" s="2262"/>
      <c r="DR118" s="2262"/>
      <c r="DS118" s="2262"/>
      <c r="DT118" s="2262"/>
      <c r="DU118" s="2262"/>
      <c r="DV118" s="2262"/>
      <c r="DW118" s="2262"/>
      <c r="DX118" s="2262"/>
      <c r="DY118" s="2262"/>
      <c r="DZ118" s="2262"/>
      <c r="EA118" s="2262"/>
      <c r="EB118" s="2262"/>
      <c r="EC118" s="2262"/>
      <c r="ED118" s="2262"/>
      <c r="EE118" s="2262"/>
      <c r="EF118" s="2262"/>
      <c r="EG118" s="2262"/>
      <c r="EH118" s="2262"/>
      <c r="EI118" s="2262"/>
      <c r="EJ118" s="2262"/>
      <c r="EK118" s="2262"/>
      <c r="EL118" s="2262"/>
      <c r="EM118" s="2262"/>
      <c r="EN118" s="2262"/>
      <c r="EO118" s="2262"/>
      <c r="EP118" s="2262"/>
      <c r="EQ118" s="2262"/>
      <c r="ER118" s="2262"/>
      <c r="ES118" s="2262"/>
      <c r="ET118" s="142"/>
      <c r="EU118" s="142"/>
      <c r="EV118" s="142"/>
      <c r="EW118" s="2263"/>
      <c r="EX118" s="2263"/>
      <c r="EY118" s="2263"/>
      <c r="EZ118" s="2263"/>
      <c r="FA118" s="2263"/>
      <c r="FB118" s="2263"/>
      <c r="FC118" s="2263"/>
      <c r="FD118" s="2263"/>
      <c r="FE118" s="2263"/>
      <c r="FF118" s="2263"/>
      <c r="FG118" s="2263"/>
      <c r="FH118" s="2263"/>
      <c r="FI118" s="2263"/>
      <c r="FJ118" s="2263"/>
      <c r="FK118" s="2263"/>
      <c r="FL118" s="2263"/>
      <c r="FM118" s="2263"/>
      <c r="FN118" s="2263"/>
      <c r="FO118" s="2263"/>
      <c r="FP118" s="2263"/>
      <c r="FQ118" s="2263"/>
      <c r="FR118" s="2263"/>
      <c r="FS118" s="2263"/>
      <c r="FT118" s="2263"/>
    </row>
    <row r="119" spans="1:176" ht="4.5" customHeight="1" thickTop="1" x14ac:dyDescent="0.15">
      <c r="A119" s="124"/>
      <c r="B119" s="722"/>
      <c r="C119" s="722"/>
      <c r="D119" s="722"/>
      <c r="E119" s="724"/>
      <c r="F119" s="724"/>
      <c r="G119" s="724"/>
      <c r="H119" s="724"/>
      <c r="I119" s="724"/>
      <c r="J119" s="724"/>
      <c r="K119" s="724"/>
      <c r="L119" s="726"/>
      <c r="M119" s="726"/>
      <c r="AD119" s="2"/>
      <c r="AE119" s="2"/>
      <c r="AF119" s="2"/>
      <c r="AG119" s="2"/>
      <c r="AH119" s="731" t="s">
        <v>1</v>
      </c>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59"/>
      <c r="BT119" s="59"/>
      <c r="BU119" s="59"/>
      <c r="BV119" s="2"/>
      <c r="BW119" s="2"/>
      <c r="BX119" s="2"/>
      <c r="BY119" s="2"/>
      <c r="BZ119" s="2"/>
      <c r="CA119" s="2"/>
      <c r="CB119" s="2"/>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c r="EO119" s="125"/>
      <c r="EP119" s="125"/>
      <c r="EQ119" s="125"/>
      <c r="ER119" s="125"/>
      <c r="ES119" s="125"/>
      <c r="ET119" s="125"/>
      <c r="EU119" s="125"/>
      <c r="EV119" s="125"/>
      <c r="EW119" s="125"/>
      <c r="EX119" s="125"/>
      <c r="EY119" s="125"/>
      <c r="EZ119" s="125"/>
      <c r="FA119" s="125"/>
      <c r="FB119" s="125"/>
      <c r="FC119" s="125"/>
      <c r="FD119" s="125"/>
      <c r="FE119" s="125"/>
      <c r="FF119" s="125"/>
      <c r="FG119" s="125"/>
      <c r="FH119" s="125"/>
      <c r="FI119" s="125"/>
      <c r="FJ119" s="125"/>
      <c r="FK119" s="125"/>
      <c r="FL119" s="125"/>
      <c r="FM119" s="125"/>
      <c r="FN119" s="125"/>
      <c r="FO119" s="125"/>
      <c r="FP119" s="125"/>
      <c r="FQ119" s="125"/>
      <c r="FR119" s="125"/>
      <c r="FS119" s="125"/>
      <c r="FT119" s="125"/>
    </row>
    <row r="120" spans="1:176" ht="4.5" customHeight="1" x14ac:dyDescent="0.15">
      <c r="A120" s="124"/>
      <c r="B120" s="722"/>
      <c r="C120" s="722"/>
      <c r="D120" s="722"/>
      <c r="E120" s="724"/>
      <c r="F120" s="724"/>
      <c r="G120" s="724"/>
      <c r="H120" s="724"/>
      <c r="I120" s="724"/>
      <c r="J120" s="724"/>
      <c r="K120" s="724"/>
      <c r="L120" s="726"/>
      <c r="M120" s="726"/>
      <c r="AD120" s="2"/>
      <c r="AE120" s="2"/>
      <c r="AF120" s="2"/>
      <c r="AG120" s="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59"/>
      <c r="BT120" s="59"/>
      <c r="BU120" s="59"/>
      <c r="BV120" s="2"/>
      <c r="BW120" s="2"/>
      <c r="BX120" s="2"/>
      <c r="BY120" s="2"/>
      <c r="BZ120" s="2"/>
      <c r="CA120" s="2"/>
      <c r="CB120" s="2"/>
      <c r="CC120" s="2251" t="s">
        <v>32</v>
      </c>
      <c r="CD120" s="2251"/>
      <c r="CE120" s="2251"/>
      <c r="CF120" s="2251"/>
      <c r="CG120" s="2251"/>
      <c r="CH120" s="2251"/>
      <c r="CI120" s="2251"/>
      <c r="CJ120" s="2251"/>
      <c r="CK120" s="2251"/>
      <c r="CL120" s="2251"/>
      <c r="CM120" s="2251" t="s">
        <v>40</v>
      </c>
      <c r="CN120" s="2251"/>
      <c r="CO120" s="2251"/>
      <c r="CP120" s="2251"/>
      <c r="CQ120" s="2251"/>
      <c r="CR120" s="2251"/>
      <c r="CS120" s="2251"/>
      <c r="CT120" s="2251"/>
      <c r="CU120" s="2251"/>
      <c r="CV120" s="2251"/>
      <c r="CW120" s="2251"/>
      <c r="CX120" s="2251"/>
      <c r="CY120" s="2251"/>
      <c r="CZ120" s="2251"/>
      <c r="DA120" s="2251"/>
      <c r="DB120" s="2251"/>
      <c r="DC120" s="2251"/>
      <c r="DD120" s="2251"/>
      <c r="DE120" s="2251"/>
      <c r="DF120" s="2251"/>
      <c r="DG120" s="2251"/>
      <c r="DH120" s="2251"/>
      <c r="DI120" s="2251"/>
      <c r="DJ120" s="2251"/>
      <c r="DK120" s="2251"/>
      <c r="DL120" s="2251"/>
      <c r="DM120" s="2251"/>
      <c r="DN120" s="2251"/>
      <c r="DO120" s="2251" t="s">
        <v>41</v>
      </c>
      <c r="DP120" s="2251"/>
      <c r="DQ120" s="2251"/>
      <c r="DR120" s="2251"/>
      <c r="DS120" s="2251"/>
      <c r="DT120" s="2251"/>
      <c r="DU120" s="2251"/>
      <c r="DV120" s="2251"/>
      <c r="DW120" s="2251"/>
      <c r="DX120" s="2251"/>
      <c r="DY120" s="2251" t="s">
        <v>33</v>
      </c>
      <c r="DZ120" s="2251"/>
      <c r="EA120" s="2251"/>
      <c r="EB120" s="2251"/>
      <c r="EC120" s="2251"/>
      <c r="ED120" s="2251"/>
      <c r="EE120" s="2251"/>
      <c r="EF120" s="2251"/>
      <c r="EG120" s="2251"/>
      <c r="EH120" s="2251"/>
      <c r="EI120" s="2251"/>
      <c r="EJ120" s="2251"/>
      <c r="EK120" s="2251"/>
      <c r="EL120" s="2251"/>
      <c r="EM120" s="2251"/>
      <c r="EN120" s="2251"/>
      <c r="EO120" s="2251"/>
      <c r="EP120" s="2251"/>
      <c r="EQ120" s="2251"/>
      <c r="ER120" s="2251"/>
      <c r="ES120" s="2251"/>
      <c r="ET120" s="2251"/>
      <c r="EU120" s="2251"/>
      <c r="EV120" s="2251"/>
      <c r="EW120" s="2251"/>
      <c r="EX120" s="2251"/>
      <c r="EY120" s="2251"/>
      <c r="EZ120" s="2251"/>
      <c r="FA120" s="2251"/>
      <c r="FB120" s="2251"/>
      <c r="FC120" s="2251"/>
      <c r="FD120" s="2251"/>
      <c r="FE120" s="2251"/>
      <c r="FF120" s="2251"/>
      <c r="FG120" s="2251"/>
      <c r="FH120" s="2251"/>
      <c r="FI120" s="2251"/>
      <c r="FJ120" s="2251"/>
      <c r="FK120" s="2251" t="s">
        <v>42</v>
      </c>
      <c r="FL120" s="2251"/>
      <c r="FM120" s="2251"/>
      <c r="FN120" s="2251"/>
      <c r="FO120" s="2251"/>
      <c r="FP120" s="2251"/>
      <c r="FQ120" s="2251"/>
      <c r="FR120" s="2251"/>
      <c r="FS120" s="2251"/>
      <c r="FT120" s="2251"/>
    </row>
    <row r="121" spans="1:176" ht="4.5" customHeight="1" x14ac:dyDescent="0.15">
      <c r="A121" s="124"/>
      <c r="B121" s="723"/>
      <c r="C121" s="723"/>
      <c r="D121" s="723"/>
      <c r="E121" s="725"/>
      <c r="F121" s="725"/>
      <c r="G121" s="725"/>
      <c r="H121" s="725"/>
      <c r="I121" s="725"/>
      <c r="J121" s="725"/>
      <c r="K121" s="725"/>
      <c r="L121" s="727"/>
      <c r="M121" s="727"/>
      <c r="AD121" s="2"/>
      <c r="AE121" s="2"/>
      <c r="AF121" s="2"/>
      <c r="AG121" s="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59"/>
      <c r="BT121" s="59"/>
      <c r="BU121" s="59"/>
      <c r="BV121" s="2"/>
      <c r="BW121" s="2"/>
      <c r="BX121" s="2"/>
      <c r="BY121" s="2"/>
      <c r="BZ121" s="2"/>
      <c r="CA121" s="2"/>
      <c r="CB121" s="2"/>
      <c r="CC121" s="2251"/>
      <c r="CD121" s="2251"/>
      <c r="CE121" s="2251"/>
      <c r="CF121" s="2251"/>
      <c r="CG121" s="2251"/>
      <c r="CH121" s="2251"/>
      <c r="CI121" s="2251"/>
      <c r="CJ121" s="2251"/>
      <c r="CK121" s="2251"/>
      <c r="CL121" s="2251"/>
      <c r="CM121" s="2251"/>
      <c r="CN121" s="2251"/>
      <c r="CO121" s="2251"/>
      <c r="CP121" s="2251"/>
      <c r="CQ121" s="2251"/>
      <c r="CR121" s="2251"/>
      <c r="CS121" s="2251"/>
      <c r="CT121" s="2251"/>
      <c r="CU121" s="2251"/>
      <c r="CV121" s="2251"/>
      <c r="CW121" s="2251"/>
      <c r="CX121" s="2251"/>
      <c r="CY121" s="2251"/>
      <c r="CZ121" s="2251"/>
      <c r="DA121" s="2251"/>
      <c r="DB121" s="2251"/>
      <c r="DC121" s="2251"/>
      <c r="DD121" s="2251"/>
      <c r="DE121" s="2251"/>
      <c r="DF121" s="2251"/>
      <c r="DG121" s="2251"/>
      <c r="DH121" s="2251"/>
      <c r="DI121" s="2251"/>
      <c r="DJ121" s="2251"/>
      <c r="DK121" s="2251"/>
      <c r="DL121" s="2251"/>
      <c r="DM121" s="2251"/>
      <c r="DN121" s="2251"/>
      <c r="DO121" s="2251"/>
      <c r="DP121" s="2251"/>
      <c r="DQ121" s="2251"/>
      <c r="DR121" s="2251"/>
      <c r="DS121" s="2251"/>
      <c r="DT121" s="2251"/>
      <c r="DU121" s="2251"/>
      <c r="DV121" s="2251"/>
      <c r="DW121" s="2251"/>
      <c r="DX121" s="2251"/>
      <c r="DY121" s="2251"/>
      <c r="DZ121" s="2251"/>
      <c r="EA121" s="2251"/>
      <c r="EB121" s="2251"/>
      <c r="EC121" s="2251"/>
      <c r="ED121" s="2251"/>
      <c r="EE121" s="2251"/>
      <c r="EF121" s="2251"/>
      <c r="EG121" s="2251"/>
      <c r="EH121" s="2251"/>
      <c r="EI121" s="2251"/>
      <c r="EJ121" s="2251"/>
      <c r="EK121" s="2251"/>
      <c r="EL121" s="2251"/>
      <c r="EM121" s="2251"/>
      <c r="EN121" s="2251"/>
      <c r="EO121" s="2251"/>
      <c r="EP121" s="2251"/>
      <c r="EQ121" s="2251"/>
      <c r="ER121" s="2251"/>
      <c r="ES121" s="2251"/>
      <c r="ET121" s="2251"/>
      <c r="EU121" s="2251"/>
      <c r="EV121" s="2251"/>
      <c r="EW121" s="2251"/>
      <c r="EX121" s="2251"/>
      <c r="EY121" s="2251"/>
      <c r="EZ121" s="2251"/>
      <c r="FA121" s="2251"/>
      <c r="FB121" s="2251"/>
      <c r="FC121" s="2251"/>
      <c r="FD121" s="2251"/>
      <c r="FE121" s="2251"/>
      <c r="FF121" s="2251"/>
      <c r="FG121" s="2251"/>
      <c r="FH121" s="2251"/>
      <c r="FI121" s="2251"/>
      <c r="FJ121" s="2251"/>
      <c r="FK121" s="2251"/>
      <c r="FL121" s="2251"/>
      <c r="FM121" s="2251"/>
      <c r="FN121" s="2251"/>
      <c r="FO121" s="2251"/>
      <c r="FP121" s="2251"/>
      <c r="FQ121" s="2251"/>
      <c r="FR121" s="2251"/>
      <c r="FS121" s="2251"/>
      <c r="FT121" s="2251"/>
    </row>
    <row r="122" spans="1:176" ht="4.5" customHeight="1" thickBot="1" x14ac:dyDescent="0.2">
      <c r="A122" s="124"/>
      <c r="N122" s="2"/>
      <c r="R122" s="2"/>
      <c r="S122" s="2"/>
      <c r="T122" s="2"/>
      <c r="U122" s="2"/>
      <c r="V122" s="2"/>
      <c r="W122" s="2"/>
      <c r="X122" s="2"/>
      <c r="Y122" s="2"/>
      <c r="Z122" s="2"/>
      <c r="AA122" s="2"/>
      <c r="AB122" s="2"/>
      <c r="AC122" s="2"/>
      <c r="AD122" s="2"/>
      <c r="AE122" s="2"/>
      <c r="AF122" s="2"/>
      <c r="AG122" s="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59"/>
      <c r="BT122" s="59"/>
      <c r="BU122" s="59"/>
      <c r="BV122" s="2"/>
      <c r="BW122" s="2"/>
      <c r="BX122" s="2"/>
      <c r="BY122" s="2"/>
      <c r="BZ122" s="2"/>
      <c r="CA122" s="2"/>
      <c r="CB122" s="2"/>
      <c r="CC122" s="2252"/>
      <c r="CD122" s="2252"/>
      <c r="CE122" s="2252"/>
      <c r="CF122" s="2252"/>
      <c r="CG122" s="2252"/>
      <c r="CH122" s="2252"/>
      <c r="CI122" s="2252"/>
      <c r="CJ122" s="2252"/>
      <c r="CK122" s="2252"/>
      <c r="CL122" s="2252"/>
      <c r="CM122" s="2254"/>
      <c r="CN122" s="2254"/>
      <c r="CO122" s="2254"/>
      <c r="CP122" s="2254"/>
      <c r="CQ122" s="2254"/>
      <c r="CR122" s="2254"/>
      <c r="CS122" s="2254"/>
      <c r="CT122" s="2254"/>
      <c r="CU122" s="2254"/>
      <c r="CV122" s="2254"/>
      <c r="CW122" s="2254"/>
      <c r="CX122" s="2254"/>
      <c r="CY122" s="2254"/>
      <c r="CZ122" s="2254"/>
      <c r="DA122" s="2254"/>
      <c r="DB122" s="2254"/>
      <c r="DC122" s="2254"/>
      <c r="DD122" s="2254"/>
      <c r="DE122" s="2254"/>
      <c r="DF122" s="2254"/>
      <c r="DG122" s="2254"/>
      <c r="DH122" s="2254"/>
      <c r="DI122" s="2254"/>
      <c r="DJ122" s="2254"/>
      <c r="DK122" s="2254"/>
      <c r="DL122" s="2254"/>
      <c r="DM122" s="2254"/>
      <c r="DN122" s="2254"/>
      <c r="DO122" s="2252"/>
      <c r="DP122" s="2252"/>
      <c r="DQ122" s="2252"/>
      <c r="DR122" s="2252"/>
      <c r="DS122" s="2252"/>
      <c r="DT122" s="2252"/>
      <c r="DU122" s="2252"/>
      <c r="DV122" s="2252"/>
      <c r="DW122" s="2252"/>
      <c r="DX122" s="2252"/>
      <c r="DY122" s="2252"/>
      <c r="DZ122" s="2252"/>
      <c r="EA122" s="2252"/>
      <c r="EB122" s="2252"/>
      <c r="EC122" s="2252"/>
      <c r="ED122" s="2252"/>
      <c r="EE122" s="2252"/>
      <c r="EF122" s="2252"/>
      <c r="EG122" s="2252"/>
      <c r="EH122" s="2252"/>
      <c r="EI122" s="2252"/>
      <c r="EJ122" s="2252"/>
      <c r="EK122" s="2252"/>
      <c r="EL122" s="2252"/>
      <c r="EM122" s="2252"/>
      <c r="EN122" s="2252"/>
      <c r="EO122" s="2252"/>
      <c r="EP122" s="2252"/>
      <c r="EQ122" s="2252"/>
      <c r="ER122" s="2252"/>
      <c r="ES122" s="2252"/>
      <c r="ET122" s="2252"/>
      <c r="EU122" s="2252"/>
      <c r="EV122" s="2252"/>
      <c r="EW122" s="2252"/>
      <c r="EX122" s="2252"/>
      <c r="EY122" s="2252"/>
      <c r="EZ122" s="2252"/>
      <c r="FA122" s="2252"/>
      <c r="FB122" s="2252"/>
      <c r="FC122" s="2252"/>
      <c r="FD122" s="2252"/>
      <c r="FE122" s="2252"/>
      <c r="FF122" s="2252"/>
      <c r="FG122" s="2252"/>
      <c r="FH122" s="2252"/>
      <c r="FI122" s="2252"/>
      <c r="FJ122" s="2252"/>
      <c r="FK122" s="2252"/>
      <c r="FL122" s="2252"/>
      <c r="FM122" s="2252"/>
      <c r="FN122" s="2252"/>
      <c r="FO122" s="2252"/>
      <c r="FP122" s="2252"/>
      <c r="FQ122" s="2252"/>
      <c r="FR122" s="2252"/>
      <c r="FS122" s="2252"/>
      <c r="FT122" s="2252"/>
    </row>
    <row r="123" spans="1:176" ht="9.75" customHeight="1" thickBot="1" x14ac:dyDescent="0.2">
      <c r="A123" s="124"/>
      <c r="B123" s="1053" t="s">
        <v>6</v>
      </c>
      <c r="C123" s="1054"/>
      <c r="D123" s="1054"/>
      <c r="E123" s="1054"/>
      <c r="F123" s="1055" t="str">
        <f>IF(F71="","",F71)</f>
        <v/>
      </c>
      <c r="G123" s="1055"/>
      <c r="H123" s="1055"/>
      <c r="I123" s="1055"/>
      <c r="J123" s="1055"/>
      <c r="K123" s="1055"/>
      <c r="L123" s="1055"/>
      <c r="M123" s="1055"/>
      <c r="N123" s="1055"/>
      <c r="O123" s="1055"/>
      <c r="P123" s="1055"/>
      <c r="Q123" s="1055"/>
      <c r="R123" s="1055"/>
      <c r="S123" s="1056"/>
      <c r="T123" s="2"/>
      <c r="U123" s="2"/>
      <c r="V123" s="2"/>
      <c r="W123" s="2"/>
      <c r="X123" s="2"/>
      <c r="Y123" s="2"/>
      <c r="Z123" s="2"/>
      <c r="AA123" s="2"/>
      <c r="AB123" s="2"/>
      <c r="AC123" s="2"/>
      <c r="AD123" s="2"/>
      <c r="AE123" s="2"/>
      <c r="AF123" s="2"/>
      <c r="AG123" s="2"/>
      <c r="AH123" s="732"/>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c r="BH123" s="732"/>
      <c r="BI123" s="732"/>
      <c r="BJ123" s="732"/>
      <c r="BK123" s="732"/>
      <c r="BL123" s="732"/>
      <c r="BM123" s="732"/>
      <c r="BN123" s="732"/>
      <c r="BO123" s="732"/>
      <c r="BP123" s="732"/>
      <c r="BQ123" s="732"/>
      <c r="BR123" s="732"/>
      <c r="BS123" s="59"/>
      <c r="BT123" s="59"/>
      <c r="BU123" s="59"/>
      <c r="BV123" s="2"/>
      <c r="BW123" s="2"/>
      <c r="BX123" s="2"/>
      <c r="BY123" s="2"/>
      <c r="BZ123" s="2"/>
      <c r="CA123" s="2"/>
      <c r="CB123" s="2"/>
      <c r="CC123" s="2252"/>
      <c r="CD123" s="2252"/>
      <c r="CE123" s="2252"/>
      <c r="CF123" s="2252"/>
      <c r="CG123" s="2252"/>
      <c r="CH123" s="2252"/>
      <c r="CI123" s="2252"/>
      <c r="CJ123" s="2252"/>
      <c r="CK123" s="2252"/>
      <c r="CL123" s="2252"/>
      <c r="CM123" s="2254"/>
      <c r="CN123" s="2254"/>
      <c r="CO123" s="2254"/>
      <c r="CP123" s="2254"/>
      <c r="CQ123" s="2254"/>
      <c r="CR123" s="2254"/>
      <c r="CS123" s="2254"/>
      <c r="CT123" s="2254"/>
      <c r="CU123" s="2254"/>
      <c r="CV123" s="2254"/>
      <c r="CW123" s="2254"/>
      <c r="CX123" s="2254"/>
      <c r="CY123" s="2254"/>
      <c r="CZ123" s="2254"/>
      <c r="DA123" s="2254"/>
      <c r="DB123" s="2254"/>
      <c r="DC123" s="2254"/>
      <c r="DD123" s="2254"/>
      <c r="DE123" s="2254"/>
      <c r="DF123" s="2254"/>
      <c r="DG123" s="2254"/>
      <c r="DH123" s="2254"/>
      <c r="DI123" s="2254"/>
      <c r="DJ123" s="2254"/>
      <c r="DK123" s="2254"/>
      <c r="DL123" s="2254"/>
      <c r="DM123" s="2254"/>
      <c r="DN123" s="2254"/>
      <c r="DO123" s="2252"/>
      <c r="DP123" s="2252"/>
      <c r="DQ123" s="2252"/>
      <c r="DR123" s="2252"/>
      <c r="DS123" s="2252"/>
      <c r="DT123" s="2252"/>
      <c r="DU123" s="2252"/>
      <c r="DV123" s="2252"/>
      <c r="DW123" s="2252"/>
      <c r="DX123" s="2252"/>
      <c r="DY123" s="2252"/>
      <c r="DZ123" s="2252"/>
      <c r="EA123" s="2252"/>
      <c r="EB123" s="2252"/>
      <c r="EC123" s="2252"/>
      <c r="ED123" s="2252"/>
      <c r="EE123" s="2252"/>
      <c r="EF123" s="2252"/>
      <c r="EG123" s="2252"/>
      <c r="EH123" s="2252"/>
      <c r="EI123" s="2252"/>
      <c r="EJ123" s="2252"/>
      <c r="EK123" s="2252"/>
      <c r="EL123" s="2252"/>
      <c r="EM123" s="2252"/>
      <c r="EN123" s="2252"/>
      <c r="EO123" s="2252"/>
      <c r="EP123" s="2252"/>
      <c r="EQ123" s="2252"/>
      <c r="ER123" s="2252"/>
      <c r="ES123" s="2252"/>
      <c r="ET123" s="2252"/>
      <c r="EU123" s="2252"/>
      <c r="EV123" s="2252"/>
      <c r="EW123" s="2252"/>
      <c r="EX123" s="2252"/>
      <c r="EY123" s="2252"/>
      <c r="EZ123" s="2252"/>
      <c r="FA123" s="2252"/>
      <c r="FB123" s="2252"/>
      <c r="FC123" s="2252"/>
      <c r="FD123" s="2252"/>
      <c r="FE123" s="2252"/>
      <c r="FF123" s="2252"/>
      <c r="FG123" s="2252"/>
      <c r="FH123" s="2252"/>
      <c r="FI123" s="2252"/>
      <c r="FJ123" s="2252"/>
      <c r="FK123" s="2252"/>
      <c r="FL123" s="2252"/>
      <c r="FM123" s="2252"/>
      <c r="FN123" s="2252"/>
      <c r="FO123" s="2252"/>
      <c r="FP123" s="2252"/>
      <c r="FQ123" s="2252"/>
      <c r="FR123" s="2252"/>
      <c r="FS123" s="2252"/>
      <c r="FT123" s="2252"/>
    </row>
    <row r="124" spans="1:176" ht="9.75" customHeight="1" x14ac:dyDescent="0.15">
      <c r="A124" s="124"/>
      <c r="B124" s="1049"/>
      <c r="C124" s="1050"/>
      <c r="D124" s="1050"/>
      <c r="E124" s="1050"/>
      <c r="F124" s="1057"/>
      <c r="G124" s="1057"/>
      <c r="H124" s="1057"/>
      <c r="I124" s="1057"/>
      <c r="J124" s="1057"/>
      <c r="K124" s="1057"/>
      <c r="L124" s="1057"/>
      <c r="M124" s="1057"/>
      <c r="N124" s="1057"/>
      <c r="O124" s="1057"/>
      <c r="P124" s="1057"/>
      <c r="Q124" s="1057"/>
      <c r="R124" s="1057"/>
      <c r="S124" s="1058"/>
      <c r="T124" s="2"/>
      <c r="V124" s="748" t="s">
        <v>25</v>
      </c>
      <c r="W124" s="749"/>
      <c r="X124" s="749"/>
      <c r="Y124" s="749"/>
      <c r="Z124" s="749"/>
      <c r="AA124" s="749"/>
      <c r="AB124" s="749"/>
      <c r="AC124" s="749"/>
      <c r="AD124" s="749"/>
      <c r="AE124" s="749"/>
      <c r="AF124" s="749"/>
      <c r="AG124" s="749"/>
      <c r="AH124" s="749"/>
      <c r="AI124" s="749"/>
      <c r="AJ124" s="749"/>
      <c r="AK124" s="749"/>
      <c r="AL124" s="749"/>
      <c r="AM124" s="749"/>
      <c r="AN124" s="749"/>
      <c r="AO124" s="749"/>
      <c r="AP124" s="750"/>
      <c r="AQ124" s="710" t="str">
        <f>IF(AQ72="","",AQ72)</f>
        <v/>
      </c>
      <c r="AR124" s="710"/>
      <c r="AS124" s="710"/>
      <c r="AT124" s="710"/>
      <c r="AU124" s="710"/>
      <c r="AV124" s="710"/>
      <c r="AW124" s="710"/>
      <c r="AX124" s="710"/>
      <c r="AY124" s="710" t="s">
        <v>26</v>
      </c>
      <c r="AZ124" s="710"/>
      <c r="BA124" s="710"/>
      <c r="BB124" s="710"/>
      <c r="BC124" s="710" t="str">
        <f>IF(BC72="","",BC72)</f>
        <v/>
      </c>
      <c r="BD124" s="710"/>
      <c r="BE124" s="710"/>
      <c r="BF124" s="710"/>
      <c r="BG124" s="710"/>
      <c r="BH124" s="710"/>
      <c r="BI124" s="710"/>
      <c r="BJ124" s="710"/>
      <c r="BK124" s="710" t="s">
        <v>27</v>
      </c>
      <c r="BL124" s="710"/>
      <c r="BM124" s="710"/>
      <c r="BN124" s="710"/>
      <c r="BO124" s="710" t="str">
        <f>IF(BO72="","",BO72)</f>
        <v/>
      </c>
      <c r="BP124" s="710"/>
      <c r="BQ124" s="710"/>
      <c r="BR124" s="710"/>
      <c r="BS124" s="710"/>
      <c r="BT124" s="710"/>
      <c r="BU124" s="710"/>
      <c r="BV124" s="710"/>
      <c r="BW124" s="710" t="s">
        <v>28</v>
      </c>
      <c r="BX124" s="710"/>
      <c r="BY124" s="710"/>
      <c r="BZ124" s="713"/>
      <c r="CA124" s="56"/>
      <c r="CB124" s="2"/>
      <c r="CC124" s="2252"/>
      <c r="CD124" s="2252"/>
      <c r="CE124" s="2252"/>
      <c r="CF124" s="2252"/>
      <c r="CG124" s="2252"/>
      <c r="CH124" s="2252"/>
      <c r="CI124" s="2252"/>
      <c r="CJ124" s="2252"/>
      <c r="CK124" s="2252"/>
      <c r="CL124" s="2252"/>
      <c r="CM124" s="2254"/>
      <c r="CN124" s="2254"/>
      <c r="CO124" s="2254"/>
      <c r="CP124" s="2254"/>
      <c r="CQ124" s="2254"/>
      <c r="CR124" s="2254"/>
      <c r="CS124" s="2254"/>
      <c r="CT124" s="2254"/>
      <c r="CU124" s="2254"/>
      <c r="CV124" s="2254"/>
      <c r="CW124" s="2254"/>
      <c r="CX124" s="2254"/>
      <c r="CY124" s="2254"/>
      <c r="CZ124" s="2254"/>
      <c r="DA124" s="2254"/>
      <c r="DB124" s="2254"/>
      <c r="DC124" s="2254"/>
      <c r="DD124" s="2254"/>
      <c r="DE124" s="2254"/>
      <c r="DF124" s="2254"/>
      <c r="DG124" s="2254"/>
      <c r="DH124" s="2254"/>
      <c r="DI124" s="2254"/>
      <c r="DJ124" s="2254"/>
      <c r="DK124" s="2254"/>
      <c r="DL124" s="2254"/>
      <c r="DM124" s="2254"/>
      <c r="DN124" s="2254"/>
      <c r="DO124" s="2252"/>
      <c r="DP124" s="2252"/>
      <c r="DQ124" s="2252"/>
      <c r="DR124" s="2252"/>
      <c r="DS124" s="2252"/>
      <c r="DT124" s="2252"/>
      <c r="DU124" s="2252"/>
      <c r="DV124" s="2252"/>
      <c r="DW124" s="2252"/>
      <c r="DX124" s="2252"/>
      <c r="DY124" s="2252"/>
      <c r="DZ124" s="2252"/>
      <c r="EA124" s="2252"/>
      <c r="EB124" s="2252"/>
      <c r="EC124" s="2252"/>
      <c r="ED124" s="2252"/>
      <c r="EE124" s="2252"/>
      <c r="EF124" s="2252"/>
      <c r="EG124" s="2252"/>
      <c r="EH124" s="2252"/>
      <c r="EI124" s="2252"/>
      <c r="EJ124" s="2252"/>
      <c r="EK124" s="2252"/>
      <c r="EL124" s="2252"/>
      <c r="EM124" s="2252"/>
      <c r="EN124" s="2252"/>
      <c r="EO124" s="2252"/>
      <c r="EP124" s="2252"/>
      <c r="EQ124" s="2252"/>
      <c r="ER124" s="2252"/>
      <c r="ES124" s="2252"/>
      <c r="ET124" s="2252"/>
      <c r="EU124" s="2252"/>
      <c r="EV124" s="2252"/>
      <c r="EW124" s="2252"/>
      <c r="EX124" s="2252"/>
      <c r="EY124" s="2252"/>
      <c r="EZ124" s="2252"/>
      <c r="FA124" s="2252"/>
      <c r="FB124" s="2252"/>
      <c r="FC124" s="2252"/>
      <c r="FD124" s="2252"/>
      <c r="FE124" s="2252"/>
      <c r="FF124" s="2252"/>
      <c r="FG124" s="2252"/>
      <c r="FH124" s="2252"/>
      <c r="FI124" s="2252"/>
      <c r="FJ124" s="2252"/>
      <c r="FK124" s="2252"/>
      <c r="FL124" s="2252"/>
      <c r="FM124" s="2252"/>
      <c r="FN124" s="2252"/>
      <c r="FO124" s="2252"/>
      <c r="FP124" s="2252"/>
      <c r="FQ124" s="2252"/>
      <c r="FR124" s="2252"/>
      <c r="FS124" s="2252"/>
      <c r="FT124" s="2252"/>
    </row>
    <row r="125" spans="1:176" ht="9.75" customHeight="1" x14ac:dyDescent="0.15">
      <c r="A125" s="124"/>
      <c r="B125" s="1049"/>
      <c r="C125" s="1050"/>
      <c r="D125" s="1050"/>
      <c r="E125" s="1050"/>
      <c r="F125" s="1057"/>
      <c r="G125" s="1057"/>
      <c r="H125" s="1057"/>
      <c r="I125" s="1057"/>
      <c r="J125" s="1057"/>
      <c r="K125" s="1057"/>
      <c r="L125" s="1057"/>
      <c r="M125" s="1057"/>
      <c r="N125" s="1057"/>
      <c r="O125" s="1057"/>
      <c r="P125" s="1057"/>
      <c r="Q125" s="1057"/>
      <c r="R125" s="1057"/>
      <c r="S125" s="1058"/>
      <c r="T125" s="71"/>
      <c r="U125" s="2"/>
      <c r="V125" s="751"/>
      <c r="W125" s="752"/>
      <c r="X125" s="752"/>
      <c r="Y125" s="752"/>
      <c r="Z125" s="752"/>
      <c r="AA125" s="752"/>
      <c r="AB125" s="752"/>
      <c r="AC125" s="752"/>
      <c r="AD125" s="752"/>
      <c r="AE125" s="752"/>
      <c r="AF125" s="752"/>
      <c r="AG125" s="752"/>
      <c r="AH125" s="752"/>
      <c r="AI125" s="752"/>
      <c r="AJ125" s="752"/>
      <c r="AK125" s="752"/>
      <c r="AL125" s="752"/>
      <c r="AM125" s="752"/>
      <c r="AN125" s="752"/>
      <c r="AO125" s="752"/>
      <c r="AP125" s="753"/>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1"/>
      <c r="BT125" s="711"/>
      <c r="BU125" s="711"/>
      <c r="BV125" s="711"/>
      <c r="BW125" s="711"/>
      <c r="BX125" s="711"/>
      <c r="BY125" s="711"/>
      <c r="BZ125" s="714"/>
      <c r="CA125" s="56"/>
      <c r="CB125" s="2"/>
      <c r="CC125" s="2252"/>
      <c r="CD125" s="2252"/>
      <c r="CE125" s="2252"/>
      <c r="CF125" s="2252"/>
      <c r="CG125" s="2252"/>
      <c r="CH125" s="2252"/>
      <c r="CI125" s="2252"/>
      <c r="CJ125" s="2252"/>
      <c r="CK125" s="2252"/>
      <c r="CL125" s="2252"/>
      <c r="CM125" s="2254"/>
      <c r="CN125" s="2254"/>
      <c r="CO125" s="2254"/>
      <c r="CP125" s="2254"/>
      <c r="CQ125" s="2254"/>
      <c r="CR125" s="2254"/>
      <c r="CS125" s="2254"/>
      <c r="CT125" s="2254"/>
      <c r="CU125" s="2254"/>
      <c r="CV125" s="2254"/>
      <c r="CW125" s="2254"/>
      <c r="CX125" s="2254"/>
      <c r="CY125" s="2254"/>
      <c r="CZ125" s="2254"/>
      <c r="DA125" s="2254"/>
      <c r="DB125" s="2254"/>
      <c r="DC125" s="2254"/>
      <c r="DD125" s="2254"/>
      <c r="DE125" s="2254"/>
      <c r="DF125" s="2254"/>
      <c r="DG125" s="2254"/>
      <c r="DH125" s="2254"/>
      <c r="DI125" s="2254"/>
      <c r="DJ125" s="2254"/>
      <c r="DK125" s="2254"/>
      <c r="DL125" s="2254"/>
      <c r="DM125" s="2254"/>
      <c r="DN125" s="2254"/>
      <c r="DO125" s="2252"/>
      <c r="DP125" s="2252"/>
      <c r="DQ125" s="2252"/>
      <c r="DR125" s="2252"/>
      <c r="DS125" s="2252"/>
      <c r="DT125" s="2252"/>
      <c r="DU125" s="2252"/>
      <c r="DV125" s="2252"/>
      <c r="DW125" s="2252"/>
      <c r="DX125" s="2252"/>
      <c r="DY125" s="2252"/>
      <c r="DZ125" s="2252"/>
      <c r="EA125" s="2252"/>
      <c r="EB125" s="2252"/>
      <c r="EC125" s="2252"/>
      <c r="ED125" s="2252"/>
      <c r="EE125" s="2252"/>
      <c r="EF125" s="2252"/>
      <c r="EG125" s="2252"/>
      <c r="EH125" s="2252"/>
      <c r="EI125" s="2252"/>
      <c r="EJ125" s="2252"/>
      <c r="EK125" s="2252"/>
      <c r="EL125" s="2252"/>
      <c r="EM125" s="2252"/>
      <c r="EN125" s="2252"/>
      <c r="EO125" s="2252"/>
      <c r="EP125" s="2252"/>
      <c r="EQ125" s="2252"/>
      <c r="ER125" s="2252"/>
      <c r="ES125" s="2252"/>
      <c r="ET125" s="2252"/>
      <c r="EU125" s="2252"/>
      <c r="EV125" s="2252"/>
      <c r="EW125" s="2252"/>
      <c r="EX125" s="2252"/>
      <c r="EY125" s="2252"/>
      <c r="EZ125" s="2252"/>
      <c r="FA125" s="2252"/>
      <c r="FB125" s="2252"/>
      <c r="FC125" s="2252"/>
      <c r="FD125" s="2252"/>
      <c r="FE125" s="2252"/>
      <c r="FF125" s="2252"/>
      <c r="FG125" s="2252"/>
      <c r="FH125" s="2252"/>
      <c r="FI125" s="2252"/>
      <c r="FJ125" s="2252"/>
      <c r="FK125" s="2252"/>
      <c r="FL125" s="2252"/>
      <c r="FM125" s="2252"/>
      <c r="FN125" s="2252"/>
      <c r="FO125" s="2252"/>
      <c r="FP125" s="2252"/>
      <c r="FQ125" s="2252"/>
      <c r="FR125" s="2252"/>
      <c r="FS125" s="2252"/>
      <c r="FT125" s="2252"/>
    </row>
    <row r="126" spans="1:176" ht="9.75" customHeight="1" thickBot="1" x14ac:dyDescent="0.2">
      <c r="A126" s="124"/>
      <c r="B126" s="1049"/>
      <c r="C126" s="1050"/>
      <c r="D126" s="1050"/>
      <c r="E126" s="1050"/>
      <c r="F126" s="1057"/>
      <c r="G126" s="1057"/>
      <c r="H126" s="1057"/>
      <c r="I126" s="1057"/>
      <c r="J126" s="1057"/>
      <c r="K126" s="1057"/>
      <c r="L126" s="1057"/>
      <c r="M126" s="1057"/>
      <c r="N126" s="1057"/>
      <c r="O126" s="1057"/>
      <c r="P126" s="1057"/>
      <c r="Q126" s="1057"/>
      <c r="R126" s="1057"/>
      <c r="S126" s="1058"/>
      <c r="T126" s="71"/>
      <c r="U126" s="2"/>
      <c r="V126" s="754"/>
      <c r="W126" s="755"/>
      <c r="X126" s="755"/>
      <c r="Y126" s="755"/>
      <c r="Z126" s="755"/>
      <c r="AA126" s="755"/>
      <c r="AB126" s="755"/>
      <c r="AC126" s="755"/>
      <c r="AD126" s="755"/>
      <c r="AE126" s="755"/>
      <c r="AF126" s="755"/>
      <c r="AG126" s="755"/>
      <c r="AH126" s="755"/>
      <c r="AI126" s="755"/>
      <c r="AJ126" s="755"/>
      <c r="AK126" s="755"/>
      <c r="AL126" s="755"/>
      <c r="AM126" s="755"/>
      <c r="AN126" s="755"/>
      <c r="AO126" s="755"/>
      <c r="AP126" s="756"/>
      <c r="AQ126" s="712"/>
      <c r="AR126" s="712"/>
      <c r="AS126" s="712"/>
      <c r="AT126" s="712"/>
      <c r="AU126" s="712"/>
      <c r="AV126" s="712"/>
      <c r="AW126" s="712"/>
      <c r="AX126" s="712"/>
      <c r="AY126" s="712"/>
      <c r="AZ126" s="712"/>
      <c r="BA126" s="712"/>
      <c r="BB126" s="712"/>
      <c r="BC126" s="712"/>
      <c r="BD126" s="712"/>
      <c r="BE126" s="712"/>
      <c r="BF126" s="712"/>
      <c r="BG126" s="712"/>
      <c r="BH126" s="712"/>
      <c r="BI126" s="712"/>
      <c r="BJ126" s="712"/>
      <c r="BK126" s="712"/>
      <c r="BL126" s="712"/>
      <c r="BM126" s="712"/>
      <c r="BN126" s="712"/>
      <c r="BO126" s="712"/>
      <c r="BP126" s="712"/>
      <c r="BQ126" s="712"/>
      <c r="BR126" s="712"/>
      <c r="BS126" s="712"/>
      <c r="BT126" s="712"/>
      <c r="BU126" s="712"/>
      <c r="BV126" s="712"/>
      <c r="BW126" s="712"/>
      <c r="BX126" s="712"/>
      <c r="BY126" s="712"/>
      <c r="BZ126" s="715"/>
      <c r="CA126" s="56"/>
      <c r="CB126" s="2"/>
      <c r="CC126" s="2253"/>
      <c r="CD126" s="2253"/>
      <c r="CE126" s="2253"/>
      <c r="CF126" s="2253"/>
      <c r="CG126" s="2253"/>
      <c r="CH126" s="2253"/>
      <c r="CI126" s="2253"/>
      <c r="CJ126" s="2253"/>
      <c r="CK126" s="2253"/>
      <c r="CL126" s="2253"/>
      <c r="CM126" s="2255"/>
      <c r="CN126" s="2255"/>
      <c r="CO126" s="2255"/>
      <c r="CP126" s="2255"/>
      <c r="CQ126" s="2255"/>
      <c r="CR126" s="2255"/>
      <c r="CS126" s="2255"/>
      <c r="CT126" s="2255"/>
      <c r="CU126" s="2255"/>
      <c r="CV126" s="2255"/>
      <c r="CW126" s="2255"/>
      <c r="CX126" s="2255"/>
      <c r="CY126" s="2255"/>
      <c r="CZ126" s="2255"/>
      <c r="DA126" s="2255"/>
      <c r="DB126" s="2255"/>
      <c r="DC126" s="2255"/>
      <c r="DD126" s="2255"/>
      <c r="DE126" s="2255"/>
      <c r="DF126" s="2255"/>
      <c r="DG126" s="2255"/>
      <c r="DH126" s="2255"/>
      <c r="DI126" s="2255"/>
      <c r="DJ126" s="2255"/>
      <c r="DK126" s="2255"/>
      <c r="DL126" s="2255"/>
      <c r="DM126" s="2255"/>
      <c r="DN126" s="2255"/>
      <c r="DO126" s="2253"/>
      <c r="DP126" s="2253"/>
      <c r="DQ126" s="2253"/>
      <c r="DR126" s="2253"/>
      <c r="DS126" s="2253"/>
      <c r="DT126" s="2253"/>
      <c r="DU126" s="2253"/>
      <c r="DV126" s="2253"/>
      <c r="DW126" s="2253"/>
      <c r="DX126" s="2253"/>
      <c r="DY126" s="2253"/>
      <c r="DZ126" s="2253"/>
      <c r="EA126" s="2253"/>
      <c r="EB126" s="2253"/>
      <c r="EC126" s="2253"/>
      <c r="ED126" s="2253"/>
      <c r="EE126" s="2253"/>
      <c r="EF126" s="2253"/>
      <c r="EG126" s="2253"/>
      <c r="EH126" s="2253"/>
      <c r="EI126" s="2253"/>
      <c r="EJ126" s="2253"/>
      <c r="EK126" s="2253"/>
      <c r="EL126" s="2253"/>
      <c r="EM126" s="2253"/>
      <c r="EN126" s="2253"/>
      <c r="EO126" s="2253"/>
      <c r="EP126" s="2253"/>
      <c r="EQ126" s="2253"/>
      <c r="ER126" s="2253"/>
      <c r="ES126" s="2253"/>
      <c r="ET126" s="2253"/>
      <c r="EU126" s="2253"/>
      <c r="EV126" s="2253"/>
      <c r="EW126" s="2253"/>
      <c r="EX126" s="2253"/>
      <c r="EY126" s="2253"/>
      <c r="EZ126" s="2253"/>
      <c r="FA126" s="2253"/>
      <c r="FB126" s="2253"/>
      <c r="FC126" s="2253"/>
      <c r="FD126" s="2253"/>
      <c r="FE126" s="2253"/>
      <c r="FF126" s="2253"/>
      <c r="FG126" s="2253"/>
      <c r="FH126" s="2253"/>
      <c r="FI126" s="2253"/>
      <c r="FJ126" s="2253"/>
      <c r="FK126" s="2253"/>
      <c r="FL126" s="2253"/>
      <c r="FM126" s="2253"/>
      <c r="FN126" s="2253"/>
      <c r="FO126" s="2253"/>
      <c r="FP126" s="2253"/>
      <c r="FQ126" s="2253"/>
      <c r="FR126" s="2253"/>
      <c r="FS126" s="2253"/>
      <c r="FT126" s="2253"/>
    </row>
    <row r="127" spans="1:176" ht="9.75" customHeight="1" x14ac:dyDescent="0.15">
      <c r="A127" s="124"/>
      <c r="B127" s="1049" t="s">
        <v>5</v>
      </c>
      <c r="C127" s="1050"/>
      <c r="D127" s="1050"/>
      <c r="E127" s="1050"/>
      <c r="F127" s="363" t="str">
        <f t="shared" ref="F127:M127" si="9">IF(F75="","",F75)</f>
        <v/>
      </c>
      <c r="G127" s="1051" t="str">
        <f t="shared" si="9"/>
        <v/>
      </c>
      <c r="H127" s="835" t="str">
        <f t="shared" si="9"/>
        <v/>
      </c>
      <c r="I127" s="835" t="str">
        <f t="shared" si="9"/>
        <v/>
      </c>
      <c r="J127" s="835" t="str">
        <f t="shared" si="9"/>
        <v/>
      </c>
      <c r="K127" s="835" t="str">
        <f t="shared" si="9"/>
        <v/>
      </c>
      <c r="L127" s="835" t="str">
        <f t="shared" si="9"/>
        <v/>
      </c>
      <c r="M127" s="365" t="str">
        <f t="shared" si="9"/>
        <v/>
      </c>
      <c r="N127" s="1044"/>
      <c r="O127" s="1044"/>
      <c r="P127" s="1044"/>
      <c r="Q127" s="1044"/>
      <c r="R127" s="1044"/>
      <c r="S127" s="1045"/>
      <c r="T127" s="24"/>
      <c r="V127" s="808" t="s">
        <v>113</v>
      </c>
      <c r="W127" s="808"/>
      <c r="X127" s="808"/>
      <c r="Y127" s="808"/>
      <c r="Z127" s="808"/>
      <c r="AA127" s="808"/>
      <c r="AB127" s="808"/>
      <c r="AC127" s="808"/>
      <c r="AD127" s="808"/>
      <c r="AE127" s="808"/>
      <c r="AF127" s="808"/>
      <c r="AG127" s="808"/>
      <c r="AH127" s="808"/>
      <c r="AI127" s="808"/>
      <c r="AJ127" s="808"/>
      <c r="AK127" s="808"/>
      <c r="AL127" s="808"/>
      <c r="AM127" s="808"/>
      <c r="AN127" s="808"/>
      <c r="AO127" s="808"/>
      <c r="AP127" s="808"/>
      <c r="AQ127" s="808"/>
      <c r="AR127" s="808"/>
      <c r="AS127" s="808"/>
      <c r="AT127" s="808"/>
      <c r="AU127" s="808"/>
      <c r="AV127" s="808"/>
      <c r="AW127" s="808"/>
      <c r="AX127" s="808"/>
      <c r="AY127" s="808"/>
      <c r="AZ127" s="808"/>
      <c r="BA127" s="808"/>
      <c r="BB127" s="808"/>
      <c r="BC127" s="808"/>
      <c r="BD127" s="808"/>
      <c r="BE127" s="808"/>
      <c r="BF127" s="808"/>
      <c r="BG127" s="808"/>
      <c r="BH127" s="808"/>
      <c r="BI127" s="808"/>
      <c r="BJ127" s="808"/>
      <c r="BK127" s="808"/>
      <c r="BL127" s="808"/>
      <c r="BM127" s="808"/>
      <c r="BN127" s="808"/>
      <c r="BO127" s="808"/>
      <c r="BP127" s="808"/>
      <c r="BQ127" s="808"/>
      <c r="BR127" s="808"/>
      <c r="BS127" s="808"/>
      <c r="BT127" s="808"/>
      <c r="BU127" s="808"/>
      <c r="BV127" s="808"/>
      <c r="BW127" s="808"/>
      <c r="BX127" s="808"/>
      <c r="BY127" s="808"/>
      <c r="BZ127" s="808"/>
      <c r="CA127" s="69"/>
      <c r="CB127" s="2"/>
      <c r="CC127" s="2264" t="s">
        <v>270</v>
      </c>
      <c r="CD127" s="2265"/>
      <c r="CE127" s="2265"/>
      <c r="CF127" s="2265"/>
      <c r="CG127" s="2265"/>
      <c r="CH127" s="2265"/>
      <c r="CI127" s="2265"/>
      <c r="CJ127" s="2265"/>
      <c r="CK127" s="2265"/>
      <c r="CL127" s="2265"/>
      <c r="CM127" s="2265"/>
      <c r="CN127" s="2265"/>
      <c r="CO127" s="2265"/>
      <c r="CP127" s="2265"/>
      <c r="CQ127" s="2265"/>
      <c r="CR127" s="2265"/>
      <c r="CS127" s="2265"/>
      <c r="CT127" s="2265"/>
      <c r="CU127" s="2265"/>
      <c r="CV127" s="2265"/>
      <c r="CW127" s="2265"/>
      <c r="CX127" s="2265"/>
      <c r="CY127" s="2265"/>
      <c r="CZ127" s="2265"/>
      <c r="DA127" s="2265"/>
      <c r="DB127" s="2265"/>
      <c r="DC127" s="2265"/>
      <c r="DD127" s="2265"/>
      <c r="DE127" s="2265"/>
      <c r="DF127" s="2265"/>
      <c r="DG127" s="2265"/>
      <c r="DH127" s="2265"/>
      <c r="DI127" s="2265"/>
      <c r="DJ127" s="2265"/>
      <c r="DK127" s="2265"/>
      <c r="DL127" s="2265"/>
      <c r="DM127" s="2265"/>
      <c r="DN127" s="2265"/>
      <c r="DO127" s="2265"/>
      <c r="DP127" s="2265"/>
      <c r="DQ127" s="2265"/>
      <c r="DR127" s="2265"/>
      <c r="DS127" s="2265"/>
      <c r="DT127" s="2265"/>
      <c r="DU127" s="2265"/>
      <c r="DV127" s="2265"/>
      <c r="DW127" s="2265"/>
      <c r="DX127" s="2265"/>
      <c r="DY127" s="2265"/>
      <c r="DZ127" s="2265"/>
      <c r="EA127" s="2265"/>
      <c r="EB127" s="2265"/>
      <c r="EC127" s="2265"/>
      <c r="ED127" s="2265"/>
      <c r="EE127" s="2265"/>
      <c r="EF127" s="2265"/>
      <c r="EG127" s="2265"/>
      <c r="EH127" s="2265"/>
      <c r="EI127" s="2265"/>
      <c r="EJ127" s="2265"/>
      <c r="EK127" s="2265"/>
      <c r="EL127" s="2265"/>
      <c r="EM127" s="2265"/>
      <c r="EN127" s="2265"/>
      <c r="EO127" s="2265"/>
      <c r="EP127" s="2265"/>
      <c r="EQ127" s="2265"/>
      <c r="ER127" s="2265"/>
      <c r="ES127" s="2265"/>
      <c r="ET127" s="2265"/>
      <c r="EU127" s="2265"/>
      <c r="EV127" s="2265"/>
      <c r="EW127" s="2265"/>
      <c r="EX127" s="2265"/>
      <c r="EY127" s="2265"/>
      <c r="EZ127" s="2265"/>
      <c r="FA127" s="2265"/>
      <c r="FB127" s="2265"/>
      <c r="FC127" s="2265"/>
      <c r="FD127" s="2265"/>
      <c r="FE127" s="2265"/>
      <c r="FF127" s="2265"/>
      <c r="FG127" s="2265"/>
      <c r="FH127" s="2265"/>
      <c r="FI127" s="2265"/>
      <c r="FJ127" s="2265"/>
      <c r="FK127" s="2265"/>
      <c r="FL127" s="2265"/>
      <c r="FM127" s="2265"/>
      <c r="FN127" s="2265"/>
      <c r="FO127" s="2265"/>
      <c r="FP127" s="2265"/>
      <c r="FQ127" s="2265"/>
      <c r="FR127" s="2265"/>
      <c r="FS127" s="2265"/>
      <c r="FT127" s="2266"/>
    </row>
    <row r="128" spans="1:176" ht="9.75" customHeight="1" thickBot="1" x14ac:dyDescent="0.2">
      <c r="A128" s="124"/>
      <c r="B128" s="1049"/>
      <c r="C128" s="1050"/>
      <c r="D128" s="1050"/>
      <c r="E128" s="1050"/>
      <c r="F128" s="366"/>
      <c r="G128" s="1052"/>
      <c r="H128" s="836"/>
      <c r="I128" s="836"/>
      <c r="J128" s="836"/>
      <c r="K128" s="836"/>
      <c r="L128" s="836"/>
      <c r="M128" s="368"/>
      <c r="N128" s="1044"/>
      <c r="O128" s="1044"/>
      <c r="P128" s="1044"/>
      <c r="Q128" s="1044"/>
      <c r="R128" s="1044"/>
      <c r="S128" s="1045"/>
      <c r="T128" s="24"/>
      <c r="U128" s="6"/>
      <c r="V128" s="809"/>
      <c r="W128" s="809"/>
      <c r="X128" s="809"/>
      <c r="Y128" s="809"/>
      <c r="Z128" s="809"/>
      <c r="AA128" s="809"/>
      <c r="AB128" s="809"/>
      <c r="AC128" s="809"/>
      <c r="AD128" s="809"/>
      <c r="AE128" s="809"/>
      <c r="AF128" s="809"/>
      <c r="AG128" s="809"/>
      <c r="AH128" s="809"/>
      <c r="AI128" s="809"/>
      <c r="AJ128" s="809"/>
      <c r="AK128" s="809"/>
      <c r="AL128" s="809"/>
      <c r="AM128" s="809"/>
      <c r="AN128" s="809"/>
      <c r="AO128" s="809"/>
      <c r="AP128" s="809"/>
      <c r="AQ128" s="809"/>
      <c r="AR128" s="809"/>
      <c r="AS128" s="809"/>
      <c r="AT128" s="809"/>
      <c r="AU128" s="809"/>
      <c r="AV128" s="809"/>
      <c r="AW128" s="809"/>
      <c r="AX128" s="809"/>
      <c r="AY128" s="809"/>
      <c r="AZ128" s="809"/>
      <c r="BA128" s="809"/>
      <c r="BB128" s="809"/>
      <c r="BC128" s="809"/>
      <c r="BD128" s="809"/>
      <c r="BE128" s="809"/>
      <c r="BF128" s="809"/>
      <c r="BG128" s="809"/>
      <c r="BH128" s="809"/>
      <c r="BI128" s="809"/>
      <c r="BJ128" s="809"/>
      <c r="BK128" s="809"/>
      <c r="BL128" s="809"/>
      <c r="BM128" s="809"/>
      <c r="BN128" s="809"/>
      <c r="BO128" s="809"/>
      <c r="BP128" s="809"/>
      <c r="BQ128" s="809"/>
      <c r="BR128" s="809"/>
      <c r="BS128" s="809"/>
      <c r="BT128" s="809"/>
      <c r="BU128" s="809"/>
      <c r="BV128" s="809"/>
      <c r="BW128" s="809"/>
      <c r="BX128" s="809"/>
      <c r="BY128" s="809"/>
      <c r="BZ128" s="809"/>
      <c r="CA128" s="69"/>
      <c r="CB128" s="2"/>
      <c r="CC128" s="143"/>
      <c r="CD128" s="125"/>
      <c r="CE128" s="124"/>
      <c r="CF128" s="124"/>
      <c r="CG128" s="124"/>
      <c r="CH128" s="124"/>
      <c r="CI128" s="124"/>
      <c r="CJ128" s="124"/>
      <c r="CK128" s="124"/>
      <c r="CL128" s="124"/>
      <c r="CM128" s="124"/>
      <c r="CN128" s="124"/>
      <c r="CO128" s="124"/>
      <c r="CP128" s="124"/>
      <c r="CQ128" s="124"/>
      <c r="CR128" s="124"/>
      <c r="CS128" s="124"/>
      <c r="CT128" s="124"/>
      <c r="CU128" s="124"/>
      <c r="CV128" s="124"/>
      <c r="CW128" s="124"/>
      <c r="CX128" s="124"/>
      <c r="CY128" s="124"/>
      <c r="CZ128" s="124"/>
      <c r="DA128" s="124"/>
      <c r="DB128" s="124"/>
      <c r="DC128" s="124"/>
      <c r="DD128" s="124"/>
      <c r="DE128" s="124"/>
      <c r="DF128" s="124"/>
      <c r="DG128" s="124"/>
      <c r="DH128" s="124"/>
      <c r="DI128" s="124"/>
      <c r="DJ128" s="124"/>
      <c r="DK128" s="124"/>
      <c r="DL128" s="124"/>
      <c r="DM128" s="124"/>
      <c r="DN128" s="124"/>
      <c r="DO128" s="124"/>
      <c r="DP128" s="124"/>
      <c r="DQ128" s="124"/>
      <c r="DR128" s="124"/>
      <c r="DS128" s="124"/>
      <c r="DT128" s="124"/>
      <c r="DU128" s="124"/>
      <c r="DV128" s="124"/>
      <c r="DW128" s="124"/>
      <c r="DX128" s="124"/>
      <c r="DY128" s="124"/>
      <c r="DZ128" s="124"/>
      <c r="EA128" s="124"/>
      <c r="EB128" s="124"/>
      <c r="EC128" s="124"/>
      <c r="ED128" s="124"/>
      <c r="EE128" s="124"/>
      <c r="EF128" s="124"/>
      <c r="EG128" s="124"/>
      <c r="EH128" s="124"/>
      <c r="EI128" s="124"/>
      <c r="EJ128" s="124"/>
      <c r="EK128" s="124"/>
      <c r="EL128" s="124"/>
      <c r="EM128" s="124"/>
      <c r="EN128" s="124"/>
      <c r="EO128" s="124"/>
      <c r="EP128" s="124"/>
      <c r="EQ128" s="144"/>
      <c r="ER128" s="144"/>
      <c r="ES128" s="144"/>
      <c r="ET128" s="144"/>
      <c r="EU128" s="144"/>
      <c r="EV128" s="144"/>
      <c r="EW128" s="14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5"/>
      <c r="FT128" s="145"/>
    </row>
    <row r="129" spans="1:176" ht="9.75" customHeight="1" x14ac:dyDescent="0.15">
      <c r="A129" s="124"/>
      <c r="B129" s="810" t="s">
        <v>45</v>
      </c>
      <c r="C129" s="811"/>
      <c r="D129" s="811"/>
      <c r="E129" s="811"/>
      <c r="F129" s="812" t="str">
        <f>IF(F77="","",F77)</f>
        <v>〒</v>
      </c>
      <c r="G129" s="794" t="str">
        <f>IF(G77="","",G77)</f>
        <v/>
      </c>
      <c r="H129" s="794"/>
      <c r="I129" s="794"/>
      <c r="J129" s="794"/>
      <c r="K129" s="794"/>
      <c r="L129" s="794"/>
      <c r="M129" s="794"/>
      <c r="N129" s="794"/>
      <c r="O129" s="794"/>
      <c r="P129" s="794"/>
      <c r="Q129" s="794"/>
      <c r="R129" s="794"/>
      <c r="S129" s="795"/>
      <c r="T129" s="14"/>
      <c r="V129" s="2235" t="s">
        <v>15</v>
      </c>
      <c r="W129" s="2058"/>
      <c r="X129" s="2058"/>
      <c r="Y129" s="2058"/>
      <c r="Z129" s="2058"/>
      <c r="AA129" s="2058"/>
      <c r="AB129" s="2058"/>
      <c r="AC129" s="2058"/>
      <c r="AD129" s="2058"/>
      <c r="AE129" s="2058"/>
      <c r="AF129" s="2058"/>
      <c r="AG129" s="2058"/>
      <c r="AH129" s="2058"/>
      <c r="AI129" s="2058"/>
      <c r="AJ129" s="2236"/>
      <c r="AK129" s="2359" t="str">
        <f>IF(AK77="","",AK77)</f>
        <v/>
      </c>
      <c r="AL129" s="1757"/>
      <c r="AM129" s="1757"/>
      <c r="AN129" s="1781"/>
      <c r="AO129" s="1780" t="str">
        <f>IF(AO77="","",AO77)</f>
        <v/>
      </c>
      <c r="AP129" s="1757"/>
      <c r="AQ129" s="1757"/>
      <c r="AR129" s="1781"/>
      <c r="AS129" s="1780" t="str">
        <f>IF(AS77="","",AS77)</f>
        <v/>
      </c>
      <c r="AT129" s="1757"/>
      <c r="AU129" s="1757"/>
      <c r="AV129" s="1781"/>
      <c r="AW129" s="1780" t="str">
        <f>IF(AW77="","",AW77)</f>
        <v/>
      </c>
      <c r="AX129" s="1757"/>
      <c r="AY129" s="1757"/>
      <c r="AZ129" s="1781"/>
      <c r="BA129" s="1780" t="str">
        <f>IF(BA77="","",BA77)</f>
        <v/>
      </c>
      <c r="BB129" s="1757"/>
      <c r="BC129" s="1757"/>
      <c r="BD129" s="1781"/>
      <c r="BE129" s="1780" t="str">
        <f>IF(BE77="","",BE77)</f>
        <v/>
      </c>
      <c r="BF129" s="1757"/>
      <c r="BG129" s="1757"/>
      <c r="BH129" s="1781"/>
      <c r="BI129" s="1757" t="str">
        <f>IF(BI77="","",BI77)</f>
        <v/>
      </c>
      <c r="BJ129" s="1757"/>
      <c r="BK129" s="1757"/>
      <c r="BL129" s="1758"/>
      <c r="BM129" s="2278" t="str">
        <f>IF(BM77="","",BM77)</f>
        <v/>
      </c>
      <c r="BN129" s="2279"/>
      <c r="BO129" s="2279"/>
      <c r="BP129" s="2279"/>
      <c r="BQ129" s="2279"/>
      <c r="BR129" s="2279"/>
      <c r="BS129" s="2279"/>
      <c r="BT129" s="2279"/>
      <c r="BU129" s="2279"/>
      <c r="BV129" s="2279"/>
      <c r="BW129" s="2279"/>
      <c r="BX129" s="2279"/>
      <c r="BY129" s="2279"/>
      <c r="BZ129" s="2280"/>
      <c r="CA129" s="14"/>
      <c r="CB129" s="2"/>
      <c r="CC129" s="143"/>
      <c r="CD129" s="146"/>
      <c r="CE129" s="1589" t="s">
        <v>224</v>
      </c>
      <c r="CF129" s="1590"/>
      <c r="CG129" s="1590"/>
      <c r="CH129" s="1590"/>
      <c r="CI129" s="1590"/>
      <c r="CJ129" s="1590"/>
      <c r="CK129" s="1590"/>
      <c r="CL129" s="1590"/>
      <c r="CM129" s="1590"/>
      <c r="CN129" s="1590"/>
      <c r="CO129" s="1590"/>
      <c r="CP129" s="1590"/>
      <c r="CQ129" s="1590"/>
      <c r="CR129" s="1590"/>
      <c r="CS129" s="1590"/>
      <c r="CT129" s="1590"/>
      <c r="CU129" s="1590"/>
      <c r="CV129" s="1590"/>
      <c r="CW129" s="2267">
        <v>0</v>
      </c>
      <c r="CX129" s="1702"/>
      <c r="CY129" s="1702"/>
      <c r="CZ129" s="1703"/>
      <c r="DA129" s="1706">
        <v>2</v>
      </c>
      <c r="DB129" s="1702"/>
      <c r="DC129" s="1702"/>
      <c r="DD129" s="1703"/>
      <c r="DE129" s="1708">
        <f>IF(AY59&gt;=0,0,1)</f>
        <v>0</v>
      </c>
      <c r="DF129" s="1702"/>
      <c r="DG129" s="1702"/>
      <c r="DH129" s="1709"/>
      <c r="DI129" s="124"/>
      <c r="DJ129" s="124"/>
      <c r="DK129" s="1589" t="s">
        <v>35</v>
      </c>
      <c r="DL129" s="1590"/>
      <c r="DM129" s="1590"/>
      <c r="DN129" s="1590"/>
      <c r="DO129" s="1590"/>
      <c r="DP129" s="1590"/>
      <c r="DQ129" s="1590"/>
      <c r="DR129" s="1590"/>
      <c r="DS129" s="1590"/>
      <c r="DT129" s="1590"/>
      <c r="DU129" s="1590"/>
      <c r="DV129" s="1590"/>
      <c r="DW129" s="1590"/>
      <c r="DX129" s="1590"/>
      <c r="DY129" s="1590"/>
      <c r="DZ129" s="1590"/>
      <c r="EA129" s="1590"/>
      <c r="EB129" s="1590"/>
      <c r="EC129" s="2267" t="str">
        <f>IF($AQ$124="","",IF(AND($BC$124=12,$BO$124&gt;=21,$BO$124&lt;=31,(VLOOKUP($AQ$124,入力リスト!$A$5:$C$116,3)+1=10)),VLOOKUP($AQ$124,入力リスト!$A$5:$C$116,2)+1,VLOOKUP($AQ$124,入力リスト!$A$5:$C$116,2)))</f>
        <v/>
      </c>
      <c r="ED129" s="1702"/>
      <c r="EE129" s="1702"/>
      <c r="EF129" s="1750"/>
      <c r="EG129" s="1706" t="str">
        <f>IF($AQ$124="","",IF(AND($BC$124=12,$BO$124&gt;=21,$BO$124&lt;=31),RIGHT(VLOOKUP($AQ$124,入力リスト!$A$5:$C$116,3)+1,1),VLOOKUP($AQ$124,入力リスト!$A$5:$C$116,3)))</f>
        <v/>
      </c>
      <c r="EH129" s="1702"/>
      <c r="EI129" s="1702"/>
      <c r="EJ129" s="1750"/>
      <c r="EK129" s="1706" t="str">
        <f>IF($BC$124="","",IF(AND($BO$124&gt;=21,$BO$124&lt;=31),IF($BC$124=9,1,IF($BC$124=12,0,IF(LEN($BC$124)=2,1,0))),IF(LEN($BC$124)=2,1,0)))</f>
        <v/>
      </c>
      <c r="EL129" s="1702"/>
      <c r="EM129" s="1702"/>
      <c r="EN129" s="1703"/>
      <c r="EO129" s="1706" t="str">
        <f>IF($BC$124="","",IF(AND($BC$124=5,$BO$124&gt;=21,$BO$124&lt;=31),5,IF(AND($BO$124&gt;=21,$BO$124&lt;=31),IF($BC$124=9,0,IF($BC$124=10,1,IF($BC$124=11,2,IF($BC$124=12,1,$BC$124+1)))),RIGHT($BC$124,1))))</f>
        <v/>
      </c>
      <c r="EP129" s="1702"/>
      <c r="EQ129" s="1702"/>
      <c r="ER129" s="1703"/>
      <c r="ES129" s="1706" t="str">
        <f>IF(ISTEXT($BO$124),"",IF(AND($BC$124=5,$BO$124&gt;=21,$BO$124&lt;=31),3,2))</f>
        <v/>
      </c>
      <c r="ET129" s="1702"/>
      <c r="EU129" s="1702"/>
      <c r="EV129" s="1703"/>
      <c r="EW129" s="1708" t="str">
        <f>IF(ISTEXT($BO$124),"",IF(AND($BC$124=5,$BO$124&gt;=21,$BO$124&lt;=31),1,0))</f>
        <v/>
      </c>
      <c r="EX129" s="1702"/>
      <c r="EY129" s="1702"/>
      <c r="EZ129" s="1709"/>
      <c r="FA129" s="124"/>
      <c r="FB129" s="124"/>
      <c r="FC129" s="2269" t="str">
        <f>IF(BM129="","",BM129)</f>
        <v/>
      </c>
      <c r="FD129" s="2270"/>
      <c r="FE129" s="2270"/>
      <c r="FF129" s="2270"/>
      <c r="FG129" s="2270"/>
      <c r="FH129" s="2270"/>
      <c r="FI129" s="2270"/>
      <c r="FJ129" s="2270"/>
      <c r="FK129" s="2270"/>
      <c r="FL129" s="2270"/>
      <c r="FM129" s="2270"/>
      <c r="FN129" s="2270"/>
      <c r="FO129" s="2270"/>
      <c r="FP129" s="2270"/>
      <c r="FQ129" s="2270"/>
      <c r="FR129" s="2271"/>
      <c r="FS129" s="125"/>
      <c r="FT129" s="145"/>
    </row>
    <row r="130" spans="1:176" ht="9.75" customHeight="1" x14ac:dyDescent="0.15">
      <c r="A130" s="124"/>
      <c r="B130" s="736"/>
      <c r="C130" s="737"/>
      <c r="D130" s="737"/>
      <c r="E130" s="737"/>
      <c r="F130" s="813"/>
      <c r="G130" s="794"/>
      <c r="H130" s="794"/>
      <c r="I130" s="794"/>
      <c r="J130" s="794"/>
      <c r="K130" s="794"/>
      <c r="L130" s="794"/>
      <c r="M130" s="794"/>
      <c r="N130" s="794"/>
      <c r="O130" s="794"/>
      <c r="P130" s="794"/>
      <c r="Q130" s="794"/>
      <c r="R130" s="794"/>
      <c r="S130" s="795"/>
      <c r="T130" s="14"/>
      <c r="U130" s="70"/>
      <c r="V130" s="2227"/>
      <c r="W130" s="2228"/>
      <c r="X130" s="2228"/>
      <c r="Y130" s="2228"/>
      <c r="Z130" s="2228"/>
      <c r="AA130" s="2228"/>
      <c r="AB130" s="2228"/>
      <c r="AC130" s="2228"/>
      <c r="AD130" s="2228"/>
      <c r="AE130" s="2228"/>
      <c r="AF130" s="2228"/>
      <c r="AG130" s="2228"/>
      <c r="AH130" s="2228"/>
      <c r="AI130" s="2228"/>
      <c r="AJ130" s="2237"/>
      <c r="AK130" s="2360"/>
      <c r="AL130" s="727"/>
      <c r="AM130" s="727"/>
      <c r="AN130" s="2285"/>
      <c r="AO130" s="2284"/>
      <c r="AP130" s="727"/>
      <c r="AQ130" s="727"/>
      <c r="AR130" s="2285"/>
      <c r="AS130" s="2284"/>
      <c r="AT130" s="727"/>
      <c r="AU130" s="727"/>
      <c r="AV130" s="2285"/>
      <c r="AW130" s="2284"/>
      <c r="AX130" s="727"/>
      <c r="AY130" s="727"/>
      <c r="AZ130" s="1783"/>
      <c r="BA130" s="1782"/>
      <c r="BB130" s="726"/>
      <c r="BC130" s="726"/>
      <c r="BD130" s="1783"/>
      <c r="BE130" s="2284"/>
      <c r="BF130" s="727"/>
      <c r="BG130" s="727"/>
      <c r="BH130" s="2285"/>
      <c r="BI130" s="726"/>
      <c r="BJ130" s="726"/>
      <c r="BK130" s="726"/>
      <c r="BL130" s="1759"/>
      <c r="BM130" s="2281"/>
      <c r="BN130" s="2282"/>
      <c r="BO130" s="2282"/>
      <c r="BP130" s="2282"/>
      <c r="BQ130" s="2282"/>
      <c r="BR130" s="2282"/>
      <c r="BS130" s="2282"/>
      <c r="BT130" s="2282"/>
      <c r="BU130" s="2282"/>
      <c r="BV130" s="2282"/>
      <c r="BW130" s="2282"/>
      <c r="BX130" s="2282"/>
      <c r="BY130" s="2282"/>
      <c r="BZ130" s="2283"/>
      <c r="CA130" s="14"/>
      <c r="CB130" s="2"/>
      <c r="CC130" s="143"/>
      <c r="CD130" s="146"/>
      <c r="CE130" s="1591"/>
      <c r="CF130" s="1592"/>
      <c r="CG130" s="1592"/>
      <c r="CH130" s="1592"/>
      <c r="CI130" s="1592"/>
      <c r="CJ130" s="1592"/>
      <c r="CK130" s="1592"/>
      <c r="CL130" s="1592"/>
      <c r="CM130" s="1592"/>
      <c r="CN130" s="1592"/>
      <c r="CO130" s="1592"/>
      <c r="CP130" s="1592"/>
      <c r="CQ130" s="1592"/>
      <c r="CR130" s="1592"/>
      <c r="CS130" s="1592"/>
      <c r="CT130" s="1592"/>
      <c r="CU130" s="1592"/>
      <c r="CV130" s="1592"/>
      <c r="CW130" s="2268"/>
      <c r="CX130" s="1704"/>
      <c r="CY130" s="1704"/>
      <c r="CZ130" s="1705"/>
      <c r="DA130" s="1707"/>
      <c r="DB130" s="1704"/>
      <c r="DC130" s="1704"/>
      <c r="DD130" s="1705"/>
      <c r="DE130" s="1710"/>
      <c r="DF130" s="1704"/>
      <c r="DG130" s="1704"/>
      <c r="DH130" s="1711"/>
      <c r="DI130" s="124"/>
      <c r="DJ130" s="124"/>
      <c r="DK130" s="1591"/>
      <c r="DL130" s="1592"/>
      <c r="DM130" s="1592"/>
      <c r="DN130" s="1592"/>
      <c r="DO130" s="1592"/>
      <c r="DP130" s="1592"/>
      <c r="DQ130" s="1592"/>
      <c r="DR130" s="1592"/>
      <c r="DS130" s="1592"/>
      <c r="DT130" s="1592"/>
      <c r="DU130" s="1592"/>
      <c r="DV130" s="1592"/>
      <c r="DW130" s="1592"/>
      <c r="DX130" s="1592"/>
      <c r="DY130" s="1592"/>
      <c r="DZ130" s="1592"/>
      <c r="EA130" s="1592"/>
      <c r="EB130" s="1592"/>
      <c r="EC130" s="2268"/>
      <c r="ED130" s="1704"/>
      <c r="EE130" s="1704"/>
      <c r="EF130" s="1751"/>
      <c r="EG130" s="1707"/>
      <c r="EH130" s="1704"/>
      <c r="EI130" s="1704"/>
      <c r="EJ130" s="1751"/>
      <c r="EK130" s="1707"/>
      <c r="EL130" s="1704"/>
      <c r="EM130" s="1704"/>
      <c r="EN130" s="1705"/>
      <c r="EO130" s="1707"/>
      <c r="EP130" s="1704"/>
      <c r="EQ130" s="1704"/>
      <c r="ER130" s="1705"/>
      <c r="ES130" s="1707"/>
      <c r="ET130" s="1704"/>
      <c r="EU130" s="1704"/>
      <c r="EV130" s="1705"/>
      <c r="EW130" s="1710"/>
      <c r="EX130" s="1704"/>
      <c r="EY130" s="1704"/>
      <c r="EZ130" s="1711"/>
      <c r="FA130" s="124"/>
      <c r="FB130" s="124"/>
      <c r="FC130" s="2272"/>
      <c r="FD130" s="2273"/>
      <c r="FE130" s="2273"/>
      <c r="FF130" s="2273"/>
      <c r="FG130" s="2273"/>
      <c r="FH130" s="2273"/>
      <c r="FI130" s="2273"/>
      <c r="FJ130" s="2273"/>
      <c r="FK130" s="2273"/>
      <c r="FL130" s="2273"/>
      <c r="FM130" s="2273"/>
      <c r="FN130" s="2273"/>
      <c r="FO130" s="2273"/>
      <c r="FP130" s="2273"/>
      <c r="FQ130" s="2273"/>
      <c r="FR130" s="2274"/>
      <c r="FS130" s="125"/>
      <c r="FT130" s="145"/>
    </row>
    <row r="131" spans="1:176" ht="9.75" customHeight="1" x14ac:dyDescent="0.2">
      <c r="A131" s="124"/>
      <c r="B131" s="736"/>
      <c r="C131" s="737"/>
      <c r="D131" s="737"/>
      <c r="E131" s="737"/>
      <c r="F131" s="794" t="str">
        <f>IF(F79="","",F79)</f>
        <v/>
      </c>
      <c r="G131" s="794"/>
      <c r="H131" s="794"/>
      <c r="I131" s="794"/>
      <c r="J131" s="794"/>
      <c r="K131" s="794"/>
      <c r="L131" s="794"/>
      <c r="M131" s="794"/>
      <c r="N131" s="794"/>
      <c r="O131" s="794"/>
      <c r="P131" s="794"/>
      <c r="Q131" s="794"/>
      <c r="R131" s="794"/>
      <c r="S131" s="795"/>
      <c r="T131" s="22"/>
      <c r="V131" s="1934" t="s">
        <v>16</v>
      </c>
      <c r="W131" s="1935"/>
      <c r="X131" s="1935"/>
      <c r="Y131" s="1935"/>
      <c r="Z131" s="1935"/>
      <c r="AA131" s="1935"/>
      <c r="AB131" s="1935"/>
      <c r="AC131" s="1935"/>
      <c r="AD131" s="1935"/>
      <c r="AE131" s="1935"/>
      <c r="AF131" s="1935"/>
      <c r="AG131" s="1935"/>
      <c r="AH131" s="1935"/>
      <c r="AI131" s="1935"/>
      <c r="AJ131" s="1935"/>
      <c r="AK131" s="1935"/>
      <c r="AL131" s="1935"/>
      <c r="AM131" s="1935"/>
      <c r="AN131" s="1935"/>
      <c r="AO131" s="1935"/>
      <c r="AP131" s="1935"/>
      <c r="AQ131" s="1935"/>
      <c r="AR131" s="1935"/>
      <c r="AS131" s="1935"/>
      <c r="AT131" s="1935"/>
      <c r="AU131" s="1935"/>
      <c r="AV131" s="1935"/>
      <c r="AW131" s="1935"/>
      <c r="AX131" s="1935"/>
      <c r="AY131" s="1935"/>
      <c r="AZ131" s="1784" t="str">
        <f>IF(AZ$79="","",AZ$79)</f>
        <v/>
      </c>
      <c r="BA131" s="1769"/>
      <c r="BB131" s="1769"/>
      <c r="BC131" s="1769" t="str">
        <f>IF(BC$79="","",BC$79)</f>
        <v/>
      </c>
      <c r="BD131" s="1769"/>
      <c r="BE131" s="1769"/>
      <c r="BF131" s="1769" t="str">
        <f>IF(BF$79="","",BF$79)</f>
        <v/>
      </c>
      <c r="BG131" s="1769"/>
      <c r="BH131" s="1770"/>
      <c r="BI131" s="1769" t="str">
        <f>IF(BI$79="","",BI$79)</f>
        <v/>
      </c>
      <c r="BJ131" s="1769"/>
      <c r="BK131" s="1769"/>
      <c r="BL131" s="1769" t="str">
        <f>IF(BL$79="","",BL$79)</f>
        <v/>
      </c>
      <c r="BM131" s="1769"/>
      <c r="BN131" s="1769"/>
      <c r="BO131" s="1769" t="str">
        <f>IF(BO$79="","",BO$79)</f>
        <v/>
      </c>
      <c r="BP131" s="1769"/>
      <c r="BQ131" s="1770"/>
      <c r="BR131" s="1769" t="str">
        <f>IF(BR$79="","",BR$79)</f>
        <v/>
      </c>
      <c r="BS131" s="1769"/>
      <c r="BT131" s="1769"/>
      <c r="BU131" s="1769" t="str">
        <f>IF(BU$79="","",BU$79)</f>
        <v/>
      </c>
      <c r="BV131" s="1769"/>
      <c r="BW131" s="1769"/>
      <c r="BX131" s="1769" t="str">
        <f>IF(BX$79="","",BX$79)</f>
        <v/>
      </c>
      <c r="BY131" s="1769"/>
      <c r="BZ131" s="1775"/>
      <c r="CA131" s="64"/>
      <c r="CB131" s="2"/>
      <c r="CC131" s="143"/>
      <c r="CD131" s="146"/>
      <c r="CE131" s="124"/>
      <c r="CF131" s="124"/>
      <c r="CG131" s="124"/>
      <c r="CH131" s="124"/>
      <c r="CI131" s="124"/>
      <c r="CJ131" s="124"/>
      <c r="CK131" s="124"/>
      <c r="CL131" s="124"/>
      <c r="CM131" s="124"/>
      <c r="CN131" s="124"/>
      <c r="CO131" s="124"/>
      <c r="CP131" s="124"/>
      <c r="CQ131" s="146"/>
      <c r="CR131" s="146"/>
      <c r="CS131" s="146"/>
      <c r="CT131" s="124"/>
      <c r="CU131" s="124"/>
      <c r="CV131" s="124"/>
      <c r="CW131" s="124"/>
      <c r="CX131" s="124"/>
      <c r="CY131" s="124"/>
      <c r="CZ131" s="124"/>
      <c r="DA131" s="124"/>
      <c r="DB131" s="124"/>
      <c r="DC131" s="124"/>
      <c r="DD131" s="124"/>
      <c r="DE131" s="124"/>
      <c r="DF131" s="124"/>
      <c r="DG131" s="124"/>
      <c r="DH131" s="124"/>
      <c r="DI131" s="124"/>
      <c r="DJ131" s="124"/>
      <c r="DK131" s="124"/>
      <c r="DL131" s="124"/>
      <c r="DM131" s="124"/>
      <c r="DN131" s="124"/>
      <c r="DO131" s="124"/>
      <c r="DP131" s="124"/>
      <c r="DQ131" s="124"/>
      <c r="DR131" s="124"/>
      <c r="DS131" s="124"/>
      <c r="DT131" s="124"/>
      <c r="DU131" s="124"/>
      <c r="DV131" s="124"/>
      <c r="DW131" s="124"/>
      <c r="DX131" s="124"/>
      <c r="DY131" s="124"/>
      <c r="DZ131" s="124"/>
      <c r="EA131" s="124"/>
      <c r="EB131" s="124"/>
      <c r="EC131" s="147"/>
      <c r="ED131" s="147"/>
      <c r="EE131" s="124"/>
      <c r="EF131" s="124"/>
      <c r="EG131" s="124"/>
      <c r="EH131" s="124"/>
      <c r="EI131" s="124"/>
      <c r="EJ131" s="124"/>
      <c r="EK131" s="124"/>
      <c r="EL131" s="124"/>
      <c r="EM131" s="124"/>
      <c r="EN131" s="124"/>
      <c r="EO131" s="124"/>
      <c r="EP131" s="124"/>
      <c r="EQ131" s="124"/>
      <c r="ER131" s="124"/>
      <c r="ES131" s="124"/>
      <c r="ET131" s="124"/>
      <c r="EU131" s="124"/>
      <c r="EV131" s="124"/>
      <c r="EW131" s="124"/>
      <c r="EX131" s="124"/>
      <c r="EY131" s="124"/>
      <c r="EZ131" s="124"/>
      <c r="FA131" s="124"/>
      <c r="FB131" s="124"/>
      <c r="FC131" s="2275"/>
      <c r="FD131" s="2276"/>
      <c r="FE131" s="2276"/>
      <c r="FF131" s="2276"/>
      <c r="FG131" s="2276"/>
      <c r="FH131" s="2276"/>
      <c r="FI131" s="2276"/>
      <c r="FJ131" s="2276"/>
      <c r="FK131" s="2276"/>
      <c r="FL131" s="2276"/>
      <c r="FM131" s="2276"/>
      <c r="FN131" s="2276"/>
      <c r="FO131" s="2276"/>
      <c r="FP131" s="2276"/>
      <c r="FQ131" s="2276"/>
      <c r="FR131" s="2277"/>
      <c r="FS131" s="125"/>
      <c r="FT131" s="145"/>
    </row>
    <row r="132" spans="1:176" ht="9.75" customHeight="1" x14ac:dyDescent="0.2">
      <c r="A132" s="124"/>
      <c r="B132" s="736"/>
      <c r="C132" s="737"/>
      <c r="D132" s="737"/>
      <c r="E132" s="737"/>
      <c r="F132" s="794"/>
      <c r="G132" s="794"/>
      <c r="H132" s="794"/>
      <c r="I132" s="794"/>
      <c r="J132" s="794"/>
      <c r="K132" s="794"/>
      <c r="L132" s="794"/>
      <c r="M132" s="794"/>
      <c r="N132" s="794"/>
      <c r="O132" s="794"/>
      <c r="P132" s="794"/>
      <c r="Q132" s="794"/>
      <c r="R132" s="794"/>
      <c r="S132" s="795"/>
      <c r="T132" s="22"/>
      <c r="U132" s="70"/>
      <c r="V132" s="1937"/>
      <c r="W132" s="1938"/>
      <c r="X132" s="1938"/>
      <c r="Y132" s="1938"/>
      <c r="Z132" s="1938"/>
      <c r="AA132" s="1938"/>
      <c r="AB132" s="1938"/>
      <c r="AC132" s="1938"/>
      <c r="AD132" s="1938"/>
      <c r="AE132" s="1938"/>
      <c r="AF132" s="1938"/>
      <c r="AG132" s="1938"/>
      <c r="AH132" s="1938"/>
      <c r="AI132" s="1938"/>
      <c r="AJ132" s="1938"/>
      <c r="AK132" s="1938"/>
      <c r="AL132" s="1938"/>
      <c r="AM132" s="1938"/>
      <c r="AN132" s="1938"/>
      <c r="AO132" s="1938"/>
      <c r="AP132" s="1938"/>
      <c r="AQ132" s="1938"/>
      <c r="AR132" s="1938"/>
      <c r="AS132" s="1938"/>
      <c r="AT132" s="1938"/>
      <c r="AU132" s="1938"/>
      <c r="AV132" s="1938"/>
      <c r="AW132" s="1938"/>
      <c r="AX132" s="1938"/>
      <c r="AY132" s="1938"/>
      <c r="AZ132" s="1785"/>
      <c r="BA132" s="1771"/>
      <c r="BB132" s="1771"/>
      <c r="BC132" s="1771"/>
      <c r="BD132" s="1771"/>
      <c r="BE132" s="1771"/>
      <c r="BF132" s="1771"/>
      <c r="BG132" s="1771"/>
      <c r="BH132" s="1772"/>
      <c r="BI132" s="1771"/>
      <c r="BJ132" s="1771"/>
      <c r="BK132" s="1771"/>
      <c r="BL132" s="1771"/>
      <c r="BM132" s="1771"/>
      <c r="BN132" s="1771"/>
      <c r="BO132" s="1771"/>
      <c r="BP132" s="1771"/>
      <c r="BQ132" s="1772"/>
      <c r="BR132" s="1771"/>
      <c r="BS132" s="1771"/>
      <c r="BT132" s="1771"/>
      <c r="BU132" s="1771"/>
      <c r="BV132" s="1771"/>
      <c r="BW132" s="1771"/>
      <c r="BX132" s="1771"/>
      <c r="BY132" s="1771"/>
      <c r="BZ132" s="1776"/>
      <c r="CA132" s="64"/>
      <c r="CB132" s="2"/>
      <c r="CC132" s="143"/>
      <c r="CD132" s="146"/>
      <c r="CE132" s="1589" t="s">
        <v>5</v>
      </c>
      <c r="CF132" s="1590"/>
      <c r="CG132" s="1590"/>
      <c r="CH132" s="1590"/>
      <c r="CI132" s="1590"/>
      <c r="CJ132" s="1590"/>
      <c r="CK132" s="1590"/>
      <c r="CL132" s="1590"/>
      <c r="CM132" s="1590"/>
      <c r="CN132" s="1590"/>
      <c r="CO132" s="1590"/>
      <c r="CP132" s="1590"/>
      <c r="CQ132" s="1590"/>
      <c r="CR132" s="1590"/>
      <c r="CS132" s="1590"/>
      <c r="CT132" s="1590"/>
      <c r="CU132" s="1590"/>
      <c r="CV132" s="1748"/>
      <c r="CW132" s="1702" t="str">
        <f>IF(F127="","",F127)</f>
        <v/>
      </c>
      <c r="CX132" s="1702"/>
      <c r="CY132" s="1702"/>
      <c r="CZ132" s="1703"/>
      <c r="DA132" s="1708" t="str">
        <f>IF(G127="","",G127)</f>
        <v/>
      </c>
      <c r="DB132" s="1702"/>
      <c r="DC132" s="1702"/>
      <c r="DD132" s="1750"/>
      <c r="DE132" s="1706" t="str">
        <f>IF(H127="","",H127)</f>
        <v/>
      </c>
      <c r="DF132" s="1702"/>
      <c r="DG132" s="1702"/>
      <c r="DH132" s="1703"/>
      <c r="DI132" s="1708" t="str">
        <f>IF(I127="","",I127)</f>
        <v/>
      </c>
      <c r="DJ132" s="1702"/>
      <c r="DK132" s="1702"/>
      <c r="DL132" s="1703"/>
      <c r="DM132" s="1708" t="str">
        <f>IF(J127="","",J127)</f>
        <v/>
      </c>
      <c r="DN132" s="1702"/>
      <c r="DO132" s="1702"/>
      <c r="DP132" s="1703"/>
      <c r="DQ132" s="1708" t="str">
        <f>IF(K127="","",K127)</f>
        <v/>
      </c>
      <c r="DR132" s="1702"/>
      <c r="DS132" s="1702"/>
      <c r="DT132" s="1703"/>
      <c r="DU132" s="1706" t="str">
        <f>IF(L127="","",L127)</f>
        <v/>
      </c>
      <c r="DV132" s="1702"/>
      <c r="DW132" s="1702"/>
      <c r="DX132" s="1703"/>
      <c r="DY132" s="1708" t="str">
        <f>IF(M127="","",M127)</f>
        <v/>
      </c>
      <c r="DZ132" s="1702"/>
      <c r="EA132" s="1702"/>
      <c r="EB132" s="1709"/>
      <c r="EC132" s="125"/>
      <c r="ED132" s="125"/>
      <c r="EE132" s="1589" t="s">
        <v>175</v>
      </c>
      <c r="EF132" s="1590"/>
      <c r="EG132" s="1590"/>
      <c r="EH132" s="1590"/>
      <c r="EI132" s="1590"/>
      <c r="EJ132" s="1590"/>
      <c r="EK132" s="1590"/>
      <c r="EL132" s="1590"/>
      <c r="EM132" s="1590"/>
      <c r="EN132" s="1590"/>
      <c r="EO132" s="1590"/>
      <c r="EP132" s="1628"/>
      <c r="EQ132" s="1670" t="str">
        <f>IF(AK129="","",AK129)</f>
        <v/>
      </c>
      <c r="ER132" s="1672"/>
      <c r="ES132" s="1672"/>
      <c r="ET132" s="1673"/>
      <c r="EU132" s="1674" t="str">
        <f>IF(AO129="","",AO129)</f>
        <v/>
      </c>
      <c r="EV132" s="1672"/>
      <c r="EW132" s="1672"/>
      <c r="EX132" s="1673"/>
      <c r="EY132" s="1674" t="str">
        <f>IF(AS129="","",AS129)</f>
        <v/>
      </c>
      <c r="EZ132" s="1672"/>
      <c r="FA132" s="1672"/>
      <c r="FB132" s="1673"/>
      <c r="FC132" s="1674" t="str">
        <f>IF(AW129="","",AW129)</f>
        <v/>
      </c>
      <c r="FD132" s="1672"/>
      <c r="FE132" s="1672"/>
      <c r="FF132" s="1673"/>
      <c r="FG132" s="1674" t="str">
        <f>IF(BA129="","",BA129)</f>
        <v/>
      </c>
      <c r="FH132" s="1672"/>
      <c r="FI132" s="1672"/>
      <c r="FJ132" s="1673"/>
      <c r="FK132" s="1674" t="str">
        <f>IF(BE129="","",BE129)</f>
        <v/>
      </c>
      <c r="FL132" s="1672"/>
      <c r="FM132" s="1672"/>
      <c r="FN132" s="1673"/>
      <c r="FO132" s="1672" t="str">
        <f>IF(BI129="","",BI129)</f>
        <v/>
      </c>
      <c r="FP132" s="1672"/>
      <c r="FQ132" s="1672"/>
      <c r="FR132" s="1668"/>
      <c r="FS132" s="125"/>
      <c r="FT132" s="145"/>
    </row>
    <row r="133" spans="1:176" ht="9.75" customHeight="1" x14ac:dyDescent="0.2">
      <c r="A133" s="124"/>
      <c r="B133" s="736"/>
      <c r="C133" s="737"/>
      <c r="D133" s="737"/>
      <c r="E133" s="737"/>
      <c r="F133" s="794" t="str">
        <f>IF(F81="","",F81)</f>
        <v/>
      </c>
      <c r="G133" s="794"/>
      <c r="H133" s="794"/>
      <c r="I133" s="794"/>
      <c r="J133" s="794"/>
      <c r="K133" s="794"/>
      <c r="L133" s="794"/>
      <c r="M133" s="794"/>
      <c r="N133" s="794"/>
      <c r="O133" s="794"/>
      <c r="P133" s="794"/>
      <c r="Q133" s="794"/>
      <c r="R133" s="846" t="s">
        <v>7</v>
      </c>
      <c r="S133" s="847"/>
      <c r="T133" s="22"/>
      <c r="U133" s="70"/>
      <c r="V133" s="2227"/>
      <c r="W133" s="2228"/>
      <c r="X133" s="2228"/>
      <c r="Y133" s="2228"/>
      <c r="Z133" s="2228"/>
      <c r="AA133" s="2228"/>
      <c r="AB133" s="2228"/>
      <c r="AC133" s="2228"/>
      <c r="AD133" s="2228"/>
      <c r="AE133" s="2228"/>
      <c r="AF133" s="2228"/>
      <c r="AG133" s="2228"/>
      <c r="AH133" s="2228"/>
      <c r="AI133" s="2228"/>
      <c r="AJ133" s="2228"/>
      <c r="AK133" s="2228"/>
      <c r="AL133" s="2228"/>
      <c r="AM133" s="2228"/>
      <c r="AN133" s="2228"/>
      <c r="AO133" s="2228"/>
      <c r="AP133" s="2228"/>
      <c r="AQ133" s="2228"/>
      <c r="AR133" s="2228"/>
      <c r="AS133" s="2228"/>
      <c r="AT133" s="2228"/>
      <c r="AU133" s="2228"/>
      <c r="AV133" s="2228"/>
      <c r="AW133" s="2228"/>
      <c r="AX133" s="2228"/>
      <c r="AY133" s="2228"/>
      <c r="AZ133" s="1786"/>
      <c r="BA133" s="1773"/>
      <c r="BB133" s="1773"/>
      <c r="BC133" s="1773"/>
      <c r="BD133" s="1773"/>
      <c r="BE133" s="1773"/>
      <c r="BF133" s="1773"/>
      <c r="BG133" s="1773"/>
      <c r="BH133" s="1774"/>
      <c r="BI133" s="1773"/>
      <c r="BJ133" s="1773"/>
      <c r="BK133" s="1773"/>
      <c r="BL133" s="1773"/>
      <c r="BM133" s="1773"/>
      <c r="BN133" s="1773"/>
      <c r="BO133" s="1773"/>
      <c r="BP133" s="1773"/>
      <c r="BQ133" s="1774"/>
      <c r="BR133" s="1773"/>
      <c r="BS133" s="1773"/>
      <c r="BT133" s="1773"/>
      <c r="BU133" s="1773"/>
      <c r="BV133" s="1773"/>
      <c r="BW133" s="1773"/>
      <c r="BX133" s="1773"/>
      <c r="BY133" s="1773"/>
      <c r="BZ133" s="1777"/>
      <c r="CA133" s="64"/>
      <c r="CB133" s="2"/>
      <c r="CC133" s="143"/>
      <c r="CD133" s="125"/>
      <c r="CE133" s="1591"/>
      <c r="CF133" s="1592"/>
      <c r="CG133" s="1592"/>
      <c r="CH133" s="1592"/>
      <c r="CI133" s="1592"/>
      <c r="CJ133" s="1592"/>
      <c r="CK133" s="1592"/>
      <c r="CL133" s="1592"/>
      <c r="CM133" s="1592"/>
      <c r="CN133" s="1592"/>
      <c r="CO133" s="1592"/>
      <c r="CP133" s="1592"/>
      <c r="CQ133" s="1592"/>
      <c r="CR133" s="1592"/>
      <c r="CS133" s="1592"/>
      <c r="CT133" s="1592"/>
      <c r="CU133" s="1592"/>
      <c r="CV133" s="1749"/>
      <c r="CW133" s="1704"/>
      <c r="CX133" s="1704"/>
      <c r="CY133" s="1704"/>
      <c r="CZ133" s="1705"/>
      <c r="DA133" s="1710"/>
      <c r="DB133" s="1704"/>
      <c r="DC133" s="1704"/>
      <c r="DD133" s="1751"/>
      <c r="DE133" s="1707"/>
      <c r="DF133" s="1704"/>
      <c r="DG133" s="1704"/>
      <c r="DH133" s="1705"/>
      <c r="DI133" s="1710"/>
      <c r="DJ133" s="1704"/>
      <c r="DK133" s="1704"/>
      <c r="DL133" s="1705"/>
      <c r="DM133" s="1710"/>
      <c r="DN133" s="1704"/>
      <c r="DO133" s="1704"/>
      <c r="DP133" s="1705"/>
      <c r="DQ133" s="1710"/>
      <c r="DR133" s="1704"/>
      <c r="DS133" s="1704"/>
      <c r="DT133" s="1705"/>
      <c r="DU133" s="1707"/>
      <c r="DV133" s="1704"/>
      <c r="DW133" s="1704"/>
      <c r="DX133" s="1705"/>
      <c r="DY133" s="1710"/>
      <c r="DZ133" s="1704"/>
      <c r="EA133" s="1704"/>
      <c r="EB133" s="1711"/>
      <c r="EC133" s="124"/>
      <c r="ED133" s="124"/>
      <c r="EE133" s="1629"/>
      <c r="EF133" s="1630"/>
      <c r="EG133" s="1630"/>
      <c r="EH133" s="1630"/>
      <c r="EI133" s="1630"/>
      <c r="EJ133" s="1630"/>
      <c r="EK133" s="1630"/>
      <c r="EL133" s="1630"/>
      <c r="EM133" s="1630"/>
      <c r="EN133" s="1630"/>
      <c r="EO133" s="1630"/>
      <c r="EP133" s="1631"/>
      <c r="EQ133" s="1752"/>
      <c r="ER133" s="1651"/>
      <c r="ES133" s="1651"/>
      <c r="ET133" s="1683"/>
      <c r="EU133" s="1682"/>
      <c r="EV133" s="1651"/>
      <c r="EW133" s="1651"/>
      <c r="EX133" s="1683"/>
      <c r="EY133" s="1682"/>
      <c r="EZ133" s="1651"/>
      <c r="FA133" s="1651"/>
      <c r="FB133" s="1683"/>
      <c r="FC133" s="1682"/>
      <c r="FD133" s="1651"/>
      <c r="FE133" s="1651"/>
      <c r="FF133" s="1683"/>
      <c r="FG133" s="1682"/>
      <c r="FH133" s="1651"/>
      <c r="FI133" s="1651"/>
      <c r="FJ133" s="1683"/>
      <c r="FK133" s="1682"/>
      <c r="FL133" s="1651"/>
      <c r="FM133" s="1651"/>
      <c r="FN133" s="1683"/>
      <c r="FO133" s="1651"/>
      <c r="FP133" s="1651"/>
      <c r="FQ133" s="1651"/>
      <c r="FR133" s="1753"/>
      <c r="FS133" s="125"/>
      <c r="FT133" s="145"/>
    </row>
    <row r="134" spans="1:176" ht="9.75" customHeight="1" x14ac:dyDescent="0.2">
      <c r="A134" s="124"/>
      <c r="B134" s="736"/>
      <c r="C134" s="737"/>
      <c r="D134" s="737"/>
      <c r="E134" s="737"/>
      <c r="F134" s="794"/>
      <c r="G134" s="794"/>
      <c r="H134" s="794"/>
      <c r="I134" s="794"/>
      <c r="J134" s="794"/>
      <c r="K134" s="794"/>
      <c r="L134" s="794"/>
      <c r="M134" s="794"/>
      <c r="N134" s="794"/>
      <c r="O134" s="794"/>
      <c r="P134" s="794"/>
      <c r="Q134" s="794"/>
      <c r="R134" s="846"/>
      <c r="S134" s="847"/>
      <c r="T134" s="22"/>
      <c r="V134" s="1934" t="s">
        <v>17</v>
      </c>
      <c r="W134" s="1935"/>
      <c r="X134" s="1935"/>
      <c r="Y134" s="1935"/>
      <c r="Z134" s="1935"/>
      <c r="AA134" s="1935"/>
      <c r="AB134" s="1935"/>
      <c r="AC134" s="1935"/>
      <c r="AD134" s="1935"/>
      <c r="AE134" s="1935"/>
      <c r="AF134" s="1935"/>
      <c r="AG134" s="1935"/>
      <c r="AH134" s="1935"/>
      <c r="AI134" s="1935"/>
      <c r="AJ134" s="1935"/>
      <c r="AK134" s="1935"/>
      <c r="AL134" s="1935"/>
      <c r="AM134" s="1935"/>
      <c r="AN134" s="1935"/>
      <c r="AO134" s="1935"/>
      <c r="AP134" s="1935"/>
      <c r="AQ134" s="1935"/>
      <c r="AR134" s="1935"/>
      <c r="AS134" s="1935"/>
      <c r="AT134" s="1935"/>
      <c r="AU134" s="1935"/>
      <c r="AV134" s="1935"/>
      <c r="AW134" s="1935"/>
      <c r="AX134" s="1935"/>
      <c r="AY134" s="1935"/>
      <c r="AZ134" s="1784" t="str">
        <f>IF(AZ$82="","",AZ$82)</f>
        <v/>
      </c>
      <c r="BA134" s="1769"/>
      <c r="BB134" s="1769"/>
      <c r="BC134" s="1769" t="str">
        <f>IF(BC$82="","",BC$82)</f>
        <v/>
      </c>
      <c r="BD134" s="1769"/>
      <c r="BE134" s="1769"/>
      <c r="BF134" s="1769" t="str">
        <f>IF(BF$82="","",BF$82)</f>
        <v/>
      </c>
      <c r="BG134" s="1769"/>
      <c r="BH134" s="1770"/>
      <c r="BI134" s="1769" t="str">
        <f>IF(BI$82="","",BI$82)</f>
        <v/>
      </c>
      <c r="BJ134" s="1769"/>
      <c r="BK134" s="1769"/>
      <c r="BL134" s="1769" t="str">
        <f>IF(BL$82="","",BL$82)</f>
        <v/>
      </c>
      <c r="BM134" s="1769"/>
      <c r="BN134" s="1769"/>
      <c r="BO134" s="1769" t="str">
        <f>IF(BO$82="","",BO$82)</f>
        <v/>
      </c>
      <c r="BP134" s="1769"/>
      <c r="BQ134" s="1770"/>
      <c r="BR134" s="1769" t="str">
        <f>IF(BR$82="","",BR$82)</f>
        <v/>
      </c>
      <c r="BS134" s="1769"/>
      <c r="BT134" s="1769"/>
      <c r="BU134" s="1769" t="str">
        <f>IF(BU$82="","",BU$82)</f>
        <v/>
      </c>
      <c r="BV134" s="1769"/>
      <c r="BW134" s="1769"/>
      <c r="BX134" s="1769" t="str">
        <f>IF(BX$82="","",BX$82)</f>
        <v/>
      </c>
      <c r="BY134" s="1769"/>
      <c r="BZ134" s="1775"/>
      <c r="CA134" s="64"/>
      <c r="CB134" s="2"/>
      <c r="CC134" s="143"/>
      <c r="CD134" s="125"/>
      <c r="CE134" s="124"/>
      <c r="CF134" s="124"/>
      <c r="CG134" s="124"/>
      <c r="CH134" s="124"/>
      <c r="CI134" s="124"/>
      <c r="CJ134" s="124"/>
      <c r="CK134" s="124"/>
      <c r="CL134" s="124"/>
      <c r="CM134" s="124"/>
      <c r="CN134" s="124"/>
      <c r="CO134" s="124"/>
      <c r="CP134" s="124"/>
      <c r="CQ134" s="124"/>
      <c r="CR134" s="124"/>
      <c r="CS134" s="124"/>
      <c r="CT134" s="124"/>
      <c r="CU134" s="124"/>
      <c r="CV134" s="124"/>
      <c r="CW134" s="124"/>
      <c r="CX134" s="124"/>
      <c r="CY134" s="124"/>
      <c r="CZ134" s="124"/>
      <c r="DA134" s="124"/>
      <c r="DB134" s="124"/>
      <c r="DC134" s="124"/>
      <c r="DD134" s="124"/>
      <c r="DE134" s="124"/>
      <c r="DF134" s="124"/>
      <c r="DG134" s="124"/>
      <c r="DH134" s="124"/>
      <c r="DI134" s="124"/>
      <c r="DJ134" s="124"/>
      <c r="DK134" s="124"/>
      <c r="DL134" s="124"/>
      <c r="DM134" s="124"/>
      <c r="DN134" s="124"/>
      <c r="DO134" s="124"/>
      <c r="DP134" s="124"/>
      <c r="DQ134" s="124"/>
      <c r="DR134" s="124"/>
      <c r="DS134" s="124"/>
      <c r="DT134" s="124"/>
      <c r="DU134" s="124"/>
      <c r="DV134" s="124"/>
      <c r="DW134" s="124"/>
      <c r="DX134" s="124"/>
      <c r="DY134" s="124"/>
      <c r="DZ134" s="124"/>
      <c r="EA134" s="124"/>
      <c r="EB134" s="124"/>
      <c r="EC134" s="124"/>
      <c r="ED134" s="124"/>
      <c r="EE134" s="1591"/>
      <c r="EF134" s="1592"/>
      <c r="EG134" s="1592"/>
      <c r="EH134" s="1592"/>
      <c r="EI134" s="1592"/>
      <c r="EJ134" s="1592"/>
      <c r="EK134" s="1592"/>
      <c r="EL134" s="1592"/>
      <c r="EM134" s="1592"/>
      <c r="EN134" s="1592"/>
      <c r="EO134" s="1592"/>
      <c r="EP134" s="1632"/>
      <c r="EQ134" s="1679"/>
      <c r="ER134" s="1680"/>
      <c r="ES134" s="1680"/>
      <c r="ET134" s="1681"/>
      <c r="EU134" s="1732"/>
      <c r="EV134" s="1680"/>
      <c r="EW134" s="1680"/>
      <c r="EX134" s="1681"/>
      <c r="EY134" s="1732"/>
      <c r="EZ134" s="1680"/>
      <c r="FA134" s="1680"/>
      <c r="FB134" s="1681"/>
      <c r="FC134" s="1732"/>
      <c r="FD134" s="1680"/>
      <c r="FE134" s="1680"/>
      <c r="FF134" s="1681"/>
      <c r="FG134" s="1732"/>
      <c r="FH134" s="1680"/>
      <c r="FI134" s="1680"/>
      <c r="FJ134" s="1681"/>
      <c r="FK134" s="1732"/>
      <c r="FL134" s="1680"/>
      <c r="FM134" s="1680"/>
      <c r="FN134" s="1681"/>
      <c r="FO134" s="1680"/>
      <c r="FP134" s="1680"/>
      <c r="FQ134" s="1680"/>
      <c r="FR134" s="1684"/>
      <c r="FS134" s="125"/>
      <c r="FT134" s="145"/>
    </row>
    <row r="135" spans="1:176" ht="9.75" customHeight="1" x14ac:dyDescent="0.2">
      <c r="A135" s="124"/>
      <c r="B135" s="736"/>
      <c r="C135" s="737"/>
      <c r="D135" s="737"/>
      <c r="E135" s="737"/>
      <c r="F135" s="794" t="str">
        <f>IF(F83="","",F83)</f>
        <v/>
      </c>
      <c r="G135" s="794"/>
      <c r="H135" s="794"/>
      <c r="I135" s="794"/>
      <c r="J135" s="794"/>
      <c r="K135" s="794"/>
      <c r="L135" s="794"/>
      <c r="M135" s="794"/>
      <c r="N135" s="794"/>
      <c r="O135" s="794"/>
      <c r="P135" s="794"/>
      <c r="Q135" s="794"/>
      <c r="R135" s="846"/>
      <c r="S135" s="847"/>
      <c r="T135" s="22"/>
      <c r="U135" s="70"/>
      <c r="V135" s="1937"/>
      <c r="W135" s="1938"/>
      <c r="X135" s="1938"/>
      <c r="Y135" s="1938"/>
      <c r="Z135" s="1938"/>
      <c r="AA135" s="1938"/>
      <c r="AB135" s="1938"/>
      <c r="AC135" s="1938"/>
      <c r="AD135" s="1938"/>
      <c r="AE135" s="1938"/>
      <c r="AF135" s="1938"/>
      <c r="AG135" s="1938"/>
      <c r="AH135" s="1938"/>
      <c r="AI135" s="1938"/>
      <c r="AJ135" s="1938"/>
      <c r="AK135" s="1938"/>
      <c r="AL135" s="1938"/>
      <c r="AM135" s="1938"/>
      <c r="AN135" s="1938"/>
      <c r="AO135" s="1938"/>
      <c r="AP135" s="1938"/>
      <c r="AQ135" s="1938"/>
      <c r="AR135" s="1938"/>
      <c r="AS135" s="1938"/>
      <c r="AT135" s="1938"/>
      <c r="AU135" s="1938"/>
      <c r="AV135" s="1938"/>
      <c r="AW135" s="1938"/>
      <c r="AX135" s="1938"/>
      <c r="AY135" s="1938"/>
      <c r="AZ135" s="1785"/>
      <c r="BA135" s="1771"/>
      <c r="BB135" s="1771"/>
      <c r="BC135" s="1771"/>
      <c r="BD135" s="1771"/>
      <c r="BE135" s="1771"/>
      <c r="BF135" s="1771"/>
      <c r="BG135" s="1771"/>
      <c r="BH135" s="1772"/>
      <c r="BI135" s="1771"/>
      <c r="BJ135" s="1771"/>
      <c r="BK135" s="1771"/>
      <c r="BL135" s="1771"/>
      <c r="BM135" s="1771"/>
      <c r="BN135" s="1771"/>
      <c r="BO135" s="1771"/>
      <c r="BP135" s="1771"/>
      <c r="BQ135" s="1772"/>
      <c r="BR135" s="1771"/>
      <c r="BS135" s="1771"/>
      <c r="BT135" s="1771"/>
      <c r="BU135" s="1771"/>
      <c r="BV135" s="1771"/>
      <c r="BW135" s="1771"/>
      <c r="BX135" s="1771"/>
      <c r="BY135" s="1771"/>
      <c r="BZ135" s="1776"/>
      <c r="CA135" s="64"/>
      <c r="CB135" s="2"/>
      <c r="CC135" s="143"/>
      <c r="CD135" s="146"/>
      <c r="CE135" s="1652" t="s">
        <v>225</v>
      </c>
      <c r="CF135" s="1652"/>
      <c r="CG135" s="1652"/>
      <c r="CH135" s="1652"/>
      <c r="CI135" s="1652"/>
      <c r="CJ135" s="1652"/>
      <c r="CK135" s="1652"/>
      <c r="CL135" s="1652"/>
      <c r="CM135" s="1652"/>
      <c r="CN135" s="1652"/>
      <c r="CO135" s="1652"/>
      <c r="CP135" s="1652"/>
      <c r="CQ135" s="1652"/>
      <c r="CR135" s="1652"/>
      <c r="CS135" s="1652"/>
      <c r="CT135" s="1652"/>
      <c r="CU135" s="1652"/>
      <c r="CV135" s="1652"/>
      <c r="CW135" s="1652"/>
      <c r="CX135" s="1652"/>
      <c r="CY135" s="1652"/>
      <c r="CZ135" s="1652"/>
      <c r="DA135" s="1652"/>
      <c r="DB135" s="1652"/>
      <c r="DC135" s="1652"/>
      <c r="DD135" s="1652"/>
      <c r="DE135" s="1652"/>
      <c r="DF135" s="1652"/>
      <c r="DG135" s="1652"/>
      <c r="DH135" s="1652"/>
      <c r="DI135" s="1652"/>
      <c r="DJ135" s="1652"/>
      <c r="DK135" s="1652"/>
      <c r="DL135" s="1652"/>
      <c r="DM135" s="1652"/>
      <c r="DN135" s="1652"/>
      <c r="DO135" s="1652"/>
      <c r="DP135" s="1652"/>
      <c r="DQ135" s="1652"/>
      <c r="DR135" s="1652"/>
      <c r="DS135" s="1652"/>
      <c r="DT135" s="1652"/>
      <c r="DU135" s="1652"/>
      <c r="DV135" s="1652"/>
      <c r="DW135" s="1652"/>
      <c r="DX135" s="1652"/>
      <c r="DY135" s="1652"/>
      <c r="DZ135" s="1652"/>
      <c r="EA135" s="1652"/>
      <c r="EB135" s="1652"/>
      <c r="EC135" s="124"/>
      <c r="ED135" s="124"/>
      <c r="EE135" s="1563" t="s">
        <v>226</v>
      </c>
      <c r="EF135" s="1563"/>
      <c r="EG135" s="1563"/>
      <c r="EH135" s="1563"/>
      <c r="EI135" s="1563"/>
      <c r="EJ135" s="1563"/>
      <c r="EK135" s="1563"/>
      <c r="EL135" s="1563"/>
      <c r="EM135" s="1563"/>
      <c r="EN135" s="1563"/>
      <c r="EO135" s="1563"/>
      <c r="EP135" s="1563"/>
      <c r="EQ135" s="1563"/>
      <c r="ER135" s="1722" t="str">
        <f>IF(AZ131="","",AZ131)</f>
        <v/>
      </c>
      <c r="ES135" s="1722"/>
      <c r="ET135" s="1722"/>
      <c r="EU135" s="1722" t="str">
        <f>IF(BC131="","",BC131)</f>
        <v/>
      </c>
      <c r="EV135" s="1722"/>
      <c r="EW135" s="1722"/>
      <c r="EX135" s="1722" t="str">
        <f>IF(BF131="","",BF131)</f>
        <v/>
      </c>
      <c r="EY135" s="1722"/>
      <c r="EZ135" s="1723"/>
      <c r="FA135" s="1722" t="str">
        <f>IF(BI131="","",BI131)</f>
        <v/>
      </c>
      <c r="FB135" s="1722"/>
      <c r="FC135" s="1722"/>
      <c r="FD135" s="1722" t="str">
        <f>IF(BL131="","",BL131)</f>
        <v/>
      </c>
      <c r="FE135" s="1722"/>
      <c r="FF135" s="1722"/>
      <c r="FG135" s="1722" t="str">
        <f>IF(BO131="","",BO131)</f>
        <v/>
      </c>
      <c r="FH135" s="1722"/>
      <c r="FI135" s="1723"/>
      <c r="FJ135" s="1722" t="str">
        <f>IF(BR131="","",BR131)</f>
        <v/>
      </c>
      <c r="FK135" s="1722"/>
      <c r="FL135" s="1722"/>
      <c r="FM135" s="1722" t="str">
        <f>IF(BU131="","",BU131)</f>
        <v/>
      </c>
      <c r="FN135" s="1722"/>
      <c r="FO135" s="1722"/>
      <c r="FP135" s="1722" t="str">
        <f>IF(BX131="","",BX131)</f>
        <v/>
      </c>
      <c r="FQ135" s="1722"/>
      <c r="FR135" s="1727"/>
      <c r="FS135" s="125"/>
      <c r="FT135" s="145"/>
    </row>
    <row r="136" spans="1:176" ht="9.75" customHeight="1" x14ac:dyDescent="0.2">
      <c r="A136" s="124"/>
      <c r="B136" s="739"/>
      <c r="C136" s="740"/>
      <c r="D136" s="740"/>
      <c r="E136" s="740"/>
      <c r="F136" s="828"/>
      <c r="G136" s="828"/>
      <c r="H136" s="828"/>
      <c r="I136" s="828"/>
      <c r="J136" s="828"/>
      <c r="K136" s="828"/>
      <c r="L136" s="828"/>
      <c r="M136" s="828"/>
      <c r="N136" s="828"/>
      <c r="O136" s="828"/>
      <c r="P136" s="828"/>
      <c r="Q136" s="828"/>
      <c r="R136" s="848"/>
      <c r="S136" s="849"/>
      <c r="T136" s="22"/>
      <c r="U136" s="70"/>
      <c r="V136" s="2227"/>
      <c r="W136" s="2228"/>
      <c r="X136" s="2228"/>
      <c r="Y136" s="2228"/>
      <c r="Z136" s="2228"/>
      <c r="AA136" s="2228"/>
      <c r="AB136" s="2228"/>
      <c r="AC136" s="2228"/>
      <c r="AD136" s="2228"/>
      <c r="AE136" s="2228"/>
      <c r="AF136" s="2228"/>
      <c r="AG136" s="2228"/>
      <c r="AH136" s="2228"/>
      <c r="AI136" s="2228"/>
      <c r="AJ136" s="2228"/>
      <c r="AK136" s="2228"/>
      <c r="AL136" s="2228"/>
      <c r="AM136" s="2228"/>
      <c r="AN136" s="2228"/>
      <c r="AO136" s="2228"/>
      <c r="AP136" s="2228"/>
      <c r="AQ136" s="2228"/>
      <c r="AR136" s="2228"/>
      <c r="AS136" s="2228"/>
      <c r="AT136" s="2228"/>
      <c r="AU136" s="2228"/>
      <c r="AV136" s="2228"/>
      <c r="AW136" s="2228"/>
      <c r="AX136" s="2228"/>
      <c r="AY136" s="2228"/>
      <c r="AZ136" s="1786"/>
      <c r="BA136" s="1773"/>
      <c r="BB136" s="1773"/>
      <c r="BC136" s="1773"/>
      <c r="BD136" s="1773"/>
      <c r="BE136" s="1773"/>
      <c r="BF136" s="1773"/>
      <c r="BG136" s="1773"/>
      <c r="BH136" s="1774"/>
      <c r="BI136" s="1773"/>
      <c r="BJ136" s="1773"/>
      <c r="BK136" s="1773"/>
      <c r="BL136" s="1773"/>
      <c r="BM136" s="1773"/>
      <c r="BN136" s="1773"/>
      <c r="BO136" s="1773"/>
      <c r="BP136" s="1773"/>
      <c r="BQ136" s="1774"/>
      <c r="BR136" s="1773"/>
      <c r="BS136" s="1773"/>
      <c r="BT136" s="1773"/>
      <c r="BU136" s="1773"/>
      <c r="BV136" s="1773"/>
      <c r="BW136" s="1773"/>
      <c r="BX136" s="1773"/>
      <c r="BY136" s="1773"/>
      <c r="BZ136" s="1777"/>
      <c r="CA136" s="64"/>
      <c r="CB136" s="2"/>
      <c r="CC136" s="143"/>
      <c r="CD136" s="125"/>
      <c r="CE136" s="1736" t="str">
        <f>IF(F71="","",F71)</f>
        <v/>
      </c>
      <c r="CF136" s="1737"/>
      <c r="CG136" s="1737"/>
      <c r="CH136" s="1737"/>
      <c r="CI136" s="1737"/>
      <c r="CJ136" s="1737"/>
      <c r="CK136" s="1737"/>
      <c r="CL136" s="1737"/>
      <c r="CM136" s="1737"/>
      <c r="CN136" s="1737"/>
      <c r="CO136" s="1737"/>
      <c r="CP136" s="1737"/>
      <c r="CQ136" s="1737"/>
      <c r="CR136" s="1737"/>
      <c r="CS136" s="1737"/>
      <c r="CT136" s="1737"/>
      <c r="CU136" s="1737"/>
      <c r="CV136" s="1737"/>
      <c r="CW136" s="1737"/>
      <c r="CX136" s="1737"/>
      <c r="CY136" s="1737"/>
      <c r="CZ136" s="1737"/>
      <c r="DA136" s="1737"/>
      <c r="DB136" s="1737"/>
      <c r="DC136" s="1737"/>
      <c r="DD136" s="1737"/>
      <c r="DE136" s="1737"/>
      <c r="DF136" s="1737"/>
      <c r="DG136" s="1737"/>
      <c r="DH136" s="1737"/>
      <c r="DI136" s="1737"/>
      <c r="DJ136" s="1737"/>
      <c r="DK136" s="1737"/>
      <c r="DL136" s="1737"/>
      <c r="DM136" s="1737"/>
      <c r="DN136" s="1737"/>
      <c r="DO136" s="1737"/>
      <c r="DP136" s="1737"/>
      <c r="DQ136" s="1737"/>
      <c r="DR136" s="1737"/>
      <c r="DS136" s="1737"/>
      <c r="DT136" s="1737"/>
      <c r="DU136" s="1737"/>
      <c r="DV136" s="1737"/>
      <c r="DW136" s="1737"/>
      <c r="DX136" s="1737"/>
      <c r="DY136" s="1737"/>
      <c r="DZ136" s="1737"/>
      <c r="EA136" s="1737"/>
      <c r="EB136" s="1738"/>
      <c r="EC136" s="124"/>
      <c r="ED136" s="124"/>
      <c r="EE136" s="1563"/>
      <c r="EF136" s="1563"/>
      <c r="EG136" s="1563"/>
      <c r="EH136" s="1563"/>
      <c r="EI136" s="1563"/>
      <c r="EJ136" s="1563"/>
      <c r="EK136" s="1563"/>
      <c r="EL136" s="1563"/>
      <c r="EM136" s="1563"/>
      <c r="EN136" s="1563"/>
      <c r="EO136" s="1563"/>
      <c r="EP136" s="1563"/>
      <c r="EQ136" s="1563"/>
      <c r="ER136" s="1696"/>
      <c r="ES136" s="1696"/>
      <c r="ET136" s="1696"/>
      <c r="EU136" s="1696"/>
      <c r="EV136" s="1696"/>
      <c r="EW136" s="1696"/>
      <c r="EX136" s="1696"/>
      <c r="EY136" s="1696"/>
      <c r="EZ136" s="1698"/>
      <c r="FA136" s="1696"/>
      <c r="FB136" s="1696"/>
      <c r="FC136" s="1696"/>
      <c r="FD136" s="1696"/>
      <c r="FE136" s="1696"/>
      <c r="FF136" s="1696"/>
      <c r="FG136" s="1696"/>
      <c r="FH136" s="1696"/>
      <c r="FI136" s="1698"/>
      <c r="FJ136" s="1696"/>
      <c r="FK136" s="1696"/>
      <c r="FL136" s="1696"/>
      <c r="FM136" s="1696"/>
      <c r="FN136" s="1696"/>
      <c r="FO136" s="1696"/>
      <c r="FP136" s="1696"/>
      <c r="FQ136" s="1696"/>
      <c r="FR136" s="1700"/>
      <c r="FS136" s="125"/>
      <c r="FT136" s="145"/>
    </row>
    <row r="137" spans="1:176" ht="9.75" customHeight="1" x14ac:dyDescent="0.2">
      <c r="A137" s="124"/>
      <c r="B137" s="1049" t="s">
        <v>89</v>
      </c>
      <c r="C137" s="1050"/>
      <c r="D137" s="1050"/>
      <c r="E137" s="1050"/>
      <c r="F137" s="2286" t="str">
        <f t="shared" ref="F137:S137" si="10">IF(F85="","",F85)</f>
        <v/>
      </c>
      <c r="G137" s="1778" t="str">
        <f t="shared" si="10"/>
        <v/>
      </c>
      <c r="H137" s="1778" t="str">
        <f t="shared" si="10"/>
        <v/>
      </c>
      <c r="I137" s="1778" t="str">
        <f t="shared" si="10"/>
        <v/>
      </c>
      <c r="J137" s="1778" t="str">
        <f t="shared" si="10"/>
        <v/>
      </c>
      <c r="K137" s="1778" t="str">
        <f t="shared" si="10"/>
        <v/>
      </c>
      <c r="L137" s="1778" t="str">
        <f t="shared" si="10"/>
        <v/>
      </c>
      <c r="M137" s="1778" t="str">
        <f t="shared" si="10"/>
        <v/>
      </c>
      <c r="N137" s="2288" t="str">
        <f t="shared" si="10"/>
        <v/>
      </c>
      <c r="O137" s="1778" t="str">
        <f t="shared" si="10"/>
        <v/>
      </c>
      <c r="P137" s="2288" t="str">
        <f t="shared" si="10"/>
        <v/>
      </c>
      <c r="Q137" s="1778" t="str">
        <f t="shared" si="10"/>
        <v/>
      </c>
      <c r="R137" s="1778" t="str">
        <f t="shared" si="10"/>
        <v/>
      </c>
      <c r="S137" s="1805" t="str">
        <f t="shared" si="10"/>
        <v/>
      </c>
      <c r="T137" s="23"/>
      <c r="V137" s="2202" t="s">
        <v>259</v>
      </c>
      <c r="W137" s="2203"/>
      <c r="X137" s="2203"/>
      <c r="Y137" s="2203"/>
      <c r="Z137" s="2203"/>
      <c r="AA137" s="2203"/>
      <c r="AB137" s="2203"/>
      <c r="AC137" s="2203"/>
      <c r="AD137" s="2203"/>
      <c r="AE137" s="2203"/>
      <c r="AF137" s="2203"/>
      <c r="AG137" s="2203"/>
      <c r="AH137" s="2203"/>
      <c r="AI137" s="2203"/>
      <c r="AJ137" s="2203"/>
      <c r="AK137" s="2203"/>
      <c r="AL137" s="2203"/>
      <c r="AM137" s="2203"/>
      <c r="AN137" s="2203"/>
      <c r="AO137" s="2203"/>
      <c r="AP137" s="2203"/>
      <c r="AQ137" s="2203"/>
      <c r="AR137" s="2203"/>
      <c r="AS137" s="2203"/>
      <c r="AT137" s="2203"/>
      <c r="AU137" s="2203"/>
      <c r="AV137" s="2203"/>
      <c r="AW137" s="2203"/>
      <c r="AX137" s="2203"/>
      <c r="AY137" s="2203"/>
      <c r="AZ137" s="1784" t="str">
        <f>IF(AZ$85="","",AZ$85)</f>
        <v/>
      </c>
      <c r="BA137" s="1769"/>
      <c r="BB137" s="1769"/>
      <c r="BC137" s="1769" t="str">
        <f>IF(BC$85="","",BC$85)</f>
        <v/>
      </c>
      <c r="BD137" s="1769"/>
      <c r="BE137" s="1769"/>
      <c r="BF137" s="1769" t="str">
        <f>IF(BF$85="","",BF$85)</f>
        <v/>
      </c>
      <c r="BG137" s="1769"/>
      <c r="BH137" s="1770"/>
      <c r="BI137" s="1769" t="str">
        <f>IF(BI$85="","",BI$85)</f>
        <v/>
      </c>
      <c r="BJ137" s="1769"/>
      <c r="BK137" s="1769"/>
      <c r="BL137" s="1769" t="str">
        <f>IF(BL$85="","",BL$85)</f>
        <v/>
      </c>
      <c r="BM137" s="1769"/>
      <c r="BN137" s="1769"/>
      <c r="BO137" s="1769" t="str">
        <f>IF(BO$85="","",BO$85)</f>
        <v/>
      </c>
      <c r="BP137" s="1769"/>
      <c r="BQ137" s="1770"/>
      <c r="BR137" s="1769" t="str">
        <f>IF(BR$85="","",BR$85)</f>
        <v/>
      </c>
      <c r="BS137" s="1769"/>
      <c r="BT137" s="1769"/>
      <c r="BU137" s="1769" t="str">
        <f>IF(BU$85="","",BU$85)</f>
        <v/>
      </c>
      <c r="BV137" s="1769"/>
      <c r="BW137" s="1769"/>
      <c r="BX137" s="1769" t="str">
        <f>IF(BX$85="","",BX$85)</f>
        <v/>
      </c>
      <c r="BY137" s="1769"/>
      <c r="BZ137" s="1775"/>
      <c r="CA137" s="64"/>
      <c r="CB137" s="2"/>
      <c r="CC137" s="143"/>
      <c r="CD137" s="125"/>
      <c r="CE137" s="1739"/>
      <c r="CF137" s="1740"/>
      <c r="CG137" s="1740"/>
      <c r="CH137" s="1740"/>
      <c r="CI137" s="1740"/>
      <c r="CJ137" s="1740"/>
      <c r="CK137" s="1740"/>
      <c r="CL137" s="1740"/>
      <c r="CM137" s="1740"/>
      <c r="CN137" s="1740"/>
      <c r="CO137" s="1740"/>
      <c r="CP137" s="1740"/>
      <c r="CQ137" s="1740"/>
      <c r="CR137" s="1740"/>
      <c r="CS137" s="1740"/>
      <c r="CT137" s="1740"/>
      <c r="CU137" s="1740"/>
      <c r="CV137" s="1740"/>
      <c r="CW137" s="1740"/>
      <c r="CX137" s="1740"/>
      <c r="CY137" s="1740"/>
      <c r="CZ137" s="1740"/>
      <c r="DA137" s="1740"/>
      <c r="DB137" s="1740"/>
      <c r="DC137" s="1740"/>
      <c r="DD137" s="1740"/>
      <c r="DE137" s="1740"/>
      <c r="DF137" s="1740"/>
      <c r="DG137" s="1740"/>
      <c r="DH137" s="1740"/>
      <c r="DI137" s="1740"/>
      <c r="DJ137" s="1740"/>
      <c r="DK137" s="1740"/>
      <c r="DL137" s="1740"/>
      <c r="DM137" s="1740"/>
      <c r="DN137" s="1740"/>
      <c r="DO137" s="1740"/>
      <c r="DP137" s="1740"/>
      <c r="DQ137" s="1740"/>
      <c r="DR137" s="1740"/>
      <c r="DS137" s="1740"/>
      <c r="DT137" s="1740"/>
      <c r="DU137" s="1740"/>
      <c r="DV137" s="1740"/>
      <c r="DW137" s="1740"/>
      <c r="DX137" s="1740"/>
      <c r="DY137" s="1740"/>
      <c r="DZ137" s="1740"/>
      <c r="EA137" s="1740"/>
      <c r="EB137" s="1741"/>
      <c r="EC137" s="124"/>
      <c r="ED137" s="124"/>
      <c r="EE137" s="1563"/>
      <c r="EF137" s="1563"/>
      <c r="EG137" s="1563"/>
      <c r="EH137" s="1563"/>
      <c r="EI137" s="1563"/>
      <c r="EJ137" s="1563"/>
      <c r="EK137" s="1563"/>
      <c r="EL137" s="1563"/>
      <c r="EM137" s="1563"/>
      <c r="EN137" s="1563"/>
      <c r="EO137" s="1563"/>
      <c r="EP137" s="1563"/>
      <c r="EQ137" s="1563"/>
      <c r="ER137" s="1697"/>
      <c r="ES137" s="1697"/>
      <c r="ET137" s="1697"/>
      <c r="EU137" s="1697"/>
      <c r="EV137" s="1697"/>
      <c r="EW137" s="1697"/>
      <c r="EX137" s="1697"/>
      <c r="EY137" s="1697"/>
      <c r="EZ137" s="1699"/>
      <c r="FA137" s="1697"/>
      <c r="FB137" s="1697"/>
      <c r="FC137" s="1697"/>
      <c r="FD137" s="1697"/>
      <c r="FE137" s="1697"/>
      <c r="FF137" s="1697"/>
      <c r="FG137" s="1697"/>
      <c r="FH137" s="1697"/>
      <c r="FI137" s="1699"/>
      <c r="FJ137" s="1697"/>
      <c r="FK137" s="1697"/>
      <c r="FL137" s="1697"/>
      <c r="FM137" s="1697"/>
      <c r="FN137" s="1697"/>
      <c r="FO137" s="1697"/>
      <c r="FP137" s="1697"/>
      <c r="FQ137" s="1697"/>
      <c r="FR137" s="1701"/>
      <c r="FS137" s="125"/>
      <c r="FT137" s="145"/>
    </row>
    <row r="138" spans="1:176" ht="9.75" customHeight="1" x14ac:dyDescent="0.2">
      <c r="A138" s="124"/>
      <c r="B138" s="1049"/>
      <c r="C138" s="1050"/>
      <c r="D138" s="1050"/>
      <c r="E138" s="1050"/>
      <c r="F138" s="2287"/>
      <c r="G138" s="1779"/>
      <c r="H138" s="1779"/>
      <c r="I138" s="1779"/>
      <c r="J138" s="1779"/>
      <c r="K138" s="1779"/>
      <c r="L138" s="1779"/>
      <c r="M138" s="1779"/>
      <c r="N138" s="2289"/>
      <c r="O138" s="1779"/>
      <c r="P138" s="2289"/>
      <c r="Q138" s="1779"/>
      <c r="R138" s="1779"/>
      <c r="S138" s="1806"/>
      <c r="T138" s="23"/>
      <c r="U138" s="70"/>
      <c r="V138" s="1928"/>
      <c r="W138" s="1929"/>
      <c r="X138" s="1929"/>
      <c r="Y138" s="1929"/>
      <c r="Z138" s="1929"/>
      <c r="AA138" s="1929"/>
      <c r="AB138" s="1929"/>
      <c r="AC138" s="1929"/>
      <c r="AD138" s="1929"/>
      <c r="AE138" s="1929"/>
      <c r="AF138" s="1929"/>
      <c r="AG138" s="1929"/>
      <c r="AH138" s="1929"/>
      <c r="AI138" s="1929"/>
      <c r="AJ138" s="1929"/>
      <c r="AK138" s="1929"/>
      <c r="AL138" s="1929"/>
      <c r="AM138" s="1929"/>
      <c r="AN138" s="1929"/>
      <c r="AO138" s="1929"/>
      <c r="AP138" s="1929"/>
      <c r="AQ138" s="1929"/>
      <c r="AR138" s="1929"/>
      <c r="AS138" s="1929"/>
      <c r="AT138" s="1929"/>
      <c r="AU138" s="1929"/>
      <c r="AV138" s="1929"/>
      <c r="AW138" s="1929"/>
      <c r="AX138" s="1929"/>
      <c r="AY138" s="1929"/>
      <c r="AZ138" s="1785"/>
      <c r="BA138" s="1771"/>
      <c r="BB138" s="1771"/>
      <c r="BC138" s="1771"/>
      <c r="BD138" s="1771"/>
      <c r="BE138" s="1771"/>
      <c r="BF138" s="1771"/>
      <c r="BG138" s="1771"/>
      <c r="BH138" s="1772"/>
      <c r="BI138" s="1771"/>
      <c r="BJ138" s="1771"/>
      <c r="BK138" s="1771"/>
      <c r="BL138" s="1771"/>
      <c r="BM138" s="1771"/>
      <c r="BN138" s="1771"/>
      <c r="BO138" s="1771"/>
      <c r="BP138" s="1771"/>
      <c r="BQ138" s="1772"/>
      <c r="BR138" s="1771"/>
      <c r="BS138" s="1771"/>
      <c r="BT138" s="1771"/>
      <c r="BU138" s="1771"/>
      <c r="BV138" s="1771"/>
      <c r="BW138" s="1771"/>
      <c r="BX138" s="1771"/>
      <c r="BY138" s="1771"/>
      <c r="BZ138" s="1776"/>
      <c r="CA138" s="64"/>
      <c r="CB138" s="2"/>
      <c r="CC138" s="143"/>
      <c r="CD138" s="146"/>
      <c r="CE138" s="1742"/>
      <c r="CF138" s="1743"/>
      <c r="CG138" s="1743"/>
      <c r="CH138" s="1743"/>
      <c r="CI138" s="1743"/>
      <c r="CJ138" s="1743"/>
      <c r="CK138" s="1743"/>
      <c r="CL138" s="1743"/>
      <c r="CM138" s="1743"/>
      <c r="CN138" s="1743"/>
      <c r="CO138" s="1743"/>
      <c r="CP138" s="1743"/>
      <c r="CQ138" s="1743"/>
      <c r="CR138" s="1743"/>
      <c r="CS138" s="1743"/>
      <c r="CT138" s="1743"/>
      <c r="CU138" s="1743"/>
      <c r="CV138" s="1743"/>
      <c r="CW138" s="1743"/>
      <c r="CX138" s="1743"/>
      <c r="CY138" s="1743"/>
      <c r="CZ138" s="1743"/>
      <c r="DA138" s="1743"/>
      <c r="DB138" s="1743"/>
      <c r="DC138" s="1743"/>
      <c r="DD138" s="1743"/>
      <c r="DE138" s="1743"/>
      <c r="DF138" s="1743"/>
      <c r="DG138" s="1743"/>
      <c r="DH138" s="1743"/>
      <c r="DI138" s="1743"/>
      <c r="DJ138" s="1743"/>
      <c r="DK138" s="1743"/>
      <c r="DL138" s="1743"/>
      <c r="DM138" s="1743"/>
      <c r="DN138" s="1743"/>
      <c r="DO138" s="1743"/>
      <c r="DP138" s="1743"/>
      <c r="DQ138" s="1743"/>
      <c r="DR138" s="1743"/>
      <c r="DS138" s="1743"/>
      <c r="DT138" s="1743"/>
      <c r="DU138" s="1743"/>
      <c r="DV138" s="1743"/>
      <c r="DW138" s="1743"/>
      <c r="DX138" s="1743"/>
      <c r="DY138" s="1743"/>
      <c r="DZ138" s="1743"/>
      <c r="EA138" s="1743"/>
      <c r="EB138" s="1744"/>
      <c r="EC138" s="124"/>
      <c r="ED138" s="124"/>
      <c r="EE138" s="1563" t="s">
        <v>227</v>
      </c>
      <c r="EF138" s="1563"/>
      <c r="EG138" s="1563"/>
      <c r="EH138" s="1563"/>
      <c r="EI138" s="1563"/>
      <c r="EJ138" s="1563"/>
      <c r="EK138" s="1563"/>
      <c r="EL138" s="1563"/>
      <c r="EM138" s="1563"/>
      <c r="EN138" s="1563"/>
      <c r="EO138" s="1563"/>
      <c r="EP138" s="1563"/>
      <c r="EQ138" s="1563"/>
      <c r="ER138" s="1722" t="str">
        <f>IF(AZ134="","",AZ134)</f>
        <v/>
      </c>
      <c r="ES138" s="1722"/>
      <c r="ET138" s="1722"/>
      <c r="EU138" s="1722" t="str">
        <f>IF(BC134="","",BC134)</f>
        <v/>
      </c>
      <c r="EV138" s="1722"/>
      <c r="EW138" s="1722"/>
      <c r="EX138" s="1722" t="str">
        <f>IF(BF134="","",BF134)</f>
        <v/>
      </c>
      <c r="EY138" s="1722"/>
      <c r="EZ138" s="1723"/>
      <c r="FA138" s="1722" t="str">
        <f>IF(BI134="","",BI134)</f>
        <v/>
      </c>
      <c r="FB138" s="1722"/>
      <c r="FC138" s="1722"/>
      <c r="FD138" s="1722" t="str">
        <f>IF(BL134="","",BL134)</f>
        <v/>
      </c>
      <c r="FE138" s="1722"/>
      <c r="FF138" s="1722"/>
      <c r="FG138" s="1722" t="str">
        <f>IF(BO134="","",BO134)</f>
        <v/>
      </c>
      <c r="FH138" s="1722"/>
      <c r="FI138" s="1723"/>
      <c r="FJ138" s="1722" t="str">
        <f>IF(BR134="","",BR134)</f>
        <v/>
      </c>
      <c r="FK138" s="1722"/>
      <c r="FL138" s="1722"/>
      <c r="FM138" s="1722" t="str">
        <f>IF(BU134="","",BU134)</f>
        <v/>
      </c>
      <c r="FN138" s="1722"/>
      <c r="FO138" s="1722"/>
      <c r="FP138" s="1722" t="str">
        <f>IF(AND(BX134="",BX131&lt;&gt;""),"0",IF(BX134="","",BX134))</f>
        <v/>
      </c>
      <c r="FQ138" s="1722"/>
      <c r="FR138" s="1727"/>
      <c r="FS138" s="125"/>
      <c r="FT138" s="145"/>
    </row>
    <row r="139" spans="1:176" ht="9.75" customHeight="1" x14ac:dyDescent="0.2">
      <c r="A139" s="124"/>
      <c r="B139" s="1049" t="s">
        <v>8</v>
      </c>
      <c r="C139" s="1050"/>
      <c r="D139" s="1050"/>
      <c r="E139" s="1050"/>
      <c r="F139" s="1083" t="str">
        <f t="shared" ref="F139:L139" si="11">IF(F87="","",F87)</f>
        <v/>
      </c>
      <c r="G139" s="835" t="str">
        <f t="shared" si="11"/>
        <v/>
      </c>
      <c r="H139" s="835" t="str">
        <f t="shared" si="11"/>
        <v/>
      </c>
      <c r="I139" s="835" t="str">
        <f t="shared" si="11"/>
        <v/>
      </c>
      <c r="J139" s="835" t="str">
        <f t="shared" si="11"/>
        <v/>
      </c>
      <c r="K139" s="835" t="str">
        <f t="shared" si="11"/>
        <v/>
      </c>
      <c r="L139" s="365" t="str">
        <f t="shared" si="11"/>
        <v/>
      </c>
      <c r="M139" s="1044"/>
      <c r="N139" s="1044"/>
      <c r="O139" s="1044"/>
      <c r="P139" s="1044"/>
      <c r="Q139" s="1044"/>
      <c r="R139" s="1044"/>
      <c r="S139" s="1045"/>
      <c r="T139" s="14"/>
      <c r="U139" s="70"/>
      <c r="V139" s="2205"/>
      <c r="W139" s="2206"/>
      <c r="X139" s="2206"/>
      <c r="Y139" s="2206"/>
      <c r="Z139" s="2206"/>
      <c r="AA139" s="2206"/>
      <c r="AB139" s="2206"/>
      <c r="AC139" s="2206"/>
      <c r="AD139" s="2206"/>
      <c r="AE139" s="2206"/>
      <c r="AF139" s="2206"/>
      <c r="AG139" s="2206"/>
      <c r="AH139" s="2206"/>
      <c r="AI139" s="2206"/>
      <c r="AJ139" s="2206"/>
      <c r="AK139" s="2206"/>
      <c r="AL139" s="2206"/>
      <c r="AM139" s="2206"/>
      <c r="AN139" s="2206"/>
      <c r="AO139" s="2206"/>
      <c r="AP139" s="2206"/>
      <c r="AQ139" s="2206"/>
      <c r="AR139" s="2206"/>
      <c r="AS139" s="2206"/>
      <c r="AT139" s="2206"/>
      <c r="AU139" s="2206"/>
      <c r="AV139" s="2206"/>
      <c r="AW139" s="2206"/>
      <c r="AX139" s="2206"/>
      <c r="AY139" s="2206"/>
      <c r="AZ139" s="1786"/>
      <c r="BA139" s="1773"/>
      <c r="BB139" s="1773"/>
      <c r="BC139" s="1773"/>
      <c r="BD139" s="1773"/>
      <c r="BE139" s="1773"/>
      <c r="BF139" s="1773"/>
      <c r="BG139" s="1773"/>
      <c r="BH139" s="1774"/>
      <c r="BI139" s="1773"/>
      <c r="BJ139" s="1773"/>
      <c r="BK139" s="1773"/>
      <c r="BL139" s="1773"/>
      <c r="BM139" s="1773"/>
      <c r="BN139" s="1773"/>
      <c r="BO139" s="1773"/>
      <c r="BP139" s="1773"/>
      <c r="BQ139" s="1774"/>
      <c r="BR139" s="1773"/>
      <c r="BS139" s="1773"/>
      <c r="BT139" s="1773"/>
      <c r="BU139" s="1773"/>
      <c r="BV139" s="1773"/>
      <c r="BW139" s="1773"/>
      <c r="BX139" s="1773"/>
      <c r="BY139" s="1773"/>
      <c r="BZ139" s="1777"/>
      <c r="CA139" s="64"/>
      <c r="CB139" s="2"/>
      <c r="CC139" s="148"/>
      <c r="CD139" s="125"/>
      <c r="CE139" s="124"/>
      <c r="CF139" s="124"/>
      <c r="CG139" s="124"/>
      <c r="CH139" s="124"/>
      <c r="CI139" s="124"/>
      <c r="CJ139" s="124"/>
      <c r="CK139" s="124"/>
      <c r="CL139" s="124"/>
      <c r="CM139" s="124"/>
      <c r="CN139" s="124"/>
      <c r="CO139" s="124"/>
      <c r="CP139" s="124"/>
      <c r="CQ139" s="124"/>
      <c r="CR139" s="124"/>
      <c r="CS139" s="124"/>
      <c r="CT139" s="124"/>
      <c r="CU139" s="124"/>
      <c r="CV139" s="124"/>
      <c r="CW139" s="124"/>
      <c r="CX139" s="124"/>
      <c r="CY139" s="124"/>
      <c r="CZ139" s="124"/>
      <c r="DA139" s="124"/>
      <c r="DB139" s="124"/>
      <c r="DC139" s="124"/>
      <c r="DD139" s="124"/>
      <c r="DE139" s="124"/>
      <c r="DF139" s="124"/>
      <c r="DG139" s="124"/>
      <c r="DH139" s="124"/>
      <c r="DI139" s="124"/>
      <c r="DJ139" s="124"/>
      <c r="DK139" s="124"/>
      <c r="DL139" s="124"/>
      <c r="DM139" s="124"/>
      <c r="DN139" s="124"/>
      <c r="DO139" s="124"/>
      <c r="DP139" s="124"/>
      <c r="DQ139" s="124"/>
      <c r="DR139" s="124"/>
      <c r="DS139" s="124"/>
      <c r="DT139" s="124"/>
      <c r="DU139" s="124"/>
      <c r="DV139" s="124"/>
      <c r="DW139" s="124"/>
      <c r="DX139" s="124"/>
      <c r="DY139" s="124"/>
      <c r="DZ139" s="124"/>
      <c r="EA139" s="124"/>
      <c r="EB139" s="124"/>
      <c r="EC139" s="124"/>
      <c r="ED139" s="124"/>
      <c r="EE139" s="1563"/>
      <c r="EF139" s="1563"/>
      <c r="EG139" s="1563"/>
      <c r="EH139" s="1563"/>
      <c r="EI139" s="1563"/>
      <c r="EJ139" s="1563"/>
      <c r="EK139" s="1563"/>
      <c r="EL139" s="1563"/>
      <c r="EM139" s="1563"/>
      <c r="EN139" s="1563"/>
      <c r="EO139" s="1563"/>
      <c r="EP139" s="1563"/>
      <c r="EQ139" s="1563"/>
      <c r="ER139" s="1696"/>
      <c r="ES139" s="1696"/>
      <c r="ET139" s="1696"/>
      <c r="EU139" s="1696"/>
      <c r="EV139" s="1696"/>
      <c r="EW139" s="1696"/>
      <c r="EX139" s="1696"/>
      <c r="EY139" s="1696"/>
      <c r="EZ139" s="1698"/>
      <c r="FA139" s="1696"/>
      <c r="FB139" s="1696"/>
      <c r="FC139" s="1696"/>
      <c r="FD139" s="1696"/>
      <c r="FE139" s="1696"/>
      <c r="FF139" s="1696"/>
      <c r="FG139" s="1696"/>
      <c r="FH139" s="1696"/>
      <c r="FI139" s="1698"/>
      <c r="FJ139" s="1696"/>
      <c r="FK139" s="1696"/>
      <c r="FL139" s="1696"/>
      <c r="FM139" s="1696"/>
      <c r="FN139" s="1696"/>
      <c r="FO139" s="1696"/>
      <c r="FP139" s="1696"/>
      <c r="FQ139" s="1696"/>
      <c r="FR139" s="1700"/>
      <c r="FS139" s="125"/>
      <c r="FT139" s="145"/>
    </row>
    <row r="140" spans="1:176" ht="9.75" customHeight="1" x14ac:dyDescent="0.2">
      <c r="A140" s="124"/>
      <c r="B140" s="1049"/>
      <c r="C140" s="1050"/>
      <c r="D140" s="1050"/>
      <c r="E140" s="1050"/>
      <c r="F140" s="1084"/>
      <c r="G140" s="836"/>
      <c r="H140" s="836"/>
      <c r="I140" s="836"/>
      <c r="J140" s="836"/>
      <c r="K140" s="836"/>
      <c r="L140" s="368"/>
      <c r="M140" s="1044"/>
      <c r="N140" s="1044"/>
      <c r="O140" s="1044"/>
      <c r="P140" s="1044"/>
      <c r="Q140" s="1044"/>
      <c r="R140" s="1044"/>
      <c r="S140" s="1045"/>
      <c r="T140" s="14"/>
      <c r="V140" s="1934" t="s">
        <v>18</v>
      </c>
      <c r="W140" s="1935"/>
      <c r="X140" s="1935"/>
      <c r="Y140" s="1935"/>
      <c r="Z140" s="1935"/>
      <c r="AA140" s="1935"/>
      <c r="AB140" s="1935"/>
      <c r="AC140" s="1935"/>
      <c r="AD140" s="1935"/>
      <c r="AE140" s="1935"/>
      <c r="AF140" s="1935"/>
      <c r="AG140" s="1935"/>
      <c r="AH140" s="1935"/>
      <c r="AI140" s="1935"/>
      <c r="AJ140" s="1935"/>
      <c r="AK140" s="1935"/>
      <c r="AL140" s="1935"/>
      <c r="AM140" s="1935"/>
      <c r="AN140" s="1935"/>
      <c r="AO140" s="1935"/>
      <c r="AP140" s="1935"/>
      <c r="AQ140" s="1935"/>
      <c r="AR140" s="1935"/>
      <c r="AS140" s="1935"/>
      <c r="AT140" s="1935"/>
      <c r="AU140" s="1935"/>
      <c r="AV140" s="1935"/>
      <c r="AW140" s="1935"/>
      <c r="AX140" s="1935"/>
      <c r="AY140" s="1935"/>
      <c r="AZ140" s="1785" t="str">
        <f>IF(AZ$88="","",AZ$88)</f>
        <v/>
      </c>
      <c r="BA140" s="1771"/>
      <c r="BB140" s="1771"/>
      <c r="BC140" s="1771" t="str">
        <f>IF(BC$88="","",BC$88)</f>
        <v/>
      </c>
      <c r="BD140" s="1771"/>
      <c r="BE140" s="1771"/>
      <c r="BF140" s="1771" t="str">
        <f>IF(BF$88="","",BF$88)</f>
        <v/>
      </c>
      <c r="BG140" s="1771"/>
      <c r="BH140" s="1772"/>
      <c r="BI140" s="1771" t="str">
        <f>IF(BI$88="","",BI$88)</f>
        <v/>
      </c>
      <c r="BJ140" s="1771"/>
      <c r="BK140" s="1771"/>
      <c r="BL140" s="1771" t="str">
        <f>IF(BL$88="","",BL$88)</f>
        <v/>
      </c>
      <c r="BM140" s="1771"/>
      <c r="BN140" s="1771"/>
      <c r="BO140" s="1771" t="str">
        <f>IF(BO$88="","",BO$88)</f>
        <v/>
      </c>
      <c r="BP140" s="1771"/>
      <c r="BQ140" s="1772"/>
      <c r="BR140" s="1771" t="str">
        <f>IF(BR$88="","",BR$88)</f>
        <v/>
      </c>
      <c r="BS140" s="1771"/>
      <c r="BT140" s="1771"/>
      <c r="BU140" s="1771" t="str">
        <f>IF(BU$88="","",BU$88)</f>
        <v/>
      </c>
      <c r="BV140" s="1771"/>
      <c r="BW140" s="1771"/>
      <c r="BX140" s="1771" t="str">
        <f>IF(BX$88="","",BX$88)</f>
        <v/>
      </c>
      <c r="BY140" s="1771"/>
      <c r="BZ140" s="1776"/>
      <c r="CA140" s="64"/>
      <c r="CB140" s="2"/>
      <c r="CC140" s="149"/>
      <c r="CD140" s="150"/>
      <c r="CE140" s="1566" t="s">
        <v>34</v>
      </c>
      <c r="CF140" s="1566"/>
      <c r="CG140" s="1566"/>
      <c r="CH140" s="1566"/>
      <c r="CI140" s="1566"/>
      <c r="CJ140" s="1566"/>
      <c r="CK140" s="1566"/>
      <c r="CL140" s="1566"/>
      <c r="CM140" s="1566"/>
      <c r="CN140" s="1566"/>
      <c r="CO140" s="1566"/>
      <c r="CP140" s="1566"/>
      <c r="CQ140" s="1566"/>
      <c r="CR140" s="1566"/>
      <c r="CS140" s="1566"/>
      <c r="CT140" s="1566"/>
      <c r="CU140" s="1566"/>
      <c r="CV140" s="1566"/>
      <c r="CW140" s="1708" t="str">
        <f>IF(F139="","",F139)</f>
        <v/>
      </c>
      <c r="CX140" s="1702"/>
      <c r="CY140" s="1702"/>
      <c r="CZ140" s="1703"/>
      <c r="DA140" s="1708" t="str">
        <f>IF(G139="","",G139)</f>
        <v/>
      </c>
      <c r="DB140" s="1702"/>
      <c r="DC140" s="1702"/>
      <c r="DD140" s="1703"/>
      <c r="DE140" s="1708" t="str">
        <f>IF(H139="","",H139)</f>
        <v/>
      </c>
      <c r="DF140" s="1702"/>
      <c r="DG140" s="1702"/>
      <c r="DH140" s="1703"/>
      <c r="DI140" s="1706" t="str">
        <f>IF(I139="","",I139)</f>
        <v/>
      </c>
      <c r="DJ140" s="1702"/>
      <c r="DK140" s="1702"/>
      <c r="DL140" s="1703"/>
      <c r="DM140" s="1706" t="str">
        <f>IF(J139="","",J139)</f>
        <v/>
      </c>
      <c r="DN140" s="1702"/>
      <c r="DO140" s="1702"/>
      <c r="DP140" s="1703"/>
      <c r="DQ140" s="1706" t="str">
        <f>IF(K139="","",K139)</f>
        <v/>
      </c>
      <c r="DR140" s="1702"/>
      <c r="DS140" s="1702"/>
      <c r="DT140" s="1703"/>
      <c r="DU140" s="1708" t="str">
        <f>IF(L139="","",L139)</f>
        <v/>
      </c>
      <c r="DV140" s="1702"/>
      <c r="DW140" s="1702"/>
      <c r="DX140" s="1709"/>
      <c r="DY140" s="124"/>
      <c r="DZ140" s="124"/>
      <c r="EA140" s="124"/>
      <c r="EB140" s="124"/>
      <c r="EC140" s="124"/>
      <c r="ED140" s="124"/>
      <c r="EE140" s="1563"/>
      <c r="EF140" s="1563"/>
      <c r="EG140" s="1563"/>
      <c r="EH140" s="1563"/>
      <c r="EI140" s="1563"/>
      <c r="EJ140" s="1563"/>
      <c r="EK140" s="1563"/>
      <c r="EL140" s="1563"/>
      <c r="EM140" s="1563"/>
      <c r="EN140" s="1563"/>
      <c r="EO140" s="1563"/>
      <c r="EP140" s="1563"/>
      <c r="EQ140" s="1563"/>
      <c r="ER140" s="1696"/>
      <c r="ES140" s="1696"/>
      <c r="ET140" s="1696"/>
      <c r="EU140" s="1696"/>
      <c r="EV140" s="1696"/>
      <c r="EW140" s="1696"/>
      <c r="EX140" s="1696"/>
      <c r="EY140" s="1696"/>
      <c r="EZ140" s="1698"/>
      <c r="FA140" s="1696"/>
      <c r="FB140" s="1696"/>
      <c r="FC140" s="1696"/>
      <c r="FD140" s="1696"/>
      <c r="FE140" s="1696"/>
      <c r="FF140" s="1696"/>
      <c r="FG140" s="1696"/>
      <c r="FH140" s="1696"/>
      <c r="FI140" s="1698"/>
      <c r="FJ140" s="1696"/>
      <c r="FK140" s="1696"/>
      <c r="FL140" s="1696"/>
      <c r="FM140" s="1696"/>
      <c r="FN140" s="1696"/>
      <c r="FO140" s="1696"/>
      <c r="FP140" s="1696"/>
      <c r="FQ140" s="1696"/>
      <c r="FR140" s="1700"/>
      <c r="FS140" s="125"/>
      <c r="FT140" s="145"/>
    </row>
    <row r="141" spans="1:176" ht="9.75" customHeight="1" x14ac:dyDescent="0.2">
      <c r="A141" s="124"/>
      <c r="B141" s="1049" t="s">
        <v>9</v>
      </c>
      <c r="C141" s="1050"/>
      <c r="D141" s="1050"/>
      <c r="E141" s="1050"/>
      <c r="F141" s="813" t="str">
        <f>IF(F89="","",F89)</f>
        <v/>
      </c>
      <c r="G141" s="813"/>
      <c r="H141" s="813"/>
      <c r="I141" s="732" t="str">
        <f>IF(I89="","",I89)</f>
        <v>銀行</v>
      </c>
      <c r="J141" s="732"/>
      <c r="K141" s="813" t="str">
        <f>IF(K89="","",K89)</f>
        <v/>
      </c>
      <c r="L141" s="813"/>
      <c r="M141" s="813"/>
      <c r="N141" s="732" t="str">
        <f>IF(N89="","",N89)</f>
        <v>支店</v>
      </c>
      <c r="O141" s="732"/>
      <c r="P141" s="813" t="str">
        <f>IF(P89="","",P89)</f>
        <v/>
      </c>
      <c r="Q141" s="813"/>
      <c r="R141" s="813"/>
      <c r="S141" s="1078"/>
      <c r="T141" s="21"/>
      <c r="U141" s="70"/>
      <c r="V141" s="1937"/>
      <c r="W141" s="1938"/>
      <c r="X141" s="1938"/>
      <c r="Y141" s="1938"/>
      <c r="Z141" s="1938"/>
      <c r="AA141" s="1938"/>
      <c r="AB141" s="1938"/>
      <c r="AC141" s="1938"/>
      <c r="AD141" s="1938"/>
      <c r="AE141" s="1938"/>
      <c r="AF141" s="1938"/>
      <c r="AG141" s="1938"/>
      <c r="AH141" s="1938"/>
      <c r="AI141" s="1938"/>
      <c r="AJ141" s="1938"/>
      <c r="AK141" s="1938"/>
      <c r="AL141" s="1938"/>
      <c r="AM141" s="1938"/>
      <c r="AN141" s="1938"/>
      <c r="AO141" s="1938"/>
      <c r="AP141" s="1938"/>
      <c r="AQ141" s="1938"/>
      <c r="AR141" s="1938"/>
      <c r="AS141" s="1938"/>
      <c r="AT141" s="1938"/>
      <c r="AU141" s="1938"/>
      <c r="AV141" s="1938"/>
      <c r="AW141" s="1938"/>
      <c r="AX141" s="1938"/>
      <c r="AY141" s="1938"/>
      <c r="AZ141" s="1785"/>
      <c r="BA141" s="1771"/>
      <c r="BB141" s="1771"/>
      <c r="BC141" s="1771"/>
      <c r="BD141" s="1771"/>
      <c r="BE141" s="1771"/>
      <c r="BF141" s="1771"/>
      <c r="BG141" s="1771"/>
      <c r="BH141" s="1772"/>
      <c r="BI141" s="1771"/>
      <c r="BJ141" s="1771"/>
      <c r="BK141" s="1771"/>
      <c r="BL141" s="1771"/>
      <c r="BM141" s="1771"/>
      <c r="BN141" s="1771"/>
      <c r="BO141" s="1771"/>
      <c r="BP141" s="1771"/>
      <c r="BQ141" s="1772"/>
      <c r="BR141" s="1771"/>
      <c r="BS141" s="1771"/>
      <c r="BT141" s="1771"/>
      <c r="BU141" s="1771"/>
      <c r="BV141" s="1771"/>
      <c r="BW141" s="1771"/>
      <c r="BX141" s="1771"/>
      <c r="BY141" s="1771"/>
      <c r="BZ141" s="1776"/>
      <c r="CA141" s="64"/>
      <c r="CB141" s="2"/>
      <c r="CC141" s="149"/>
      <c r="CD141" s="150"/>
      <c r="CE141" s="1566"/>
      <c r="CF141" s="1566"/>
      <c r="CG141" s="1566"/>
      <c r="CH141" s="1566"/>
      <c r="CI141" s="1566"/>
      <c r="CJ141" s="1566"/>
      <c r="CK141" s="1566"/>
      <c r="CL141" s="1566"/>
      <c r="CM141" s="1566"/>
      <c r="CN141" s="1566"/>
      <c r="CO141" s="1566"/>
      <c r="CP141" s="1566"/>
      <c r="CQ141" s="1566"/>
      <c r="CR141" s="1566"/>
      <c r="CS141" s="1566"/>
      <c r="CT141" s="1566"/>
      <c r="CU141" s="1566"/>
      <c r="CV141" s="1566"/>
      <c r="CW141" s="1710"/>
      <c r="CX141" s="1704"/>
      <c r="CY141" s="1704"/>
      <c r="CZ141" s="1705"/>
      <c r="DA141" s="1710"/>
      <c r="DB141" s="1704"/>
      <c r="DC141" s="1704"/>
      <c r="DD141" s="1705"/>
      <c r="DE141" s="1710"/>
      <c r="DF141" s="1704"/>
      <c r="DG141" s="1704"/>
      <c r="DH141" s="1705"/>
      <c r="DI141" s="1707"/>
      <c r="DJ141" s="1704"/>
      <c r="DK141" s="1704"/>
      <c r="DL141" s="1705"/>
      <c r="DM141" s="1707"/>
      <c r="DN141" s="1704"/>
      <c r="DO141" s="1704"/>
      <c r="DP141" s="1705"/>
      <c r="DQ141" s="1707"/>
      <c r="DR141" s="1704"/>
      <c r="DS141" s="1704"/>
      <c r="DT141" s="1705"/>
      <c r="DU141" s="1710"/>
      <c r="DV141" s="1704"/>
      <c r="DW141" s="1704"/>
      <c r="DX141" s="1711"/>
      <c r="DY141" s="124"/>
      <c r="DZ141" s="124"/>
      <c r="EA141" s="124"/>
      <c r="EB141" s="124"/>
      <c r="EC141" s="124"/>
      <c r="ED141" s="124"/>
      <c r="EE141" s="1556" t="s">
        <v>228</v>
      </c>
      <c r="EF141" s="1556"/>
      <c r="EG141" s="1556"/>
      <c r="EH141" s="1556"/>
      <c r="EI141" s="1556"/>
      <c r="EJ141" s="1556"/>
      <c r="EK141" s="1556"/>
      <c r="EL141" s="1556"/>
      <c r="EM141" s="1556"/>
      <c r="EN141" s="1556"/>
      <c r="EO141" s="1556"/>
      <c r="EP141" s="1556"/>
      <c r="EQ141" s="1556"/>
      <c r="ER141" s="1745" t="str">
        <f>IF($BX$137&lt;&gt;"",AZ137,IF(AND(AZ134="",AZ131&lt;&gt;""),AZ131,IF(AND(AZ137="",AZ134=0),"0",IF(AZ137="","",AZ137))))</f>
        <v/>
      </c>
      <c r="ES141" s="1722"/>
      <c r="ET141" s="1722"/>
      <c r="EU141" s="1722" t="str">
        <f t="shared" ref="EU141" si="12">IF($BX$137&lt;&gt;"",BC137,IF(AND(BC134="",BC131&lt;&gt;""),BC131,IF(AND(BC137="",BC134=0),"0",IF(BC137="","",BC137))))</f>
        <v/>
      </c>
      <c r="EV141" s="1722"/>
      <c r="EW141" s="1722"/>
      <c r="EX141" s="1722" t="str">
        <f>IF($BX$137&lt;&gt;"",BF137,IF(AND(BF134="",BF131&lt;&gt;""),BF131,IF(AND(BF137="",BF134=0),"0",IF(BF137="","",BF137))))</f>
        <v/>
      </c>
      <c r="EY141" s="1722"/>
      <c r="EZ141" s="1723"/>
      <c r="FA141" s="1724" t="str">
        <f t="shared" ref="FA141" si="13">IF($BX$137&lt;&gt;"",BI137,IF(AND(BI134="",BI131&lt;&gt;""),BI131,IF(AND(BI137="",BI134=0),"0",IF(BI137="","",BI137))))</f>
        <v/>
      </c>
      <c r="FB141" s="1722"/>
      <c r="FC141" s="1722"/>
      <c r="FD141" s="1722" t="str">
        <f t="shared" ref="FD141" si="14">IF($BX$137&lt;&gt;"",BL137,IF(AND(BL134="",BL131&lt;&gt;""),BL131,IF(AND(BL137="",BL134=0),"0",IF(BL137="","",BL137))))</f>
        <v/>
      </c>
      <c r="FE141" s="1722"/>
      <c r="FF141" s="1722"/>
      <c r="FG141" s="1722" t="str">
        <f t="shared" ref="FG141" si="15">IF($BX$137&lt;&gt;"",BO137,IF(AND(BO134="",BO131&lt;&gt;""),BO131,IF(AND(BO137="",BO134=0),"0",IF(BO137="","",BO137))))</f>
        <v/>
      </c>
      <c r="FH141" s="1722"/>
      <c r="FI141" s="1723"/>
      <c r="FJ141" s="1724" t="str">
        <f>IF($BX$137&lt;&gt;"",BR137,IF(AND(BR134="",BR131&lt;&gt;""),BR131,IF(AND(BR137="",BR134=0),"0",IF(BR137="","",BR137))))</f>
        <v/>
      </c>
      <c r="FK141" s="1722"/>
      <c r="FL141" s="1722"/>
      <c r="FM141" s="1722" t="str">
        <f t="shared" ref="FM141" si="16">IF($BX$137&lt;&gt;"",BU137,IF(AND(BU134="",BU131&lt;&gt;""),BU131,IF(AND(BU137="",BU134=0),"0",IF(BU137="","",BU137))))</f>
        <v/>
      </c>
      <c r="FN141" s="1722"/>
      <c r="FO141" s="1722"/>
      <c r="FP141" s="1722" t="str">
        <f>IF($BX$137&lt;&gt;"",BX137,IF(AND(BX134="",BX131&lt;&gt;""),BX131,IF(AND(BX137="",BX134=0),"0",IF(BX137="","",BX137))))</f>
        <v/>
      </c>
      <c r="FQ141" s="1722"/>
      <c r="FR141" s="1727"/>
      <c r="FS141" s="125"/>
      <c r="FT141" s="145"/>
    </row>
    <row r="142" spans="1:176" ht="9.75" customHeight="1" thickBot="1" x14ac:dyDescent="0.25">
      <c r="A142" s="124"/>
      <c r="B142" s="1049"/>
      <c r="C142" s="1050"/>
      <c r="D142" s="1050"/>
      <c r="E142" s="1050"/>
      <c r="F142" s="813"/>
      <c r="G142" s="813"/>
      <c r="H142" s="813"/>
      <c r="I142" s="732"/>
      <c r="J142" s="732"/>
      <c r="K142" s="813"/>
      <c r="L142" s="813"/>
      <c r="M142" s="813"/>
      <c r="N142" s="732"/>
      <c r="O142" s="732"/>
      <c r="P142" s="813"/>
      <c r="Q142" s="813"/>
      <c r="R142" s="813"/>
      <c r="S142" s="1078"/>
      <c r="T142" s="21"/>
      <c r="U142" s="70"/>
      <c r="V142" s="1937"/>
      <c r="W142" s="1938"/>
      <c r="X142" s="1938"/>
      <c r="Y142" s="1938"/>
      <c r="Z142" s="1938"/>
      <c r="AA142" s="1938"/>
      <c r="AB142" s="1938"/>
      <c r="AC142" s="1938"/>
      <c r="AD142" s="1938"/>
      <c r="AE142" s="1938"/>
      <c r="AF142" s="1938"/>
      <c r="AG142" s="1938"/>
      <c r="AH142" s="1938"/>
      <c r="AI142" s="1938"/>
      <c r="AJ142" s="1938"/>
      <c r="AK142" s="1938"/>
      <c r="AL142" s="1938"/>
      <c r="AM142" s="1938"/>
      <c r="AN142" s="1938"/>
      <c r="AO142" s="1938"/>
      <c r="AP142" s="1938"/>
      <c r="AQ142" s="1938"/>
      <c r="AR142" s="1938"/>
      <c r="AS142" s="1938"/>
      <c r="AT142" s="1938"/>
      <c r="AU142" s="1938"/>
      <c r="AV142" s="1938"/>
      <c r="AW142" s="1938"/>
      <c r="AX142" s="1938"/>
      <c r="AY142" s="1938"/>
      <c r="AZ142" s="1785"/>
      <c r="BA142" s="1771"/>
      <c r="BB142" s="1771"/>
      <c r="BC142" s="1771"/>
      <c r="BD142" s="1771"/>
      <c r="BE142" s="1771"/>
      <c r="BF142" s="1771"/>
      <c r="BG142" s="1771"/>
      <c r="BH142" s="1772"/>
      <c r="BI142" s="1771"/>
      <c r="BJ142" s="1771"/>
      <c r="BK142" s="1771"/>
      <c r="BL142" s="1771"/>
      <c r="BM142" s="1771"/>
      <c r="BN142" s="1771"/>
      <c r="BO142" s="1771"/>
      <c r="BP142" s="1771"/>
      <c r="BQ142" s="1772"/>
      <c r="BR142" s="1771"/>
      <c r="BS142" s="1771"/>
      <c r="BT142" s="1771"/>
      <c r="BU142" s="1771"/>
      <c r="BV142" s="1771"/>
      <c r="BW142" s="1771"/>
      <c r="BX142" s="1771"/>
      <c r="BY142" s="1771"/>
      <c r="BZ142" s="1776"/>
      <c r="CA142" s="64"/>
      <c r="CB142" s="2"/>
      <c r="CC142" s="148"/>
      <c r="CD142" s="146"/>
      <c r="CE142" s="124"/>
      <c r="CF142" s="124"/>
      <c r="CG142" s="124"/>
      <c r="CH142" s="124"/>
      <c r="CI142" s="124"/>
      <c r="CJ142" s="124"/>
      <c r="CK142" s="124"/>
      <c r="CL142" s="124"/>
      <c r="CM142" s="124"/>
      <c r="CN142" s="124"/>
      <c r="CO142" s="124"/>
      <c r="CP142" s="124"/>
      <c r="CQ142" s="124"/>
      <c r="CR142" s="124"/>
      <c r="CS142" s="124"/>
      <c r="CT142" s="124"/>
      <c r="CU142" s="124"/>
      <c r="CV142" s="124"/>
      <c r="CW142" s="124"/>
      <c r="CX142" s="124"/>
      <c r="CY142" s="124"/>
      <c r="CZ142" s="124"/>
      <c r="DA142" s="124"/>
      <c r="DB142" s="124"/>
      <c r="DC142" s="124"/>
      <c r="DD142" s="124"/>
      <c r="DE142" s="124"/>
      <c r="DF142" s="124"/>
      <c r="DG142" s="124"/>
      <c r="DH142" s="124"/>
      <c r="DI142" s="124"/>
      <c r="DJ142" s="124"/>
      <c r="DK142" s="124"/>
      <c r="DL142" s="124"/>
      <c r="DM142" s="124"/>
      <c r="DN142" s="124"/>
      <c r="DO142" s="124"/>
      <c r="DP142" s="124"/>
      <c r="DQ142" s="124"/>
      <c r="DR142" s="124"/>
      <c r="DS142" s="124"/>
      <c r="DT142" s="124"/>
      <c r="DU142" s="124"/>
      <c r="DV142" s="124"/>
      <c r="DW142" s="124"/>
      <c r="DX142" s="124"/>
      <c r="DY142" s="124"/>
      <c r="DZ142" s="124"/>
      <c r="EA142" s="124"/>
      <c r="EB142" s="124"/>
      <c r="EC142" s="124"/>
      <c r="ED142" s="124"/>
      <c r="EE142" s="1556"/>
      <c r="EF142" s="1556"/>
      <c r="EG142" s="1556"/>
      <c r="EH142" s="1556"/>
      <c r="EI142" s="1556"/>
      <c r="EJ142" s="1556"/>
      <c r="EK142" s="1556"/>
      <c r="EL142" s="1556"/>
      <c r="EM142" s="1556"/>
      <c r="EN142" s="1556"/>
      <c r="EO142" s="1556"/>
      <c r="EP142" s="1556"/>
      <c r="EQ142" s="1556"/>
      <c r="ER142" s="1746"/>
      <c r="ES142" s="1696"/>
      <c r="ET142" s="1696"/>
      <c r="EU142" s="1696"/>
      <c r="EV142" s="1696"/>
      <c r="EW142" s="1696"/>
      <c r="EX142" s="1696"/>
      <c r="EY142" s="1696"/>
      <c r="EZ142" s="1698"/>
      <c r="FA142" s="1725"/>
      <c r="FB142" s="1696"/>
      <c r="FC142" s="1696"/>
      <c r="FD142" s="1696"/>
      <c r="FE142" s="1696"/>
      <c r="FF142" s="1696"/>
      <c r="FG142" s="1696"/>
      <c r="FH142" s="1696"/>
      <c r="FI142" s="1698"/>
      <c r="FJ142" s="1725"/>
      <c r="FK142" s="1696"/>
      <c r="FL142" s="1696"/>
      <c r="FM142" s="1696"/>
      <c r="FN142" s="1696"/>
      <c r="FO142" s="1696"/>
      <c r="FP142" s="1696"/>
      <c r="FQ142" s="1696"/>
      <c r="FR142" s="1700"/>
      <c r="FS142" s="125"/>
      <c r="FT142" s="145"/>
    </row>
    <row r="143" spans="1:176" ht="9.75" customHeight="1" x14ac:dyDescent="0.2">
      <c r="A143" s="124"/>
      <c r="B143" s="1049" t="s">
        <v>10</v>
      </c>
      <c r="C143" s="1050"/>
      <c r="D143" s="1050"/>
      <c r="E143" s="1050"/>
      <c r="F143" s="1090" t="str">
        <f>IF(F91="","",F91)</f>
        <v/>
      </c>
      <c r="G143" s="1090"/>
      <c r="H143" s="1090"/>
      <c r="I143" s="1090"/>
      <c r="J143" s="1090"/>
      <c r="K143" s="1090"/>
      <c r="L143" s="1090"/>
      <c r="M143" s="1090"/>
      <c r="N143" s="1090"/>
      <c r="O143" s="1090"/>
      <c r="P143" s="1090"/>
      <c r="Q143" s="1090"/>
      <c r="R143" s="1090"/>
      <c r="S143" s="1091"/>
      <c r="T143" s="22"/>
      <c r="V143" s="2218" t="s">
        <v>19</v>
      </c>
      <c r="W143" s="2219"/>
      <c r="X143" s="2219"/>
      <c r="Y143" s="2219"/>
      <c r="Z143" s="2219"/>
      <c r="AA143" s="2219"/>
      <c r="AB143" s="2219"/>
      <c r="AC143" s="2219"/>
      <c r="AD143" s="2219"/>
      <c r="AE143" s="2219"/>
      <c r="AF143" s="2219"/>
      <c r="AG143" s="2219"/>
      <c r="AH143" s="2219"/>
      <c r="AI143" s="2219"/>
      <c r="AJ143" s="2219"/>
      <c r="AK143" s="2219"/>
      <c r="AL143" s="2219"/>
      <c r="AM143" s="2219"/>
      <c r="AN143" s="2219"/>
      <c r="AO143" s="2219"/>
      <c r="AP143" s="2219"/>
      <c r="AQ143" s="2219"/>
      <c r="AR143" s="2219"/>
      <c r="AS143" s="2219"/>
      <c r="AT143" s="2219"/>
      <c r="AU143" s="2219"/>
      <c r="AV143" s="2219"/>
      <c r="AW143" s="2219"/>
      <c r="AX143" s="2219"/>
      <c r="AY143" s="2219"/>
      <c r="AZ143" s="1851" t="str">
        <f>IF(AZ$91="","",AZ$91)</f>
        <v/>
      </c>
      <c r="BA143" s="1852"/>
      <c r="BB143" s="1852"/>
      <c r="BC143" s="1852" t="str">
        <f>IF(BC$91="","",BC$91)</f>
        <v/>
      </c>
      <c r="BD143" s="1852"/>
      <c r="BE143" s="1852"/>
      <c r="BF143" s="1852" t="str">
        <f>IF(BF$91="","",BF$91)</f>
        <v/>
      </c>
      <c r="BG143" s="1852"/>
      <c r="BH143" s="1857"/>
      <c r="BI143" s="1852" t="str">
        <f>IF(BI$91="","",BI$91)</f>
        <v/>
      </c>
      <c r="BJ143" s="1852"/>
      <c r="BK143" s="1852"/>
      <c r="BL143" s="1852" t="str">
        <f>IF(BL$91="","",BL$91)</f>
        <v/>
      </c>
      <c r="BM143" s="1852"/>
      <c r="BN143" s="1852"/>
      <c r="BO143" s="1852" t="str">
        <f>IF(BO$91="","",BO$91)</f>
        <v/>
      </c>
      <c r="BP143" s="1852"/>
      <c r="BQ143" s="1857"/>
      <c r="BR143" s="1852" t="str">
        <f>IF(BR$91="","",BR$91)</f>
        <v/>
      </c>
      <c r="BS143" s="1852"/>
      <c r="BT143" s="1852"/>
      <c r="BU143" s="1852" t="str">
        <f>IF(BU$91="","",BU$91)</f>
        <v/>
      </c>
      <c r="BV143" s="1852"/>
      <c r="BW143" s="1852"/>
      <c r="BX143" s="1852" t="str">
        <f>IF(BX$91="","",BX$91)</f>
        <v/>
      </c>
      <c r="BY143" s="1852"/>
      <c r="BZ143" s="2466"/>
      <c r="CA143" s="64"/>
      <c r="CB143" s="2"/>
      <c r="CC143" s="148"/>
      <c r="CD143" s="125"/>
      <c r="CE143" s="124"/>
      <c r="CF143" s="124"/>
      <c r="CG143" s="124"/>
      <c r="CH143" s="124"/>
      <c r="CI143" s="124"/>
      <c r="CJ143" s="124"/>
      <c r="CK143" s="1728" t="s">
        <v>36</v>
      </c>
      <c r="CL143" s="1728"/>
      <c r="CM143" s="1728"/>
      <c r="CN143" s="1728"/>
      <c r="CO143" s="1728"/>
      <c r="CP143" s="1728"/>
      <c r="CQ143" s="1728"/>
      <c r="CR143" s="1728"/>
      <c r="CS143" s="1728"/>
      <c r="CT143" s="1728"/>
      <c r="CU143" s="1728"/>
      <c r="CV143" s="1728"/>
      <c r="CW143" s="1728" t="s">
        <v>229</v>
      </c>
      <c r="CX143" s="1728"/>
      <c r="CY143" s="1728"/>
      <c r="CZ143" s="1728"/>
      <c r="DA143" s="1728"/>
      <c r="DB143" s="1728"/>
      <c r="DC143" s="1728"/>
      <c r="DD143" s="1728"/>
      <c r="DE143" s="1728"/>
      <c r="DF143" s="1728"/>
      <c r="DG143" s="1728"/>
      <c r="DH143" s="1728"/>
      <c r="DI143" s="1728"/>
      <c r="DJ143" s="1728"/>
      <c r="DK143" s="1728"/>
      <c r="DL143" s="1728"/>
      <c r="DM143" s="1728"/>
      <c r="DN143" s="1728"/>
      <c r="DO143" s="1728"/>
      <c r="DP143" s="1728"/>
      <c r="DQ143" s="1728"/>
      <c r="DR143" s="1728"/>
      <c r="DS143" s="1728"/>
      <c r="DT143" s="1728"/>
      <c r="DU143" s="1728"/>
      <c r="DV143" s="1728"/>
      <c r="DW143" s="1728"/>
      <c r="DX143" s="1728"/>
      <c r="DY143" s="124"/>
      <c r="DZ143" s="124"/>
      <c r="EA143" s="124"/>
      <c r="EB143" s="124"/>
      <c r="EC143" s="124"/>
      <c r="ED143" s="124"/>
      <c r="EE143" s="1556"/>
      <c r="EF143" s="1556"/>
      <c r="EG143" s="1556"/>
      <c r="EH143" s="1556"/>
      <c r="EI143" s="1556"/>
      <c r="EJ143" s="1556"/>
      <c r="EK143" s="1556"/>
      <c r="EL143" s="1556"/>
      <c r="EM143" s="1556"/>
      <c r="EN143" s="1556"/>
      <c r="EO143" s="1556"/>
      <c r="EP143" s="1556"/>
      <c r="EQ143" s="1556"/>
      <c r="ER143" s="1747"/>
      <c r="ES143" s="1697"/>
      <c r="ET143" s="1697"/>
      <c r="EU143" s="1697"/>
      <c r="EV143" s="1697"/>
      <c r="EW143" s="1697"/>
      <c r="EX143" s="1697"/>
      <c r="EY143" s="1697"/>
      <c r="EZ143" s="1699"/>
      <c r="FA143" s="1726"/>
      <c r="FB143" s="1697"/>
      <c r="FC143" s="1697"/>
      <c r="FD143" s="1697"/>
      <c r="FE143" s="1697"/>
      <c r="FF143" s="1697"/>
      <c r="FG143" s="1697"/>
      <c r="FH143" s="1697"/>
      <c r="FI143" s="1699"/>
      <c r="FJ143" s="1726"/>
      <c r="FK143" s="1697"/>
      <c r="FL143" s="1697"/>
      <c r="FM143" s="1697"/>
      <c r="FN143" s="1697"/>
      <c r="FO143" s="1697"/>
      <c r="FP143" s="1697"/>
      <c r="FQ143" s="1697"/>
      <c r="FR143" s="1701"/>
      <c r="FS143" s="125"/>
      <c r="FT143" s="145"/>
    </row>
    <row r="144" spans="1:176" ht="9.75" customHeight="1" x14ac:dyDescent="0.2">
      <c r="A144" s="124"/>
      <c r="B144" s="1049"/>
      <c r="C144" s="1050"/>
      <c r="D144" s="1050"/>
      <c r="E144" s="1050"/>
      <c r="F144" s="1090"/>
      <c r="G144" s="1090"/>
      <c r="H144" s="1090"/>
      <c r="I144" s="1090"/>
      <c r="J144" s="1090"/>
      <c r="K144" s="1090"/>
      <c r="L144" s="1090"/>
      <c r="M144" s="1090"/>
      <c r="N144" s="1090"/>
      <c r="O144" s="1090"/>
      <c r="P144" s="1090"/>
      <c r="Q144" s="1090"/>
      <c r="R144" s="1090"/>
      <c r="S144" s="1091"/>
      <c r="T144" s="22"/>
      <c r="U144" s="70"/>
      <c r="V144" s="2221"/>
      <c r="W144" s="2222"/>
      <c r="X144" s="2222"/>
      <c r="Y144" s="2222"/>
      <c r="Z144" s="2222"/>
      <c r="AA144" s="2222"/>
      <c r="AB144" s="2222"/>
      <c r="AC144" s="2222"/>
      <c r="AD144" s="2222"/>
      <c r="AE144" s="2222"/>
      <c r="AF144" s="2222"/>
      <c r="AG144" s="2222"/>
      <c r="AH144" s="2222"/>
      <c r="AI144" s="2222"/>
      <c r="AJ144" s="2222"/>
      <c r="AK144" s="2222"/>
      <c r="AL144" s="2222"/>
      <c r="AM144" s="2222"/>
      <c r="AN144" s="2222"/>
      <c r="AO144" s="2222"/>
      <c r="AP144" s="2222"/>
      <c r="AQ144" s="2222"/>
      <c r="AR144" s="2222"/>
      <c r="AS144" s="2222"/>
      <c r="AT144" s="2222"/>
      <c r="AU144" s="2222"/>
      <c r="AV144" s="2222"/>
      <c r="AW144" s="2222"/>
      <c r="AX144" s="2222"/>
      <c r="AY144" s="2222"/>
      <c r="AZ144" s="1853"/>
      <c r="BA144" s="1854"/>
      <c r="BB144" s="1854"/>
      <c r="BC144" s="1854"/>
      <c r="BD144" s="1854"/>
      <c r="BE144" s="1854"/>
      <c r="BF144" s="1854"/>
      <c r="BG144" s="1854"/>
      <c r="BH144" s="1858"/>
      <c r="BI144" s="1854"/>
      <c r="BJ144" s="1854"/>
      <c r="BK144" s="1854"/>
      <c r="BL144" s="1854"/>
      <c r="BM144" s="1854"/>
      <c r="BN144" s="1854"/>
      <c r="BO144" s="1854"/>
      <c r="BP144" s="1854"/>
      <c r="BQ144" s="1858"/>
      <c r="BR144" s="1854"/>
      <c r="BS144" s="1854"/>
      <c r="BT144" s="1854"/>
      <c r="BU144" s="1854"/>
      <c r="BV144" s="1854"/>
      <c r="BW144" s="1854"/>
      <c r="BX144" s="1854"/>
      <c r="BY144" s="1854"/>
      <c r="BZ144" s="2467"/>
      <c r="CA144" s="64"/>
      <c r="CB144" s="2"/>
      <c r="CC144" s="149"/>
      <c r="CD144" s="150"/>
      <c r="CE144" s="1608" t="s">
        <v>176</v>
      </c>
      <c r="CF144" s="1609"/>
      <c r="CG144" s="1609"/>
      <c r="CH144" s="1609"/>
      <c r="CI144" s="1609"/>
      <c r="CJ144" s="1729"/>
      <c r="CK144" s="1672" t="str">
        <f>IF(DE129=0,IF(COUNTIF(取引リスト!A:A,I15),"",IF(I9="","1",IF(LEN(I9)=3,"1",IF(LEN(I9)&gt;=5,"1","")))),IF(DE129=1,"3",""))</f>
        <v>1</v>
      </c>
      <c r="CL144" s="1672"/>
      <c r="CM144" s="1672"/>
      <c r="CN144" s="1672"/>
      <c r="CO144" s="1674" t="str">
        <f>IF(DE129=0,IF(COUNTIF(取引リスト!A:A,I15),"",IF(I9="","2",IF(LEN(I9)=3,"2",IF(LEN(I9)&gt;=5,"2","")))),IF(DE129=1,"0",""))</f>
        <v>2</v>
      </c>
      <c r="CP144" s="1672"/>
      <c r="CQ144" s="1672"/>
      <c r="CR144" s="1673"/>
      <c r="CS144" s="1672" t="str">
        <f>IF(DE129=0,IF(COUNTIF(取引リスト!A:A,I15),"",IF(I9="","3",IF(LEN(I9)=3,"3",IF(LEN(I9)&gt;=5,"3","")))),IF(DE129=1,IF(COUNTIF(取引リスト!A:A,I15),"4",IF(I9="","6",IF(LEN(I9)=1,"4",IF(LEN(I9)=2,"4",IF(LEN(I9)=4,"4","6")))))))</f>
        <v>3</v>
      </c>
      <c r="CT144" s="1672"/>
      <c r="CU144" s="1672"/>
      <c r="CV144" s="1672"/>
      <c r="CW144" s="1733" t="str">
        <f>IF(CK144="1",IF(CO144="2",IF(CS144="3","未成工事支出金",""),""),IF(CK144="3",IF(CO144="0",IF(CS144="4","未　払　金",IF(CS144="6","工事未払金","")),""),""))</f>
        <v>未成工事支出金</v>
      </c>
      <c r="CX144" s="1734"/>
      <c r="CY144" s="1734"/>
      <c r="CZ144" s="1734"/>
      <c r="DA144" s="1734"/>
      <c r="DB144" s="1734"/>
      <c r="DC144" s="1734"/>
      <c r="DD144" s="1734"/>
      <c r="DE144" s="1734"/>
      <c r="DF144" s="1734"/>
      <c r="DG144" s="1734"/>
      <c r="DH144" s="1734"/>
      <c r="DI144" s="1734"/>
      <c r="DJ144" s="1734"/>
      <c r="DK144" s="1734"/>
      <c r="DL144" s="1734"/>
      <c r="DM144" s="1734"/>
      <c r="DN144" s="1734"/>
      <c r="DO144" s="1734"/>
      <c r="DP144" s="1734"/>
      <c r="DQ144" s="1734"/>
      <c r="DR144" s="1734"/>
      <c r="DS144" s="1734"/>
      <c r="DT144" s="1734"/>
      <c r="DU144" s="1734"/>
      <c r="DV144" s="1734"/>
      <c r="DW144" s="1734"/>
      <c r="DX144" s="1735"/>
      <c r="DY144" s="124"/>
      <c r="DZ144" s="124"/>
      <c r="EA144" s="124"/>
      <c r="EB144" s="124"/>
      <c r="EC144" s="124"/>
      <c r="ED144" s="124"/>
      <c r="EE144" s="1556" t="s">
        <v>230</v>
      </c>
      <c r="EF144" s="1556"/>
      <c r="EG144" s="1556"/>
      <c r="EH144" s="1556"/>
      <c r="EI144" s="1556"/>
      <c r="EJ144" s="1556"/>
      <c r="EK144" s="1556"/>
      <c r="EL144" s="1556"/>
      <c r="EM144" s="1556"/>
      <c r="EN144" s="1556"/>
      <c r="EO144" s="1556"/>
      <c r="EP144" s="1556"/>
      <c r="EQ144" s="1556"/>
      <c r="ER144" s="1696" t="str">
        <f>IF(AZ140="","",AZ140)</f>
        <v/>
      </c>
      <c r="ES144" s="1696"/>
      <c r="ET144" s="1696"/>
      <c r="EU144" s="1696" t="str">
        <f>IF(BC140="","",BC140)</f>
        <v/>
      </c>
      <c r="EV144" s="1696"/>
      <c r="EW144" s="1696"/>
      <c r="EX144" s="1696" t="str">
        <f>IF(BF140="","",BF140)</f>
        <v/>
      </c>
      <c r="EY144" s="1696"/>
      <c r="EZ144" s="1698"/>
      <c r="FA144" s="1696" t="str">
        <f>IF(BI140="","",BI140)</f>
        <v/>
      </c>
      <c r="FB144" s="1696"/>
      <c r="FC144" s="1696"/>
      <c r="FD144" s="1696" t="str">
        <f>IF(BL140="","",BL140)</f>
        <v/>
      </c>
      <c r="FE144" s="1696"/>
      <c r="FF144" s="1696"/>
      <c r="FG144" s="1696" t="str">
        <f>IF(BO140="","",BO140)</f>
        <v/>
      </c>
      <c r="FH144" s="1696"/>
      <c r="FI144" s="1698"/>
      <c r="FJ144" s="1696" t="str">
        <f>IF(BR140="","",BR140)</f>
        <v/>
      </c>
      <c r="FK144" s="1696"/>
      <c r="FL144" s="1696"/>
      <c r="FM144" s="1696" t="str">
        <f>IF(BU140="","",BU140)</f>
        <v/>
      </c>
      <c r="FN144" s="1696"/>
      <c r="FO144" s="1696"/>
      <c r="FP144" s="1696" t="str">
        <f>IF(AND(BX140="",BX131&lt;&gt;""),"0",IF(BX140="","",BX140))</f>
        <v/>
      </c>
      <c r="FQ144" s="1696"/>
      <c r="FR144" s="1700"/>
      <c r="FS144" s="125"/>
      <c r="FT144" s="145"/>
    </row>
    <row r="145" spans="1:176" ht="9.75" customHeight="1" thickBot="1" x14ac:dyDescent="0.25">
      <c r="A145" s="124"/>
      <c r="B145" s="1049" t="s">
        <v>11</v>
      </c>
      <c r="C145" s="1050"/>
      <c r="D145" s="1050"/>
      <c r="E145" s="1050"/>
      <c r="F145" s="1090" t="str">
        <f>IF(F93="","",F93)</f>
        <v/>
      </c>
      <c r="G145" s="1090"/>
      <c r="H145" s="1090"/>
      <c r="I145" s="1090"/>
      <c r="J145" s="1090"/>
      <c r="K145" s="1090"/>
      <c r="L145" s="1090"/>
      <c r="M145" s="1090"/>
      <c r="N145" s="1090"/>
      <c r="O145" s="1090"/>
      <c r="P145" s="1090"/>
      <c r="Q145" s="1090"/>
      <c r="R145" s="1090"/>
      <c r="S145" s="1091"/>
      <c r="T145" s="22"/>
      <c r="U145" s="70"/>
      <c r="V145" s="2224"/>
      <c r="W145" s="2225"/>
      <c r="X145" s="2225"/>
      <c r="Y145" s="2225"/>
      <c r="Z145" s="2225"/>
      <c r="AA145" s="2225"/>
      <c r="AB145" s="2225"/>
      <c r="AC145" s="2225"/>
      <c r="AD145" s="2225"/>
      <c r="AE145" s="2225"/>
      <c r="AF145" s="2225"/>
      <c r="AG145" s="2225"/>
      <c r="AH145" s="2225"/>
      <c r="AI145" s="2225"/>
      <c r="AJ145" s="2225"/>
      <c r="AK145" s="2225"/>
      <c r="AL145" s="2225"/>
      <c r="AM145" s="2225"/>
      <c r="AN145" s="2225"/>
      <c r="AO145" s="2225"/>
      <c r="AP145" s="2225"/>
      <c r="AQ145" s="2225"/>
      <c r="AR145" s="2225"/>
      <c r="AS145" s="2225"/>
      <c r="AT145" s="2225"/>
      <c r="AU145" s="2225"/>
      <c r="AV145" s="2225"/>
      <c r="AW145" s="2225"/>
      <c r="AX145" s="2225"/>
      <c r="AY145" s="2225"/>
      <c r="AZ145" s="1855"/>
      <c r="BA145" s="1856"/>
      <c r="BB145" s="1856"/>
      <c r="BC145" s="1856"/>
      <c r="BD145" s="1856"/>
      <c r="BE145" s="1856"/>
      <c r="BF145" s="1856"/>
      <c r="BG145" s="1856"/>
      <c r="BH145" s="1859"/>
      <c r="BI145" s="1856"/>
      <c r="BJ145" s="1856"/>
      <c r="BK145" s="1856"/>
      <c r="BL145" s="1856"/>
      <c r="BM145" s="1856"/>
      <c r="BN145" s="1856"/>
      <c r="BO145" s="1856"/>
      <c r="BP145" s="1856"/>
      <c r="BQ145" s="1859"/>
      <c r="BR145" s="1856"/>
      <c r="BS145" s="1856"/>
      <c r="BT145" s="1856"/>
      <c r="BU145" s="1856"/>
      <c r="BV145" s="1856"/>
      <c r="BW145" s="1856"/>
      <c r="BX145" s="1856"/>
      <c r="BY145" s="1856"/>
      <c r="BZ145" s="2468"/>
      <c r="CA145" s="64"/>
      <c r="CB145" s="2"/>
      <c r="CC145" s="149"/>
      <c r="CD145" s="150"/>
      <c r="CE145" s="1610"/>
      <c r="CF145" s="1611"/>
      <c r="CG145" s="1611"/>
      <c r="CH145" s="1611"/>
      <c r="CI145" s="1611"/>
      <c r="CJ145" s="1730"/>
      <c r="CK145" s="1651"/>
      <c r="CL145" s="1651"/>
      <c r="CM145" s="1651"/>
      <c r="CN145" s="1651"/>
      <c r="CO145" s="1682"/>
      <c r="CP145" s="1651"/>
      <c r="CQ145" s="1651"/>
      <c r="CR145" s="1683"/>
      <c r="CS145" s="1651"/>
      <c r="CT145" s="1651"/>
      <c r="CU145" s="1651"/>
      <c r="CV145" s="1651"/>
      <c r="CW145" s="1712"/>
      <c r="CX145" s="1713"/>
      <c r="CY145" s="1713"/>
      <c r="CZ145" s="1713"/>
      <c r="DA145" s="1713"/>
      <c r="DB145" s="1713"/>
      <c r="DC145" s="1713"/>
      <c r="DD145" s="1713"/>
      <c r="DE145" s="1713"/>
      <c r="DF145" s="1713"/>
      <c r="DG145" s="1713"/>
      <c r="DH145" s="1713"/>
      <c r="DI145" s="1713"/>
      <c r="DJ145" s="1713"/>
      <c r="DK145" s="1713"/>
      <c r="DL145" s="1713"/>
      <c r="DM145" s="1713"/>
      <c r="DN145" s="1713"/>
      <c r="DO145" s="1713"/>
      <c r="DP145" s="1713"/>
      <c r="DQ145" s="1713"/>
      <c r="DR145" s="1713"/>
      <c r="DS145" s="1713"/>
      <c r="DT145" s="1713"/>
      <c r="DU145" s="1713"/>
      <c r="DV145" s="1713"/>
      <c r="DW145" s="1713"/>
      <c r="DX145" s="1714"/>
      <c r="DY145" s="124"/>
      <c r="DZ145" s="124"/>
      <c r="EA145" s="124"/>
      <c r="EB145" s="124"/>
      <c r="EC145" s="125"/>
      <c r="ED145" s="125"/>
      <c r="EE145" s="1556"/>
      <c r="EF145" s="1556"/>
      <c r="EG145" s="1556"/>
      <c r="EH145" s="1556"/>
      <c r="EI145" s="1556"/>
      <c r="EJ145" s="1556"/>
      <c r="EK145" s="1556"/>
      <c r="EL145" s="1556"/>
      <c r="EM145" s="1556"/>
      <c r="EN145" s="1556"/>
      <c r="EO145" s="1556"/>
      <c r="EP145" s="1556"/>
      <c r="EQ145" s="1556"/>
      <c r="ER145" s="1696"/>
      <c r="ES145" s="1696"/>
      <c r="ET145" s="1696"/>
      <c r="EU145" s="1696"/>
      <c r="EV145" s="1696"/>
      <c r="EW145" s="1696"/>
      <c r="EX145" s="1696"/>
      <c r="EY145" s="1696"/>
      <c r="EZ145" s="1698"/>
      <c r="FA145" s="1696"/>
      <c r="FB145" s="1696"/>
      <c r="FC145" s="1696"/>
      <c r="FD145" s="1696"/>
      <c r="FE145" s="1696"/>
      <c r="FF145" s="1696"/>
      <c r="FG145" s="1696"/>
      <c r="FH145" s="1696"/>
      <c r="FI145" s="1698"/>
      <c r="FJ145" s="1696"/>
      <c r="FK145" s="1696"/>
      <c r="FL145" s="1696"/>
      <c r="FM145" s="1696"/>
      <c r="FN145" s="1696"/>
      <c r="FO145" s="1696"/>
      <c r="FP145" s="1696"/>
      <c r="FQ145" s="1696"/>
      <c r="FR145" s="1700"/>
      <c r="FS145" s="125"/>
      <c r="FT145" s="145"/>
    </row>
    <row r="146" spans="1:176" ht="9.75" customHeight="1" x14ac:dyDescent="0.2">
      <c r="A146" s="124"/>
      <c r="B146" s="1049"/>
      <c r="C146" s="1050"/>
      <c r="D146" s="1050"/>
      <c r="E146" s="1050"/>
      <c r="F146" s="1090"/>
      <c r="G146" s="1090"/>
      <c r="H146" s="1090"/>
      <c r="I146" s="1090"/>
      <c r="J146" s="1090"/>
      <c r="K146" s="1090"/>
      <c r="L146" s="1090"/>
      <c r="M146" s="1090"/>
      <c r="N146" s="1090"/>
      <c r="O146" s="1090"/>
      <c r="P146" s="1090"/>
      <c r="Q146" s="1090"/>
      <c r="R146" s="1090"/>
      <c r="S146" s="1091"/>
      <c r="T146" s="22"/>
      <c r="V146" s="1928" t="s">
        <v>258</v>
      </c>
      <c r="W146" s="1929"/>
      <c r="X146" s="1929"/>
      <c r="Y146" s="1929"/>
      <c r="Z146" s="1929"/>
      <c r="AA146" s="1929"/>
      <c r="AB146" s="1929"/>
      <c r="AC146" s="1929"/>
      <c r="AD146" s="1929"/>
      <c r="AE146" s="1929"/>
      <c r="AF146" s="1929"/>
      <c r="AG146" s="1929"/>
      <c r="AH146" s="1929"/>
      <c r="AI146" s="1929"/>
      <c r="AJ146" s="1929"/>
      <c r="AK146" s="1929"/>
      <c r="AL146" s="1929"/>
      <c r="AM146" s="1929"/>
      <c r="AN146" s="1929"/>
      <c r="AO146" s="1929"/>
      <c r="AP146" s="1929"/>
      <c r="AQ146" s="1929"/>
      <c r="AR146" s="1929"/>
      <c r="AS146" s="1929"/>
      <c r="AT146" s="1929"/>
      <c r="AU146" s="1929"/>
      <c r="AV146" s="1929"/>
      <c r="AW146" s="1929"/>
      <c r="AX146" s="1929"/>
      <c r="AY146" s="1929"/>
      <c r="AZ146" s="1785" t="str">
        <f>IF(AZ$94="","",AZ$94)</f>
        <v/>
      </c>
      <c r="BA146" s="1771"/>
      <c r="BB146" s="1771"/>
      <c r="BC146" s="1771" t="str">
        <f>IF(BC$94="","",BC$94)</f>
        <v/>
      </c>
      <c r="BD146" s="1771"/>
      <c r="BE146" s="1771"/>
      <c r="BF146" s="1771" t="str">
        <f>IF(BF$94="","",BF$94)</f>
        <v/>
      </c>
      <c r="BG146" s="1771"/>
      <c r="BH146" s="1772"/>
      <c r="BI146" s="1771" t="str">
        <f>IF(BI$94="","",BI$94)</f>
        <v/>
      </c>
      <c r="BJ146" s="1771"/>
      <c r="BK146" s="1771"/>
      <c r="BL146" s="1771" t="str">
        <f>IF(BL$94="","",BL$94)</f>
        <v/>
      </c>
      <c r="BM146" s="1771"/>
      <c r="BN146" s="1771"/>
      <c r="BO146" s="1771" t="str">
        <f>IF(BO$94="","",BO$94)</f>
        <v/>
      </c>
      <c r="BP146" s="1771"/>
      <c r="BQ146" s="1772"/>
      <c r="BR146" s="1771" t="str">
        <f>IF(BR$94="","",BR$94)</f>
        <v/>
      </c>
      <c r="BS146" s="1771"/>
      <c r="BT146" s="1771"/>
      <c r="BU146" s="1771" t="str">
        <f>IF(BU$94="","",BU$94)</f>
        <v/>
      </c>
      <c r="BV146" s="1771"/>
      <c r="BW146" s="1771"/>
      <c r="BX146" s="1771" t="str">
        <f>IF(BX$94="","",BX$94)</f>
        <v/>
      </c>
      <c r="BY146" s="1771"/>
      <c r="BZ146" s="1776"/>
      <c r="CA146" s="64"/>
      <c r="CB146" s="2"/>
      <c r="CC146" s="148"/>
      <c r="CD146" s="146"/>
      <c r="CE146" s="1612"/>
      <c r="CF146" s="1613"/>
      <c r="CG146" s="1613"/>
      <c r="CH146" s="1613"/>
      <c r="CI146" s="1613"/>
      <c r="CJ146" s="1731"/>
      <c r="CK146" s="1680"/>
      <c r="CL146" s="1680"/>
      <c r="CM146" s="1680"/>
      <c r="CN146" s="1680"/>
      <c r="CO146" s="1732"/>
      <c r="CP146" s="1680"/>
      <c r="CQ146" s="1680"/>
      <c r="CR146" s="1681"/>
      <c r="CS146" s="1680"/>
      <c r="CT146" s="1680"/>
      <c r="CU146" s="1680"/>
      <c r="CV146" s="1680"/>
      <c r="CW146" s="1715"/>
      <c r="CX146" s="1716"/>
      <c r="CY146" s="1716"/>
      <c r="CZ146" s="1716"/>
      <c r="DA146" s="1716"/>
      <c r="DB146" s="1716"/>
      <c r="DC146" s="1716"/>
      <c r="DD146" s="1716"/>
      <c r="DE146" s="1716"/>
      <c r="DF146" s="1716"/>
      <c r="DG146" s="1716"/>
      <c r="DH146" s="1716"/>
      <c r="DI146" s="1716"/>
      <c r="DJ146" s="1716"/>
      <c r="DK146" s="1716"/>
      <c r="DL146" s="1716"/>
      <c r="DM146" s="1716"/>
      <c r="DN146" s="1716"/>
      <c r="DO146" s="1716"/>
      <c r="DP146" s="1716"/>
      <c r="DQ146" s="1716"/>
      <c r="DR146" s="1716"/>
      <c r="DS146" s="1716"/>
      <c r="DT146" s="1716"/>
      <c r="DU146" s="1716"/>
      <c r="DV146" s="1716"/>
      <c r="DW146" s="1716"/>
      <c r="DX146" s="1717"/>
      <c r="DY146" s="146"/>
      <c r="DZ146" s="146"/>
      <c r="EA146" s="146"/>
      <c r="EB146" s="125"/>
      <c r="EC146" s="146"/>
      <c r="ED146" s="146"/>
      <c r="EE146" s="1556"/>
      <c r="EF146" s="1556"/>
      <c r="EG146" s="1556"/>
      <c r="EH146" s="1556"/>
      <c r="EI146" s="1556"/>
      <c r="EJ146" s="1556"/>
      <c r="EK146" s="1556"/>
      <c r="EL146" s="1556"/>
      <c r="EM146" s="1556"/>
      <c r="EN146" s="1556"/>
      <c r="EO146" s="1556"/>
      <c r="EP146" s="1556"/>
      <c r="EQ146" s="1556"/>
      <c r="ER146" s="1696"/>
      <c r="ES146" s="1696"/>
      <c r="ET146" s="1696"/>
      <c r="EU146" s="1696"/>
      <c r="EV146" s="1696"/>
      <c r="EW146" s="1696"/>
      <c r="EX146" s="1696"/>
      <c r="EY146" s="1696"/>
      <c r="EZ146" s="1698"/>
      <c r="FA146" s="1696"/>
      <c r="FB146" s="1696"/>
      <c r="FC146" s="1696"/>
      <c r="FD146" s="1696"/>
      <c r="FE146" s="1696"/>
      <c r="FF146" s="1696"/>
      <c r="FG146" s="1696"/>
      <c r="FH146" s="1696"/>
      <c r="FI146" s="1698"/>
      <c r="FJ146" s="1696"/>
      <c r="FK146" s="1696"/>
      <c r="FL146" s="1696"/>
      <c r="FM146" s="1696"/>
      <c r="FN146" s="1696"/>
      <c r="FO146" s="1696"/>
      <c r="FP146" s="1696"/>
      <c r="FQ146" s="1696"/>
      <c r="FR146" s="1700"/>
      <c r="FS146" s="125"/>
      <c r="FT146" s="145"/>
    </row>
    <row r="147" spans="1:176" ht="9.75" customHeight="1" x14ac:dyDescent="0.2">
      <c r="A147" s="124"/>
      <c r="B147" s="1049" t="s">
        <v>12</v>
      </c>
      <c r="C147" s="1050"/>
      <c r="D147" s="1050"/>
      <c r="E147" s="1050"/>
      <c r="F147" s="1090" t="str">
        <f>IF(F95="","",F95)</f>
        <v/>
      </c>
      <c r="G147" s="1090"/>
      <c r="H147" s="1090"/>
      <c r="I147" s="1090"/>
      <c r="J147" s="1090"/>
      <c r="K147" s="1090"/>
      <c r="L147" s="1090"/>
      <c r="M147" s="1090"/>
      <c r="N147" s="1090"/>
      <c r="O147" s="1090"/>
      <c r="P147" s="1090"/>
      <c r="Q147" s="1090"/>
      <c r="R147" s="1090"/>
      <c r="S147" s="1091"/>
      <c r="T147" s="22"/>
      <c r="U147" s="70"/>
      <c r="V147" s="1928"/>
      <c r="W147" s="1929"/>
      <c r="X147" s="1929"/>
      <c r="Y147" s="1929"/>
      <c r="Z147" s="1929"/>
      <c r="AA147" s="1929"/>
      <c r="AB147" s="1929"/>
      <c r="AC147" s="1929"/>
      <c r="AD147" s="1929"/>
      <c r="AE147" s="1929"/>
      <c r="AF147" s="1929"/>
      <c r="AG147" s="1929"/>
      <c r="AH147" s="1929"/>
      <c r="AI147" s="1929"/>
      <c r="AJ147" s="1929"/>
      <c r="AK147" s="1929"/>
      <c r="AL147" s="1929"/>
      <c r="AM147" s="1929"/>
      <c r="AN147" s="1929"/>
      <c r="AO147" s="1929"/>
      <c r="AP147" s="1929"/>
      <c r="AQ147" s="1929"/>
      <c r="AR147" s="1929"/>
      <c r="AS147" s="1929"/>
      <c r="AT147" s="1929"/>
      <c r="AU147" s="1929"/>
      <c r="AV147" s="1929"/>
      <c r="AW147" s="1929"/>
      <c r="AX147" s="1929"/>
      <c r="AY147" s="1929"/>
      <c r="AZ147" s="1785"/>
      <c r="BA147" s="1771"/>
      <c r="BB147" s="1771"/>
      <c r="BC147" s="1771"/>
      <c r="BD147" s="1771"/>
      <c r="BE147" s="1771"/>
      <c r="BF147" s="1771"/>
      <c r="BG147" s="1771"/>
      <c r="BH147" s="1772"/>
      <c r="BI147" s="1771"/>
      <c r="BJ147" s="1771"/>
      <c r="BK147" s="1771"/>
      <c r="BL147" s="1771"/>
      <c r="BM147" s="1771"/>
      <c r="BN147" s="1771"/>
      <c r="BO147" s="1771"/>
      <c r="BP147" s="1771"/>
      <c r="BQ147" s="1772"/>
      <c r="BR147" s="1771"/>
      <c r="BS147" s="1771"/>
      <c r="BT147" s="1771"/>
      <c r="BU147" s="1771"/>
      <c r="BV147" s="1771"/>
      <c r="BW147" s="1771"/>
      <c r="BX147" s="1771"/>
      <c r="BY147" s="1771"/>
      <c r="BZ147" s="1776"/>
      <c r="CA147" s="64"/>
      <c r="CB147" s="2"/>
      <c r="CC147" s="151"/>
      <c r="CD147" s="124"/>
      <c r="CE147" s="1653" t="s">
        <v>177</v>
      </c>
      <c r="CF147" s="1653"/>
      <c r="CG147" s="1653"/>
      <c r="CH147" s="1653"/>
      <c r="CI147" s="1653"/>
      <c r="CJ147" s="1653"/>
      <c r="CK147" s="1667" t="str">
        <f>IF(DE129=0,"3",IF(DE129=1,IF(COUNTIF(取引リスト!A:A,I15),"",IF(I9="","1",IF(LEN(I9)=1,"",IF(LEN(I9)=2,"",IF(LEN(I9)=4,"","1")))))))</f>
        <v>3</v>
      </c>
      <c r="CL147" s="1665"/>
      <c r="CM147" s="1665"/>
      <c r="CN147" s="1666"/>
      <c r="CO147" s="1667" t="str">
        <f>IF(DE129=0,"0",IF(DE129=1,IF(COUNTIF(取引リスト!A:A,I15),"",IF(I9="","2",IF(LEN(I9)=1,"",IF(LEN(I9)=2,"",IF(LEN(I9)=4,"","2")))))))</f>
        <v>0</v>
      </c>
      <c r="CP147" s="1665"/>
      <c r="CQ147" s="1665"/>
      <c r="CR147" s="1666"/>
      <c r="CS147" s="1677" t="str">
        <f>IF(DE129=0,IF(COUNTIF(取引リスト!A:A,I15),"4",IF(I9="","6",IF(LEN(I9)=1,"4",IF(LEN(I9)=2,"4",IF(LEN(I9)=4,"4","6"))))),IF(DE129=1,IF(COUNTIF(取引リスト!A:A,I15),"",IF(I9="","3",IF(LEN(I9)=1,"",IF(LEN(I9)=2,"",IF(LEN(I9)=4,"","3")))))))</f>
        <v>6</v>
      </c>
      <c r="CT147" s="1665"/>
      <c r="CU147" s="1665"/>
      <c r="CV147" s="1665"/>
      <c r="CW147" s="1712" t="str">
        <f>IF(CK147="1",IF(CO147="2",IF(CS147="3","未成工事支出金",""),""),IF(CK147="3",IF(CO147="0",IF(CS147="4","未　払　金",IF(CS147="6","工事未払金","")),""),""))</f>
        <v>工事未払金</v>
      </c>
      <c r="CX147" s="1713"/>
      <c r="CY147" s="1713"/>
      <c r="CZ147" s="1713"/>
      <c r="DA147" s="1713"/>
      <c r="DB147" s="1713"/>
      <c r="DC147" s="1713"/>
      <c r="DD147" s="1713"/>
      <c r="DE147" s="1713"/>
      <c r="DF147" s="1713"/>
      <c r="DG147" s="1713"/>
      <c r="DH147" s="1713"/>
      <c r="DI147" s="1713"/>
      <c r="DJ147" s="1713"/>
      <c r="DK147" s="1713"/>
      <c r="DL147" s="1713"/>
      <c r="DM147" s="1713"/>
      <c r="DN147" s="1713"/>
      <c r="DO147" s="1713"/>
      <c r="DP147" s="1713"/>
      <c r="DQ147" s="1713"/>
      <c r="DR147" s="1713"/>
      <c r="DS147" s="1713"/>
      <c r="DT147" s="1713"/>
      <c r="DU147" s="1713"/>
      <c r="DV147" s="1713"/>
      <c r="DW147" s="1713"/>
      <c r="DX147" s="1714"/>
      <c r="DY147" s="124"/>
      <c r="DZ147" s="124"/>
      <c r="EA147" s="124"/>
      <c r="EB147" s="124"/>
      <c r="EC147" s="124"/>
      <c r="ED147" s="124"/>
      <c r="EE147" s="1718" t="s">
        <v>231</v>
      </c>
      <c r="EF147" s="1718"/>
      <c r="EG147" s="1718"/>
      <c r="EH147" s="1718"/>
      <c r="EI147" s="1718"/>
      <c r="EJ147" s="1718"/>
      <c r="EK147" s="1718"/>
      <c r="EL147" s="1718"/>
      <c r="EM147" s="1718"/>
      <c r="EN147" s="1718"/>
      <c r="EO147" s="1718"/>
      <c r="EP147" s="1718"/>
      <c r="EQ147" s="1718"/>
      <c r="ER147" s="1719" t="str">
        <f>IF(AZ143="","",AZ143)</f>
        <v/>
      </c>
      <c r="ES147" s="1687"/>
      <c r="ET147" s="1687"/>
      <c r="EU147" s="1687" t="str">
        <f>IF(BC143="","",BC143)</f>
        <v/>
      </c>
      <c r="EV147" s="1687"/>
      <c r="EW147" s="1687"/>
      <c r="EX147" s="1687" t="str">
        <f>IF(BF143="","",BF143)</f>
        <v/>
      </c>
      <c r="EY147" s="1687"/>
      <c r="EZ147" s="1688"/>
      <c r="FA147" s="1687" t="str">
        <f>IF(BI143="","",BI143)</f>
        <v/>
      </c>
      <c r="FB147" s="1687"/>
      <c r="FC147" s="1687"/>
      <c r="FD147" s="1687" t="str">
        <f>IF(BL143="","",BL143)</f>
        <v/>
      </c>
      <c r="FE147" s="1687"/>
      <c r="FF147" s="1687"/>
      <c r="FG147" s="1687" t="str">
        <f>IF(BO143="","",BO143)</f>
        <v/>
      </c>
      <c r="FH147" s="1687"/>
      <c r="FI147" s="1688"/>
      <c r="FJ147" s="1687" t="str">
        <f>IF(BR143="","",BR143)</f>
        <v/>
      </c>
      <c r="FK147" s="1687"/>
      <c r="FL147" s="1687"/>
      <c r="FM147" s="1687" t="str">
        <f>IF(BU143="","",BU143)</f>
        <v/>
      </c>
      <c r="FN147" s="1687"/>
      <c r="FO147" s="1687"/>
      <c r="FP147" s="1687" t="str">
        <f>IF(BX143="","",BX143)</f>
        <v/>
      </c>
      <c r="FQ147" s="1687"/>
      <c r="FR147" s="1693"/>
      <c r="FS147" s="152"/>
      <c r="FT147" s="153"/>
    </row>
    <row r="148" spans="1:176" ht="9.75" customHeight="1" thickBot="1" x14ac:dyDescent="0.25">
      <c r="A148" s="124"/>
      <c r="B148" s="1133"/>
      <c r="C148" s="1134"/>
      <c r="D148" s="1134"/>
      <c r="E148" s="1134"/>
      <c r="F148" s="1135"/>
      <c r="G148" s="1135"/>
      <c r="H148" s="1135"/>
      <c r="I148" s="1135"/>
      <c r="J148" s="1135"/>
      <c r="K148" s="1135"/>
      <c r="L148" s="1135"/>
      <c r="M148" s="1135"/>
      <c r="N148" s="1135"/>
      <c r="O148" s="1135"/>
      <c r="P148" s="1135"/>
      <c r="Q148" s="1135"/>
      <c r="R148" s="1135"/>
      <c r="S148" s="1136"/>
      <c r="T148" s="22"/>
      <c r="U148" s="70"/>
      <c r="V148" s="1931"/>
      <c r="W148" s="1932"/>
      <c r="X148" s="1932"/>
      <c r="Y148" s="1932"/>
      <c r="Z148" s="1932"/>
      <c r="AA148" s="1932"/>
      <c r="AB148" s="1932"/>
      <c r="AC148" s="1932"/>
      <c r="AD148" s="1932"/>
      <c r="AE148" s="1932"/>
      <c r="AF148" s="1932"/>
      <c r="AG148" s="1932"/>
      <c r="AH148" s="1932"/>
      <c r="AI148" s="1932"/>
      <c r="AJ148" s="1932"/>
      <c r="AK148" s="1932"/>
      <c r="AL148" s="1932"/>
      <c r="AM148" s="1932"/>
      <c r="AN148" s="1932"/>
      <c r="AO148" s="1932"/>
      <c r="AP148" s="1932"/>
      <c r="AQ148" s="1932"/>
      <c r="AR148" s="1932"/>
      <c r="AS148" s="1932"/>
      <c r="AT148" s="1932"/>
      <c r="AU148" s="1932"/>
      <c r="AV148" s="1932"/>
      <c r="AW148" s="1932"/>
      <c r="AX148" s="1932"/>
      <c r="AY148" s="1932"/>
      <c r="AZ148" s="1787"/>
      <c r="BA148" s="1788"/>
      <c r="BB148" s="1788"/>
      <c r="BC148" s="1788"/>
      <c r="BD148" s="1788"/>
      <c r="BE148" s="1788"/>
      <c r="BF148" s="1788"/>
      <c r="BG148" s="1788"/>
      <c r="BH148" s="1789"/>
      <c r="BI148" s="1788"/>
      <c r="BJ148" s="1788"/>
      <c r="BK148" s="1788"/>
      <c r="BL148" s="1788"/>
      <c r="BM148" s="1788"/>
      <c r="BN148" s="1788"/>
      <c r="BO148" s="1788"/>
      <c r="BP148" s="1788"/>
      <c r="BQ148" s="1789"/>
      <c r="BR148" s="1788"/>
      <c r="BS148" s="1788"/>
      <c r="BT148" s="1788"/>
      <c r="BU148" s="1788"/>
      <c r="BV148" s="1788"/>
      <c r="BW148" s="1788"/>
      <c r="BX148" s="1788"/>
      <c r="BY148" s="1788"/>
      <c r="BZ148" s="1790"/>
      <c r="CA148" s="64"/>
      <c r="CB148" s="2"/>
      <c r="CC148" s="151"/>
      <c r="CD148" s="124"/>
      <c r="CE148" s="1653"/>
      <c r="CF148" s="1653"/>
      <c r="CG148" s="1653"/>
      <c r="CH148" s="1653"/>
      <c r="CI148" s="1653"/>
      <c r="CJ148" s="1653"/>
      <c r="CK148" s="1667"/>
      <c r="CL148" s="1665"/>
      <c r="CM148" s="1665"/>
      <c r="CN148" s="1666"/>
      <c r="CO148" s="1667"/>
      <c r="CP148" s="1665"/>
      <c r="CQ148" s="1665"/>
      <c r="CR148" s="1666"/>
      <c r="CS148" s="1677"/>
      <c r="CT148" s="1665"/>
      <c r="CU148" s="1665"/>
      <c r="CV148" s="1665"/>
      <c r="CW148" s="1712"/>
      <c r="CX148" s="1713"/>
      <c r="CY148" s="1713"/>
      <c r="CZ148" s="1713"/>
      <c r="DA148" s="1713"/>
      <c r="DB148" s="1713"/>
      <c r="DC148" s="1713"/>
      <c r="DD148" s="1713"/>
      <c r="DE148" s="1713"/>
      <c r="DF148" s="1713"/>
      <c r="DG148" s="1713"/>
      <c r="DH148" s="1713"/>
      <c r="DI148" s="1713"/>
      <c r="DJ148" s="1713"/>
      <c r="DK148" s="1713"/>
      <c r="DL148" s="1713"/>
      <c r="DM148" s="1713"/>
      <c r="DN148" s="1713"/>
      <c r="DO148" s="1713"/>
      <c r="DP148" s="1713"/>
      <c r="DQ148" s="1713"/>
      <c r="DR148" s="1713"/>
      <c r="DS148" s="1713"/>
      <c r="DT148" s="1713"/>
      <c r="DU148" s="1713"/>
      <c r="DV148" s="1713"/>
      <c r="DW148" s="1713"/>
      <c r="DX148" s="1714"/>
      <c r="DY148" s="124"/>
      <c r="DZ148" s="124"/>
      <c r="EA148" s="124"/>
      <c r="EB148" s="124"/>
      <c r="EC148" s="124"/>
      <c r="ED148" s="124"/>
      <c r="EE148" s="1718"/>
      <c r="EF148" s="1718"/>
      <c r="EG148" s="1718"/>
      <c r="EH148" s="1718"/>
      <c r="EI148" s="1718"/>
      <c r="EJ148" s="1718"/>
      <c r="EK148" s="1718"/>
      <c r="EL148" s="1718"/>
      <c r="EM148" s="1718"/>
      <c r="EN148" s="1718"/>
      <c r="EO148" s="1718"/>
      <c r="EP148" s="1718"/>
      <c r="EQ148" s="1718"/>
      <c r="ER148" s="1720"/>
      <c r="ES148" s="1689"/>
      <c r="ET148" s="1689"/>
      <c r="EU148" s="1689"/>
      <c r="EV148" s="1689"/>
      <c r="EW148" s="1689"/>
      <c r="EX148" s="1689"/>
      <c r="EY148" s="1689"/>
      <c r="EZ148" s="1690"/>
      <c r="FA148" s="1689"/>
      <c r="FB148" s="1689"/>
      <c r="FC148" s="1689"/>
      <c r="FD148" s="1689"/>
      <c r="FE148" s="1689"/>
      <c r="FF148" s="1689"/>
      <c r="FG148" s="1689"/>
      <c r="FH148" s="1689"/>
      <c r="FI148" s="1690"/>
      <c r="FJ148" s="1689"/>
      <c r="FK148" s="1689"/>
      <c r="FL148" s="1689"/>
      <c r="FM148" s="1689"/>
      <c r="FN148" s="1689"/>
      <c r="FO148" s="1689"/>
      <c r="FP148" s="1689"/>
      <c r="FQ148" s="1689"/>
      <c r="FR148" s="1694"/>
      <c r="FS148" s="152"/>
      <c r="FT148" s="153"/>
    </row>
    <row r="149" spans="1:176" ht="11.25" customHeight="1" thickBot="1" x14ac:dyDescent="0.2">
      <c r="A149" s="124"/>
      <c r="B149" s="948" t="s">
        <v>24</v>
      </c>
      <c r="C149" s="948"/>
      <c r="D149" s="948"/>
      <c r="E149" s="948"/>
      <c r="F149" s="2"/>
      <c r="G149" s="2"/>
      <c r="H149" s="2"/>
      <c r="I149" s="2"/>
      <c r="J149" s="2"/>
      <c r="K149" s="2"/>
      <c r="L149" s="2"/>
      <c r="M149" s="2"/>
      <c r="N149" s="2"/>
      <c r="O149" s="2"/>
      <c r="P149" s="2"/>
      <c r="Q149" s="2"/>
      <c r="BH149" s="2"/>
      <c r="BI149" s="2"/>
      <c r="BJ149" s="2"/>
      <c r="BK149" s="2"/>
      <c r="BL149" s="2"/>
      <c r="BM149" s="2"/>
      <c r="BN149" s="2"/>
      <c r="BO149" s="2"/>
      <c r="BP149" s="2"/>
      <c r="BQ149" s="2"/>
      <c r="BR149" s="2"/>
      <c r="BS149" s="2"/>
      <c r="BT149" s="2"/>
      <c r="BU149" s="2"/>
      <c r="BV149" s="2"/>
      <c r="BW149" s="2"/>
      <c r="BX149" s="2"/>
      <c r="BY149" s="2"/>
      <c r="BZ149" s="2"/>
      <c r="CA149" s="2"/>
      <c r="CB149" s="2"/>
      <c r="CC149" s="143"/>
      <c r="CD149" s="146"/>
      <c r="CE149" s="1653"/>
      <c r="CF149" s="1653"/>
      <c r="CG149" s="1653"/>
      <c r="CH149" s="1653"/>
      <c r="CI149" s="1653"/>
      <c r="CJ149" s="1653"/>
      <c r="CK149" s="1667"/>
      <c r="CL149" s="1665"/>
      <c r="CM149" s="1665"/>
      <c r="CN149" s="1666"/>
      <c r="CO149" s="1667"/>
      <c r="CP149" s="1665"/>
      <c r="CQ149" s="1665"/>
      <c r="CR149" s="1666"/>
      <c r="CS149" s="1677"/>
      <c r="CT149" s="1665"/>
      <c r="CU149" s="1665"/>
      <c r="CV149" s="1665"/>
      <c r="CW149" s="1715"/>
      <c r="CX149" s="1716"/>
      <c r="CY149" s="1716"/>
      <c r="CZ149" s="1716"/>
      <c r="DA149" s="1716"/>
      <c r="DB149" s="1716"/>
      <c r="DC149" s="1716"/>
      <c r="DD149" s="1716"/>
      <c r="DE149" s="1716"/>
      <c r="DF149" s="1716"/>
      <c r="DG149" s="1716"/>
      <c r="DH149" s="1716"/>
      <c r="DI149" s="1716"/>
      <c r="DJ149" s="1716"/>
      <c r="DK149" s="1716"/>
      <c r="DL149" s="1716"/>
      <c r="DM149" s="1716"/>
      <c r="DN149" s="1716"/>
      <c r="DO149" s="1716"/>
      <c r="DP149" s="1716"/>
      <c r="DQ149" s="1716"/>
      <c r="DR149" s="1716"/>
      <c r="DS149" s="1716"/>
      <c r="DT149" s="1716"/>
      <c r="DU149" s="1716"/>
      <c r="DV149" s="1716"/>
      <c r="DW149" s="1716"/>
      <c r="DX149" s="1717"/>
      <c r="DY149" s="124"/>
      <c r="DZ149" s="154"/>
      <c r="EA149" s="154"/>
      <c r="EB149" s="154"/>
      <c r="EC149" s="154"/>
      <c r="ED149" s="154"/>
      <c r="EE149" s="1718"/>
      <c r="EF149" s="1718"/>
      <c r="EG149" s="1718"/>
      <c r="EH149" s="1718"/>
      <c r="EI149" s="1718"/>
      <c r="EJ149" s="1718"/>
      <c r="EK149" s="1718"/>
      <c r="EL149" s="1718"/>
      <c r="EM149" s="1718"/>
      <c r="EN149" s="1718"/>
      <c r="EO149" s="1718"/>
      <c r="EP149" s="1718"/>
      <c r="EQ149" s="1718"/>
      <c r="ER149" s="1721"/>
      <c r="ES149" s="1691"/>
      <c r="ET149" s="1691"/>
      <c r="EU149" s="1691"/>
      <c r="EV149" s="1691"/>
      <c r="EW149" s="1691"/>
      <c r="EX149" s="1691"/>
      <c r="EY149" s="1691"/>
      <c r="EZ149" s="1692"/>
      <c r="FA149" s="1691"/>
      <c r="FB149" s="1691"/>
      <c r="FC149" s="1691"/>
      <c r="FD149" s="1691"/>
      <c r="FE149" s="1691"/>
      <c r="FF149" s="1691"/>
      <c r="FG149" s="1691"/>
      <c r="FH149" s="1691"/>
      <c r="FI149" s="1692"/>
      <c r="FJ149" s="1691"/>
      <c r="FK149" s="1691"/>
      <c r="FL149" s="1691"/>
      <c r="FM149" s="1691"/>
      <c r="FN149" s="1691"/>
      <c r="FO149" s="1691"/>
      <c r="FP149" s="1691"/>
      <c r="FQ149" s="1691"/>
      <c r="FR149" s="1695"/>
      <c r="FS149" s="125"/>
      <c r="FT149" s="145"/>
    </row>
    <row r="150" spans="1:176" ht="9.75" customHeight="1" x14ac:dyDescent="0.15">
      <c r="A150" s="124"/>
      <c r="B150" s="1125" t="s">
        <v>22</v>
      </c>
      <c r="C150" s="1127" t="s">
        <v>30</v>
      </c>
      <c r="D150" s="930" t="s">
        <v>29</v>
      </c>
      <c r="E150" s="924"/>
      <c r="F150" s="924"/>
      <c r="G150" s="924"/>
      <c r="H150" s="924"/>
      <c r="I150" s="924"/>
      <c r="J150" s="924"/>
      <c r="K150" s="924"/>
      <c r="L150" s="924"/>
      <c r="M150" s="924"/>
      <c r="N150" s="953" t="s">
        <v>107</v>
      </c>
      <c r="O150" s="954"/>
      <c r="P150" s="1131" t="s">
        <v>20</v>
      </c>
      <c r="Q150" s="1131"/>
      <c r="R150" s="1131"/>
      <c r="S150" s="930" t="s">
        <v>130</v>
      </c>
      <c r="T150" s="924"/>
      <c r="U150" s="924"/>
      <c r="V150" s="924"/>
      <c r="W150" s="924"/>
      <c r="X150" s="930" t="s">
        <v>21</v>
      </c>
      <c r="Y150" s="924"/>
      <c r="Z150" s="924"/>
      <c r="AA150" s="924"/>
      <c r="AB150" s="924"/>
      <c r="AC150" s="924"/>
      <c r="AD150" s="924"/>
      <c r="AE150" s="924"/>
      <c r="AF150" s="924"/>
      <c r="AG150" s="924"/>
      <c r="AH150" s="924"/>
      <c r="AI150" s="925"/>
      <c r="AJ150" s="930" t="s">
        <v>131</v>
      </c>
      <c r="AK150" s="924"/>
      <c r="AL150" s="924"/>
      <c r="AM150" s="924"/>
      <c r="AN150" s="924"/>
      <c r="AO150" s="924"/>
      <c r="AP150" s="924"/>
      <c r="AQ150" s="924"/>
      <c r="AR150" s="924"/>
      <c r="AS150" s="924"/>
      <c r="AT150" s="924"/>
      <c r="AU150" s="924"/>
      <c r="AV150" s="924"/>
      <c r="AW150" s="924"/>
      <c r="AX150" s="924"/>
      <c r="AY150" s="924"/>
      <c r="AZ150" s="924"/>
      <c r="BA150" s="924"/>
      <c r="BB150" s="924"/>
      <c r="BC150" s="924"/>
      <c r="BD150" s="924"/>
      <c r="BE150" s="924"/>
      <c r="BF150" s="924"/>
      <c r="BG150" s="924"/>
      <c r="BH150" s="1137"/>
      <c r="BI150" s="1140"/>
      <c r="BJ150" s="1140"/>
      <c r="BK150" s="1140"/>
      <c r="BL150" s="1140"/>
      <c r="BM150" s="1140"/>
      <c r="BN150" s="1140"/>
      <c r="BO150" s="1140"/>
      <c r="BP150" s="1140"/>
      <c r="BQ150" s="1140"/>
      <c r="BR150" s="1140"/>
      <c r="BS150" s="1140"/>
      <c r="BT150" s="1140"/>
      <c r="BU150" s="1140"/>
      <c r="BV150" s="1140"/>
      <c r="BW150" s="1140"/>
      <c r="BX150" s="1140"/>
      <c r="BY150" s="1140"/>
      <c r="BZ150" s="1141"/>
      <c r="CA150" s="67"/>
      <c r="CB150" s="2"/>
      <c r="CC150" s="151"/>
      <c r="CD150" s="124"/>
      <c r="CE150" s="124"/>
      <c r="CF150" s="124"/>
      <c r="CG150" s="124"/>
      <c r="CH150" s="124"/>
      <c r="CI150" s="124"/>
      <c r="CJ150" s="124"/>
      <c r="CK150" s="124"/>
      <c r="CL150" s="124"/>
      <c r="CM150" s="124"/>
      <c r="CN150" s="124"/>
      <c r="CO150" s="124"/>
      <c r="CP150" s="124"/>
      <c r="CQ150" s="124"/>
      <c r="CR150" s="124"/>
      <c r="CS150" s="124"/>
      <c r="CT150" s="124"/>
      <c r="CU150" s="124"/>
      <c r="CV150" s="124"/>
      <c r="CW150" s="124"/>
      <c r="CX150" s="124"/>
      <c r="CY150" s="124"/>
      <c r="CZ150" s="124"/>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124"/>
      <c r="DY150" s="124"/>
      <c r="DZ150" s="139"/>
      <c r="EA150" s="139"/>
      <c r="EB150" s="139"/>
      <c r="EC150" s="139"/>
      <c r="ED150" s="139"/>
      <c r="EE150" s="1563" t="s">
        <v>232</v>
      </c>
      <c r="EF150" s="1563"/>
      <c r="EG150" s="1563"/>
      <c r="EH150" s="1563"/>
      <c r="EI150" s="1563"/>
      <c r="EJ150" s="1563"/>
      <c r="EK150" s="1563"/>
      <c r="EL150" s="1563"/>
      <c r="EM150" s="1563"/>
      <c r="EN150" s="1563"/>
      <c r="EO150" s="1563"/>
      <c r="EP150" s="1563"/>
      <c r="EQ150" s="1563"/>
      <c r="ER150" s="1696" t="str">
        <f>IF(AZ146="","",AZ146)</f>
        <v/>
      </c>
      <c r="ES150" s="1696"/>
      <c r="ET150" s="1696"/>
      <c r="EU150" s="1696" t="str">
        <f>IF(BC146="","",BC146)</f>
        <v/>
      </c>
      <c r="EV150" s="1696"/>
      <c r="EW150" s="1696"/>
      <c r="EX150" s="1696" t="str">
        <f>IF(BF146="","",BF146)</f>
        <v/>
      </c>
      <c r="EY150" s="1696"/>
      <c r="EZ150" s="1698"/>
      <c r="FA150" s="1696" t="str">
        <f>IF(BI146="","",BI146)</f>
        <v/>
      </c>
      <c r="FB150" s="1696"/>
      <c r="FC150" s="1696"/>
      <c r="FD150" s="1696" t="str">
        <f>IF(BL146="","",BL146)</f>
        <v/>
      </c>
      <c r="FE150" s="1696"/>
      <c r="FF150" s="1696"/>
      <c r="FG150" s="1696" t="str">
        <f>IF(BO146="","",BO146)</f>
        <v/>
      </c>
      <c r="FH150" s="1696"/>
      <c r="FI150" s="1698"/>
      <c r="FJ150" s="1696" t="str">
        <f>IF(BR146="","",BR146)</f>
        <v/>
      </c>
      <c r="FK150" s="1696"/>
      <c r="FL150" s="1696"/>
      <c r="FM150" s="1696" t="str">
        <f>IF(BU146="","",BU146)</f>
        <v/>
      </c>
      <c r="FN150" s="1696"/>
      <c r="FO150" s="1696"/>
      <c r="FP150" s="1696" t="str">
        <f>IF(AND(BX143&lt;&gt;"",BX131=""),"",IF(AND(BX146="",BX143&lt;&gt;""),"0",IF(BX146="","",BX146)))</f>
        <v/>
      </c>
      <c r="FQ150" s="1696"/>
      <c r="FR150" s="1700"/>
      <c r="FS150" s="124"/>
      <c r="FT150" s="155"/>
    </row>
    <row r="151" spans="1:176" ht="9.75" customHeight="1" x14ac:dyDescent="0.15">
      <c r="A151" s="124"/>
      <c r="B151" s="1126"/>
      <c r="C151" s="1128"/>
      <c r="D151" s="932"/>
      <c r="E151" s="926"/>
      <c r="F151" s="926"/>
      <c r="G151" s="926"/>
      <c r="H151" s="926"/>
      <c r="I151" s="926"/>
      <c r="J151" s="926"/>
      <c r="K151" s="926"/>
      <c r="L151" s="926"/>
      <c r="M151" s="926"/>
      <c r="N151" s="955"/>
      <c r="O151" s="956"/>
      <c r="P151" s="1132"/>
      <c r="Q151" s="1132"/>
      <c r="R151" s="1132"/>
      <c r="S151" s="932"/>
      <c r="T151" s="926"/>
      <c r="U151" s="926"/>
      <c r="V151" s="926"/>
      <c r="W151" s="926"/>
      <c r="X151" s="932"/>
      <c r="Y151" s="926"/>
      <c r="Z151" s="926"/>
      <c r="AA151" s="926"/>
      <c r="AB151" s="926"/>
      <c r="AC151" s="926"/>
      <c r="AD151" s="926"/>
      <c r="AE151" s="926"/>
      <c r="AF151" s="926"/>
      <c r="AG151" s="926"/>
      <c r="AH151" s="926"/>
      <c r="AI151" s="927"/>
      <c r="AJ151" s="932"/>
      <c r="AK151" s="926"/>
      <c r="AL151" s="926"/>
      <c r="AM151" s="926"/>
      <c r="AN151" s="926"/>
      <c r="AO151" s="926"/>
      <c r="AP151" s="926"/>
      <c r="AQ151" s="926"/>
      <c r="AR151" s="926"/>
      <c r="AS151" s="926"/>
      <c r="AT151" s="926"/>
      <c r="AU151" s="926"/>
      <c r="AV151" s="926"/>
      <c r="AW151" s="926"/>
      <c r="AX151" s="926"/>
      <c r="AY151" s="926"/>
      <c r="AZ151" s="926"/>
      <c r="BA151" s="926"/>
      <c r="BB151" s="926"/>
      <c r="BC151" s="926"/>
      <c r="BD151" s="926"/>
      <c r="BE151" s="926"/>
      <c r="BF151" s="926"/>
      <c r="BG151" s="926"/>
      <c r="BH151" s="1138"/>
      <c r="BI151" s="1142"/>
      <c r="BJ151" s="1142"/>
      <c r="BK151" s="1142"/>
      <c r="BL151" s="1142"/>
      <c r="BM151" s="1142"/>
      <c r="BN151" s="1142"/>
      <c r="BO151" s="1142"/>
      <c r="BP151" s="1142"/>
      <c r="BQ151" s="1142"/>
      <c r="BR151" s="1142"/>
      <c r="BS151" s="1142"/>
      <c r="BT151" s="1142"/>
      <c r="BU151" s="1142"/>
      <c r="BV151" s="1142"/>
      <c r="BW151" s="1142"/>
      <c r="BX151" s="1142"/>
      <c r="BY151" s="1142"/>
      <c r="BZ151" s="1143"/>
      <c r="CA151" s="67"/>
      <c r="CB151" s="2"/>
      <c r="CC151" s="151"/>
      <c r="CD151" s="124"/>
      <c r="CE151" s="1566" t="s">
        <v>233</v>
      </c>
      <c r="CF151" s="1566"/>
      <c r="CG151" s="1566"/>
      <c r="CH151" s="1566"/>
      <c r="CI151" s="1566"/>
      <c r="CJ151" s="1566"/>
      <c r="CK151" s="1566"/>
      <c r="CL151" s="1566"/>
      <c r="CM151" s="1566"/>
      <c r="CN151" s="1566"/>
      <c r="CO151" s="1566"/>
      <c r="CP151" s="1566"/>
      <c r="CQ151" s="1566"/>
      <c r="CR151" s="1566"/>
      <c r="CS151" s="1566"/>
      <c r="CT151" s="1566"/>
      <c r="CU151" s="1566"/>
      <c r="CV151" s="1566"/>
      <c r="CW151" s="1702">
        <f>DA129</f>
        <v>2</v>
      </c>
      <c r="CX151" s="1702"/>
      <c r="CY151" s="1702"/>
      <c r="CZ151" s="1703"/>
      <c r="DA151" s="1706">
        <f>IF(AND(DU162="",FQ162&lt;&gt;""),IF(DE129=0,"6",IF(DE129=1,"7",DE129)),DE129)</f>
        <v>0</v>
      </c>
      <c r="DB151" s="1702"/>
      <c r="DC151" s="1702"/>
      <c r="DD151" s="1703"/>
      <c r="DE151" s="1706" t="str">
        <f>IF(AND(L59="",AY59&lt;&gt;""),"",IF(AND(L60&lt;&gt;"",L61&lt;&gt;""),"",IF(AND(L60&lt;&gt;"",L61=""),"5",IF(AND(L60="",L61&lt;&gt;""),"4","4"))))</f>
        <v>4</v>
      </c>
      <c r="DF151" s="1702"/>
      <c r="DG151" s="1702"/>
      <c r="DH151" s="1703"/>
      <c r="DI151" s="1708">
        <f>IF(AND(L59="",AY59&lt;&gt;""),"",1)</f>
        <v>1</v>
      </c>
      <c r="DJ151" s="1702"/>
      <c r="DK151" s="1702"/>
      <c r="DL151" s="1709"/>
      <c r="DM151" s="124"/>
      <c r="DN151" s="124"/>
      <c r="DO151" s="124"/>
      <c r="DP151" s="124"/>
      <c r="DQ151" s="124"/>
      <c r="DR151" s="124"/>
      <c r="DS151" s="124"/>
      <c r="DT151" s="124"/>
      <c r="DU151" s="124"/>
      <c r="DV151" s="124"/>
      <c r="DW151" s="124"/>
      <c r="DX151" s="124"/>
      <c r="DY151" s="124"/>
      <c r="DZ151" s="139"/>
      <c r="EA151" s="139"/>
      <c r="EB151" s="139"/>
      <c r="EC151" s="139"/>
      <c r="ED151" s="139"/>
      <c r="EE151" s="1563"/>
      <c r="EF151" s="1563"/>
      <c r="EG151" s="1563"/>
      <c r="EH151" s="1563"/>
      <c r="EI151" s="1563"/>
      <c r="EJ151" s="1563"/>
      <c r="EK151" s="1563"/>
      <c r="EL151" s="1563"/>
      <c r="EM151" s="1563"/>
      <c r="EN151" s="1563"/>
      <c r="EO151" s="1563"/>
      <c r="EP151" s="1563"/>
      <c r="EQ151" s="1563"/>
      <c r="ER151" s="1696"/>
      <c r="ES151" s="1696"/>
      <c r="ET151" s="1696"/>
      <c r="EU151" s="1696"/>
      <c r="EV151" s="1696"/>
      <c r="EW151" s="1696"/>
      <c r="EX151" s="1696"/>
      <c r="EY151" s="1696"/>
      <c r="EZ151" s="1698"/>
      <c r="FA151" s="1696"/>
      <c r="FB151" s="1696"/>
      <c r="FC151" s="1696"/>
      <c r="FD151" s="1696"/>
      <c r="FE151" s="1696"/>
      <c r="FF151" s="1696"/>
      <c r="FG151" s="1696"/>
      <c r="FH151" s="1696"/>
      <c r="FI151" s="1698"/>
      <c r="FJ151" s="1696"/>
      <c r="FK151" s="1696"/>
      <c r="FL151" s="1696"/>
      <c r="FM151" s="1696"/>
      <c r="FN151" s="1696"/>
      <c r="FO151" s="1696"/>
      <c r="FP151" s="1696"/>
      <c r="FQ151" s="1696"/>
      <c r="FR151" s="1700"/>
      <c r="FS151" s="124"/>
      <c r="FT151" s="155"/>
    </row>
    <row r="152" spans="1:176" ht="9.75" customHeight="1" x14ac:dyDescent="0.15">
      <c r="A152" s="124"/>
      <c r="B152" s="1126"/>
      <c r="C152" s="1128"/>
      <c r="D152" s="952"/>
      <c r="E152" s="928"/>
      <c r="F152" s="928"/>
      <c r="G152" s="928"/>
      <c r="H152" s="928"/>
      <c r="I152" s="928"/>
      <c r="J152" s="928"/>
      <c r="K152" s="928"/>
      <c r="L152" s="928"/>
      <c r="M152" s="928"/>
      <c r="N152" s="1129"/>
      <c r="O152" s="1130"/>
      <c r="P152" s="1132"/>
      <c r="Q152" s="1132"/>
      <c r="R152" s="1132"/>
      <c r="S152" s="952"/>
      <c r="T152" s="928"/>
      <c r="U152" s="928"/>
      <c r="V152" s="928"/>
      <c r="W152" s="928"/>
      <c r="X152" s="952"/>
      <c r="Y152" s="928"/>
      <c r="Z152" s="928"/>
      <c r="AA152" s="928"/>
      <c r="AB152" s="928"/>
      <c r="AC152" s="928"/>
      <c r="AD152" s="928"/>
      <c r="AE152" s="928"/>
      <c r="AF152" s="928"/>
      <c r="AG152" s="928"/>
      <c r="AH152" s="928"/>
      <c r="AI152" s="929"/>
      <c r="AJ152" s="952"/>
      <c r="AK152" s="928"/>
      <c r="AL152" s="928"/>
      <c r="AM152" s="928"/>
      <c r="AN152" s="928"/>
      <c r="AO152" s="928"/>
      <c r="AP152" s="928"/>
      <c r="AQ152" s="928"/>
      <c r="AR152" s="928"/>
      <c r="AS152" s="928"/>
      <c r="AT152" s="928"/>
      <c r="AU152" s="928"/>
      <c r="AV152" s="928"/>
      <c r="AW152" s="928"/>
      <c r="AX152" s="928"/>
      <c r="AY152" s="928"/>
      <c r="AZ152" s="928"/>
      <c r="BA152" s="928"/>
      <c r="BB152" s="928"/>
      <c r="BC152" s="928"/>
      <c r="BD152" s="928"/>
      <c r="BE152" s="928"/>
      <c r="BF152" s="928"/>
      <c r="BG152" s="928"/>
      <c r="BH152" s="1139"/>
      <c r="BI152" s="1142"/>
      <c r="BJ152" s="1142"/>
      <c r="BK152" s="1142"/>
      <c r="BL152" s="1142"/>
      <c r="BM152" s="1142"/>
      <c r="BN152" s="1142"/>
      <c r="BO152" s="1142"/>
      <c r="BP152" s="1142"/>
      <c r="BQ152" s="1142"/>
      <c r="BR152" s="1142"/>
      <c r="BS152" s="1142"/>
      <c r="BT152" s="1142"/>
      <c r="BU152" s="1142"/>
      <c r="BV152" s="1142"/>
      <c r="BW152" s="1142"/>
      <c r="BX152" s="1142"/>
      <c r="BY152" s="1142"/>
      <c r="BZ152" s="1143"/>
      <c r="CA152" s="67"/>
      <c r="CB152" s="2"/>
      <c r="CC152" s="151"/>
      <c r="CD152" s="124"/>
      <c r="CE152" s="1566"/>
      <c r="CF152" s="1566"/>
      <c r="CG152" s="1566"/>
      <c r="CH152" s="1566"/>
      <c r="CI152" s="1566"/>
      <c r="CJ152" s="1566"/>
      <c r="CK152" s="1566"/>
      <c r="CL152" s="1566"/>
      <c r="CM152" s="1566"/>
      <c r="CN152" s="1566"/>
      <c r="CO152" s="1566"/>
      <c r="CP152" s="1566"/>
      <c r="CQ152" s="1566"/>
      <c r="CR152" s="1566"/>
      <c r="CS152" s="1566"/>
      <c r="CT152" s="1566"/>
      <c r="CU152" s="1566"/>
      <c r="CV152" s="1566"/>
      <c r="CW152" s="1704"/>
      <c r="CX152" s="1704"/>
      <c r="CY152" s="1704"/>
      <c r="CZ152" s="1705"/>
      <c r="DA152" s="1707"/>
      <c r="DB152" s="1704"/>
      <c r="DC152" s="1704"/>
      <c r="DD152" s="1705"/>
      <c r="DE152" s="1707"/>
      <c r="DF152" s="1704"/>
      <c r="DG152" s="1704"/>
      <c r="DH152" s="1705"/>
      <c r="DI152" s="1710"/>
      <c r="DJ152" s="1704"/>
      <c r="DK152" s="1704"/>
      <c r="DL152" s="1711"/>
      <c r="DM152" s="124"/>
      <c r="DN152" s="124"/>
      <c r="DO152" s="124"/>
      <c r="DP152" s="124"/>
      <c r="DQ152" s="124"/>
      <c r="DR152" s="124"/>
      <c r="DS152" s="124"/>
      <c r="DT152" s="124"/>
      <c r="DU152" s="124"/>
      <c r="DV152" s="124"/>
      <c r="DW152" s="124"/>
      <c r="DX152" s="124"/>
      <c r="DY152" s="124"/>
      <c r="DZ152" s="124"/>
      <c r="EA152" s="124"/>
      <c r="EB152" s="124"/>
      <c r="EC152" s="124"/>
      <c r="ED152" s="124"/>
      <c r="EE152" s="1563"/>
      <c r="EF152" s="1563"/>
      <c r="EG152" s="1563"/>
      <c r="EH152" s="1563"/>
      <c r="EI152" s="1563"/>
      <c r="EJ152" s="1563"/>
      <c r="EK152" s="1563"/>
      <c r="EL152" s="1563"/>
      <c r="EM152" s="1563"/>
      <c r="EN152" s="1563"/>
      <c r="EO152" s="1563"/>
      <c r="EP152" s="1563"/>
      <c r="EQ152" s="1563"/>
      <c r="ER152" s="1697"/>
      <c r="ES152" s="1697"/>
      <c r="ET152" s="1697"/>
      <c r="EU152" s="1697"/>
      <c r="EV152" s="1697"/>
      <c r="EW152" s="1697"/>
      <c r="EX152" s="1697"/>
      <c r="EY152" s="1697"/>
      <c r="EZ152" s="1699"/>
      <c r="FA152" s="1697"/>
      <c r="FB152" s="1697"/>
      <c r="FC152" s="1697"/>
      <c r="FD152" s="1697"/>
      <c r="FE152" s="1697"/>
      <c r="FF152" s="1697"/>
      <c r="FG152" s="1697"/>
      <c r="FH152" s="1697"/>
      <c r="FI152" s="1699"/>
      <c r="FJ152" s="1697"/>
      <c r="FK152" s="1697"/>
      <c r="FL152" s="1697"/>
      <c r="FM152" s="1697"/>
      <c r="FN152" s="1697"/>
      <c r="FO152" s="1697"/>
      <c r="FP152" s="1697"/>
      <c r="FQ152" s="1697"/>
      <c r="FR152" s="1701"/>
      <c r="FS152" s="124"/>
      <c r="FT152" s="155"/>
    </row>
    <row r="153" spans="1:176" ht="11.25" customHeight="1" x14ac:dyDescent="0.2">
      <c r="A153" s="124"/>
      <c r="B153" s="472" t="str">
        <f>IF(B101="","",B101)</f>
        <v/>
      </c>
      <c r="C153" s="474" t="str">
        <f>IF(C101="","",C101)</f>
        <v/>
      </c>
      <c r="D153" s="347" t="str">
        <f>IF(D101="","",D101)</f>
        <v/>
      </c>
      <c r="E153" s="348"/>
      <c r="F153" s="348"/>
      <c r="G153" s="348"/>
      <c r="H153" s="348"/>
      <c r="I153" s="348"/>
      <c r="J153" s="348"/>
      <c r="K153" s="348"/>
      <c r="L153" s="348"/>
      <c r="M153" s="349"/>
      <c r="N153" s="353" t="str">
        <f>IF(N101="","",N101)</f>
        <v/>
      </c>
      <c r="O153" s="354"/>
      <c r="P153" s="357" t="str">
        <f>IF(P101="","",P101)</f>
        <v/>
      </c>
      <c r="Q153" s="358"/>
      <c r="R153" s="359"/>
      <c r="S153" s="363" t="str">
        <f>IF(S101="","",S101)</f>
        <v/>
      </c>
      <c r="T153" s="364"/>
      <c r="U153" s="364"/>
      <c r="V153" s="364"/>
      <c r="W153" s="365"/>
      <c r="X153" s="357" t="str">
        <f>IF(X101="","",X101)</f>
        <v/>
      </c>
      <c r="Y153" s="358"/>
      <c r="Z153" s="358"/>
      <c r="AA153" s="358"/>
      <c r="AB153" s="358"/>
      <c r="AC153" s="358"/>
      <c r="AD153" s="358"/>
      <c r="AE153" s="358"/>
      <c r="AF153" s="358"/>
      <c r="AG153" s="358"/>
      <c r="AH153" s="358"/>
      <c r="AI153" s="359"/>
      <c r="AJ153" s="369" t="str">
        <f>IF(AJ101="","",AJ101)</f>
        <v/>
      </c>
      <c r="AK153" s="370"/>
      <c r="AL153" s="370"/>
      <c r="AM153" s="370"/>
      <c r="AN153" s="370"/>
      <c r="AO153" s="370"/>
      <c r="AP153" s="370"/>
      <c r="AQ153" s="370"/>
      <c r="AR153" s="370"/>
      <c r="AS153" s="370"/>
      <c r="AT153" s="370"/>
      <c r="AU153" s="370"/>
      <c r="AV153" s="370"/>
      <c r="AW153" s="370"/>
      <c r="AX153" s="370"/>
      <c r="AY153" s="370"/>
      <c r="AZ153" s="370"/>
      <c r="BA153" s="370"/>
      <c r="BB153" s="370"/>
      <c r="BC153" s="370"/>
      <c r="BD153" s="370"/>
      <c r="BE153" s="370"/>
      <c r="BF153" s="370"/>
      <c r="BG153" s="370"/>
      <c r="BH153" s="371"/>
      <c r="BI153" s="482"/>
      <c r="BJ153" s="483"/>
      <c r="BK153" s="483"/>
      <c r="BL153" s="483"/>
      <c r="BM153" s="483"/>
      <c r="BN153" s="483"/>
      <c r="BO153" s="483"/>
      <c r="BP153" s="483"/>
      <c r="BQ153" s="483"/>
      <c r="BR153" s="483"/>
      <c r="BS153" s="483"/>
      <c r="BT153" s="483"/>
      <c r="BU153" s="483"/>
      <c r="BV153" s="483"/>
      <c r="BW153" s="483"/>
      <c r="BX153" s="483"/>
      <c r="BY153" s="483"/>
      <c r="BZ153" s="484"/>
      <c r="CA153" s="72"/>
      <c r="CB153" s="2"/>
      <c r="CC153" s="151"/>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4"/>
      <c r="DZ153" s="124"/>
      <c r="EA153" s="124"/>
      <c r="EB153" s="124"/>
      <c r="EC153" s="124"/>
      <c r="ED153" s="124"/>
      <c r="EE153" s="124"/>
      <c r="EF153" s="124"/>
      <c r="EG153" s="124"/>
      <c r="EH153" s="124"/>
      <c r="EI153" s="124"/>
      <c r="EJ153" s="124"/>
      <c r="EK153" s="124"/>
      <c r="EL153" s="124"/>
      <c r="EM153" s="124"/>
      <c r="EN153" s="124"/>
      <c r="EO153" s="124"/>
      <c r="EP153" s="124"/>
      <c r="EQ153" s="124"/>
      <c r="ER153" s="124"/>
      <c r="ES153" s="124"/>
      <c r="ET153" s="124"/>
      <c r="EU153" s="124"/>
      <c r="EV153" s="124"/>
      <c r="EW153" s="124"/>
      <c r="EX153" s="124"/>
      <c r="EY153" s="124"/>
      <c r="EZ153" s="124"/>
      <c r="FA153" s="124"/>
      <c r="FB153" s="124"/>
      <c r="FC153" s="124"/>
      <c r="FD153" s="124"/>
      <c r="FE153" s="124"/>
      <c r="FF153" s="124"/>
      <c r="FG153" s="124"/>
      <c r="FH153" s="124"/>
      <c r="FI153" s="124"/>
      <c r="FJ153" s="124"/>
      <c r="FK153" s="124"/>
      <c r="FL153" s="124"/>
      <c r="FM153" s="124"/>
      <c r="FN153" s="124"/>
      <c r="FO153" s="124"/>
      <c r="FP153" s="124"/>
      <c r="FQ153" s="124"/>
      <c r="FR153" s="124"/>
      <c r="FS153" s="124"/>
      <c r="FT153" s="155"/>
    </row>
    <row r="154" spans="1:176" ht="11.25" customHeight="1" x14ac:dyDescent="0.2">
      <c r="A154" s="124"/>
      <c r="B154" s="473"/>
      <c r="C154" s="475"/>
      <c r="D154" s="350"/>
      <c r="E154" s="351"/>
      <c r="F154" s="351"/>
      <c r="G154" s="351"/>
      <c r="H154" s="351"/>
      <c r="I154" s="351"/>
      <c r="J154" s="351"/>
      <c r="K154" s="351"/>
      <c r="L154" s="351"/>
      <c r="M154" s="352"/>
      <c r="N154" s="355"/>
      <c r="O154" s="356"/>
      <c r="P154" s="360"/>
      <c r="Q154" s="361"/>
      <c r="R154" s="362"/>
      <c r="S154" s="366"/>
      <c r="T154" s="367"/>
      <c r="U154" s="367"/>
      <c r="V154" s="367"/>
      <c r="W154" s="368"/>
      <c r="X154" s="360"/>
      <c r="Y154" s="361"/>
      <c r="Z154" s="361"/>
      <c r="AA154" s="361"/>
      <c r="AB154" s="361"/>
      <c r="AC154" s="361"/>
      <c r="AD154" s="361"/>
      <c r="AE154" s="361"/>
      <c r="AF154" s="361"/>
      <c r="AG154" s="361"/>
      <c r="AH154" s="361"/>
      <c r="AI154" s="362"/>
      <c r="AJ154" s="372"/>
      <c r="AK154" s="373"/>
      <c r="AL154" s="373"/>
      <c r="AM154" s="373"/>
      <c r="AN154" s="373"/>
      <c r="AO154" s="373"/>
      <c r="AP154" s="373"/>
      <c r="AQ154" s="373"/>
      <c r="AR154" s="373"/>
      <c r="AS154" s="373"/>
      <c r="AT154" s="373"/>
      <c r="AU154" s="373"/>
      <c r="AV154" s="373"/>
      <c r="AW154" s="373"/>
      <c r="AX154" s="373"/>
      <c r="AY154" s="373"/>
      <c r="AZ154" s="373"/>
      <c r="BA154" s="373"/>
      <c r="BB154" s="373"/>
      <c r="BC154" s="373"/>
      <c r="BD154" s="373"/>
      <c r="BE154" s="373"/>
      <c r="BF154" s="373"/>
      <c r="BG154" s="373"/>
      <c r="BH154" s="374"/>
      <c r="BI154" s="479"/>
      <c r="BJ154" s="480"/>
      <c r="BK154" s="480"/>
      <c r="BL154" s="480"/>
      <c r="BM154" s="480"/>
      <c r="BN154" s="480"/>
      <c r="BO154" s="480"/>
      <c r="BP154" s="480"/>
      <c r="BQ154" s="480"/>
      <c r="BR154" s="480"/>
      <c r="BS154" s="480"/>
      <c r="BT154" s="480"/>
      <c r="BU154" s="480"/>
      <c r="BV154" s="480"/>
      <c r="BW154" s="480"/>
      <c r="BX154" s="480"/>
      <c r="BY154" s="480"/>
      <c r="BZ154" s="481"/>
      <c r="CA154" s="72"/>
      <c r="CB154" s="2"/>
      <c r="CC154" s="151"/>
      <c r="CD154" s="124"/>
      <c r="CE154" s="1524" t="s">
        <v>98</v>
      </c>
      <c r="CF154" s="1525"/>
      <c r="CG154" s="1525"/>
      <c r="CH154" s="1525"/>
      <c r="CI154" s="1525"/>
      <c r="CJ154" s="1525"/>
      <c r="CK154" s="1525"/>
      <c r="CL154" s="1525"/>
      <c r="CM154" s="1525"/>
      <c r="CN154" s="1525"/>
      <c r="CO154" s="1525"/>
      <c r="CP154" s="1525"/>
      <c r="CQ154" s="1525"/>
      <c r="CR154" s="1525"/>
      <c r="CS154" s="1525"/>
      <c r="CT154" s="1525"/>
      <c r="CU154" s="1525"/>
      <c r="CV154" s="1526"/>
      <c r="CW154" s="2293" t="str">
        <f>IF(F85="","",F85)</f>
        <v/>
      </c>
      <c r="CX154" s="2291"/>
      <c r="CY154" s="2291"/>
      <c r="CZ154" s="2292"/>
      <c r="DA154" s="2290" t="str">
        <f>IF(G85="","",G85)</f>
        <v/>
      </c>
      <c r="DB154" s="2291"/>
      <c r="DC154" s="2291"/>
      <c r="DD154" s="2292"/>
      <c r="DE154" s="2290" t="str">
        <f>IF(H85="","",H85)</f>
        <v/>
      </c>
      <c r="DF154" s="2291"/>
      <c r="DG154" s="2291"/>
      <c r="DH154" s="2292"/>
      <c r="DI154" s="2293" t="str">
        <f>IF(I85="","",I85)</f>
        <v/>
      </c>
      <c r="DJ154" s="2291"/>
      <c r="DK154" s="2291"/>
      <c r="DL154" s="2294"/>
      <c r="DM154" s="2290" t="str">
        <f>IF(J85="","",J85)</f>
        <v/>
      </c>
      <c r="DN154" s="2291"/>
      <c r="DO154" s="2291"/>
      <c r="DP154" s="2294"/>
      <c r="DQ154" s="2290" t="str">
        <f>IF(K85="","",K85)</f>
        <v/>
      </c>
      <c r="DR154" s="2291"/>
      <c r="DS154" s="2291"/>
      <c r="DT154" s="2292"/>
      <c r="DU154" s="2293" t="str">
        <f>IF(L85="","",L85)</f>
        <v/>
      </c>
      <c r="DV154" s="2291"/>
      <c r="DW154" s="2291"/>
      <c r="DX154" s="2292"/>
      <c r="DY154" s="2290" t="str">
        <f>IF(M85="","",M85)</f>
        <v/>
      </c>
      <c r="DZ154" s="2291"/>
      <c r="EA154" s="2291"/>
      <c r="EB154" s="2292"/>
      <c r="EC154" s="2290" t="str">
        <f>IF(N85="","",N85)</f>
        <v/>
      </c>
      <c r="ED154" s="2291"/>
      <c r="EE154" s="2291"/>
      <c r="EF154" s="2292"/>
      <c r="EG154" s="2293" t="str">
        <f>IF(O85="","",O85)</f>
        <v/>
      </c>
      <c r="EH154" s="2291"/>
      <c r="EI154" s="2291"/>
      <c r="EJ154" s="2294"/>
      <c r="EK154" s="2290" t="str">
        <f>IF(P85="","",P85)</f>
        <v/>
      </c>
      <c r="EL154" s="2291"/>
      <c r="EM154" s="2291"/>
      <c r="EN154" s="2292"/>
      <c r="EO154" s="2290" t="str">
        <f>IF(Q85="","",Q85)</f>
        <v/>
      </c>
      <c r="EP154" s="2291"/>
      <c r="EQ154" s="2291"/>
      <c r="ER154" s="2292"/>
      <c r="ES154" s="2290" t="str">
        <f>IF(R85="","",R85)</f>
        <v/>
      </c>
      <c r="ET154" s="2291"/>
      <c r="EU154" s="2291"/>
      <c r="EV154" s="2292"/>
      <c r="EW154" s="2293" t="str">
        <f>IF(S85="","",S85)</f>
        <v/>
      </c>
      <c r="EX154" s="2291"/>
      <c r="EY154" s="2291"/>
      <c r="EZ154" s="2294"/>
      <c r="FA154" s="1536" t="s">
        <v>99</v>
      </c>
      <c r="FB154" s="1537"/>
      <c r="FC154" s="1537"/>
      <c r="FD154" s="1537"/>
      <c r="FE154" s="1537"/>
      <c r="FF154" s="1537"/>
      <c r="FG154" s="1537"/>
      <c r="FH154" s="1537"/>
      <c r="FI154" s="1537"/>
      <c r="FJ154" s="1538"/>
      <c r="FK154" s="1655" t="str">
        <f>IF(BX143="","",IF(AND(EW154&lt;&gt;"",LEN(I17)=14),"○","×"))</f>
        <v/>
      </c>
      <c r="FL154" s="1655"/>
      <c r="FM154" s="1655"/>
      <c r="FN154" s="2307"/>
      <c r="FO154" s="1655"/>
      <c r="FP154" s="1655"/>
      <c r="FQ154" s="1655"/>
      <c r="FR154" s="1656"/>
      <c r="FS154" s="124"/>
      <c r="FT154" s="155"/>
    </row>
    <row r="155" spans="1:176" ht="11.25" customHeight="1" x14ac:dyDescent="0.2">
      <c r="A155" s="124"/>
      <c r="B155" s="472" t="str">
        <f>IF(B102="","",B102)</f>
        <v/>
      </c>
      <c r="C155" s="474" t="str">
        <f>IF(C102="","",C102)</f>
        <v/>
      </c>
      <c r="D155" s="347" t="str">
        <f>IF(D102="","",D102)</f>
        <v/>
      </c>
      <c r="E155" s="348"/>
      <c r="F155" s="348"/>
      <c r="G155" s="348"/>
      <c r="H155" s="348"/>
      <c r="I155" s="348"/>
      <c r="J155" s="348"/>
      <c r="K155" s="348"/>
      <c r="L155" s="348"/>
      <c r="M155" s="349"/>
      <c r="N155" s="353" t="str">
        <f>IF(N102="","",N102)</f>
        <v/>
      </c>
      <c r="O155" s="354"/>
      <c r="P155" s="357" t="str">
        <f>IF(P102="","",P102)</f>
        <v/>
      </c>
      <c r="Q155" s="358"/>
      <c r="R155" s="359"/>
      <c r="S155" s="363" t="str">
        <f>IF(S102="","",S102)</f>
        <v/>
      </c>
      <c r="T155" s="364"/>
      <c r="U155" s="364"/>
      <c r="V155" s="364"/>
      <c r="W155" s="365"/>
      <c r="X155" s="357" t="str">
        <f>IF(X102="","",X102)</f>
        <v/>
      </c>
      <c r="Y155" s="358"/>
      <c r="Z155" s="358"/>
      <c r="AA155" s="358"/>
      <c r="AB155" s="358"/>
      <c r="AC155" s="358"/>
      <c r="AD155" s="358"/>
      <c r="AE155" s="358"/>
      <c r="AF155" s="358"/>
      <c r="AG155" s="358"/>
      <c r="AH155" s="358"/>
      <c r="AI155" s="359"/>
      <c r="AJ155" s="369" t="str">
        <f>IF(AJ102="","",AJ102)</f>
        <v/>
      </c>
      <c r="AK155" s="370"/>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71"/>
      <c r="BI155" s="476"/>
      <c r="BJ155" s="477"/>
      <c r="BK155" s="477"/>
      <c r="BL155" s="477"/>
      <c r="BM155" s="477"/>
      <c r="BN155" s="477"/>
      <c r="BO155" s="477"/>
      <c r="BP155" s="477"/>
      <c r="BQ155" s="477"/>
      <c r="BR155" s="477"/>
      <c r="BS155" s="477"/>
      <c r="BT155" s="477"/>
      <c r="BU155" s="477"/>
      <c r="BV155" s="477"/>
      <c r="BW155" s="477"/>
      <c r="BX155" s="477"/>
      <c r="BY155" s="477"/>
      <c r="BZ155" s="478"/>
      <c r="CA155" s="72"/>
      <c r="CB155" s="2"/>
      <c r="CC155" s="151"/>
      <c r="CD155" s="124"/>
      <c r="CE155" s="1527"/>
      <c r="CF155" s="1528"/>
      <c r="CG155" s="1528"/>
      <c r="CH155" s="1528"/>
      <c r="CI155" s="1528"/>
      <c r="CJ155" s="1528"/>
      <c r="CK155" s="1528"/>
      <c r="CL155" s="1528"/>
      <c r="CM155" s="1528"/>
      <c r="CN155" s="1528"/>
      <c r="CO155" s="1528"/>
      <c r="CP155" s="1528"/>
      <c r="CQ155" s="1528"/>
      <c r="CR155" s="1528"/>
      <c r="CS155" s="1528"/>
      <c r="CT155" s="1528"/>
      <c r="CU155" s="1528"/>
      <c r="CV155" s="1529"/>
      <c r="CW155" s="1710"/>
      <c r="CX155" s="1704"/>
      <c r="CY155" s="1704"/>
      <c r="CZ155" s="1705"/>
      <c r="DA155" s="1707"/>
      <c r="DB155" s="1704"/>
      <c r="DC155" s="1704"/>
      <c r="DD155" s="1705"/>
      <c r="DE155" s="1707"/>
      <c r="DF155" s="1704"/>
      <c r="DG155" s="1704"/>
      <c r="DH155" s="1705"/>
      <c r="DI155" s="1710"/>
      <c r="DJ155" s="1704"/>
      <c r="DK155" s="1704"/>
      <c r="DL155" s="1751"/>
      <c r="DM155" s="1707"/>
      <c r="DN155" s="1704"/>
      <c r="DO155" s="1704"/>
      <c r="DP155" s="1751"/>
      <c r="DQ155" s="1707"/>
      <c r="DR155" s="1704"/>
      <c r="DS155" s="1704"/>
      <c r="DT155" s="1705"/>
      <c r="DU155" s="1710"/>
      <c r="DV155" s="1704"/>
      <c r="DW155" s="1704"/>
      <c r="DX155" s="1705"/>
      <c r="DY155" s="1707"/>
      <c r="DZ155" s="1704"/>
      <c r="EA155" s="1704"/>
      <c r="EB155" s="1705"/>
      <c r="EC155" s="1707"/>
      <c r="ED155" s="1704"/>
      <c r="EE155" s="1704"/>
      <c r="EF155" s="1705"/>
      <c r="EG155" s="1710"/>
      <c r="EH155" s="1704"/>
      <c r="EI155" s="1704"/>
      <c r="EJ155" s="1751"/>
      <c r="EK155" s="1707"/>
      <c r="EL155" s="1704"/>
      <c r="EM155" s="1704"/>
      <c r="EN155" s="1705"/>
      <c r="EO155" s="1707"/>
      <c r="EP155" s="1704"/>
      <c r="EQ155" s="1704"/>
      <c r="ER155" s="1705"/>
      <c r="ES155" s="1707"/>
      <c r="ET155" s="1704"/>
      <c r="EU155" s="1704"/>
      <c r="EV155" s="1705"/>
      <c r="EW155" s="1710"/>
      <c r="EX155" s="1704"/>
      <c r="EY155" s="1704"/>
      <c r="EZ155" s="1751"/>
      <c r="FA155" s="1539"/>
      <c r="FB155" s="1540"/>
      <c r="FC155" s="1540"/>
      <c r="FD155" s="1540"/>
      <c r="FE155" s="1540"/>
      <c r="FF155" s="1540"/>
      <c r="FG155" s="1540"/>
      <c r="FH155" s="1540"/>
      <c r="FI155" s="1540"/>
      <c r="FJ155" s="1541"/>
      <c r="FK155" s="1657"/>
      <c r="FL155" s="1657"/>
      <c r="FM155" s="1657"/>
      <c r="FN155" s="2308"/>
      <c r="FO155" s="1657"/>
      <c r="FP155" s="1657"/>
      <c r="FQ155" s="1657"/>
      <c r="FR155" s="1658"/>
      <c r="FS155" s="124"/>
      <c r="FT155" s="155"/>
    </row>
    <row r="156" spans="1:176" ht="11.25" customHeight="1" x14ac:dyDescent="0.2">
      <c r="A156" s="124"/>
      <c r="B156" s="473"/>
      <c r="C156" s="475"/>
      <c r="D156" s="350"/>
      <c r="E156" s="351"/>
      <c r="F156" s="351"/>
      <c r="G156" s="351"/>
      <c r="H156" s="351"/>
      <c r="I156" s="351"/>
      <c r="J156" s="351"/>
      <c r="K156" s="351"/>
      <c r="L156" s="351"/>
      <c r="M156" s="352"/>
      <c r="N156" s="355"/>
      <c r="O156" s="356"/>
      <c r="P156" s="360"/>
      <c r="Q156" s="361"/>
      <c r="R156" s="362"/>
      <c r="S156" s="366"/>
      <c r="T156" s="367"/>
      <c r="U156" s="367"/>
      <c r="V156" s="367"/>
      <c r="W156" s="368"/>
      <c r="X156" s="360"/>
      <c r="Y156" s="361"/>
      <c r="Z156" s="361"/>
      <c r="AA156" s="361"/>
      <c r="AB156" s="361"/>
      <c r="AC156" s="361"/>
      <c r="AD156" s="361"/>
      <c r="AE156" s="361"/>
      <c r="AF156" s="361"/>
      <c r="AG156" s="361"/>
      <c r="AH156" s="361"/>
      <c r="AI156" s="362"/>
      <c r="AJ156" s="372"/>
      <c r="AK156" s="373"/>
      <c r="AL156" s="373"/>
      <c r="AM156" s="373"/>
      <c r="AN156" s="373"/>
      <c r="AO156" s="373"/>
      <c r="AP156" s="373"/>
      <c r="AQ156" s="373"/>
      <c r="AR156" s="373"/>
      <c r="AS156" s="373"/>
      <c r="AT156" s="373"/>
      <c r="AU156" s="373"/>
      <c r="AV156" s="373"/>
      <c r="AW156" s="373"/>
      <c r="AX156" s="373"/>
      <c r="AY156" s="373"/>
      <c r="AZ156" s="373"/>
      <c r="BA156" s="373"/>
      <c r="BB156" s="373"/>
      <c r="BC156" s="373"/>
      <c r="BD156" s="373"/>
      <c r="BE156" s="373"/>
      <c r="BF156" s="373"/>
      <c r="BG156" s="373"/>
      <c r="BH156" s="374"/>
      <c r="BI156" s="479"/>
      <c r="BJ156" s="480"/>
      <c r="BK156" s="480"/>
      <c r="BL156" s="480"/>
      <c r="BM156" s="480"/>
      <c r="BN156" s="480"/>
      <c r="BO156" s="480"/>
      <c r="BP156" s="480"/>
      <c r="BQ156" s="480"/>
      <c r="BR156" s="480"/>
      <c r="BS156" s="480"/>
      <c r="BT156" s="480"/>
      <c r="BU156" s="480"/>
      <c r="BV156" s="480"/>
      <c r="BW156" s="480"/>
      <c r="BX156" s="480"/>
      <c r="BY156" s="480"/>
      <c r="BZ156" s="481"/>
      <c r="CA156" s="72"/>
      <c r="CB156" s="2"/>
      <c r="CC156" s="156"/>
      <c r="CD156" s="157"/>
      <c r="CE156" s="157"/>
      <c r="CF156" s="157"/>
      <c r="CG156" s="157"/>
      <c r="CH156" s="157"/>
      <c r="CI156" s="157"/>
      <c r="CJ156" s="157"/>
      <c r="CK156" s="157"/>
      <c r="CL156" s="157"/>
      <c r="CM156" s="157"/>
      <c r="CN156" s="157"/>
      <c r="CO156" s="158"/>
      <c r="CP156" s="158"/>
      <c r="CQ156" s="158"/>
      <c r="CR156" s="158"/>
      <c r="CS156" s="157"/>
      <c r="CT156" s="157"/>
      <c r="CU156" s="157"/>
      <c r="CV156" s="157"/>
      <c r="CW156" s="157"/>
      <c r="CX156" s="157"/>
      <c r="CY156" s="157"/>
      <c r="CZ156" s="157"/>
      <c r="DA156" s="157"/>
      <c r="DB156" s="157"/>
      <c r="DC156" s="157"/>
      <c r="DD156" s="157"/>
      <c r="DE156" s="157"/>
      <c r="DF156" s="157"/>
      <c r="DG156" s="157"/>
      <c r="DH156" s="157"/>
      <c r="DI156" s="158"/>
      <c r="DJ156" s="158"/>
      <c r="DK156" s="158"/>
      <c r="DL156" s="158"/>
      <c r="DM156" s="157"/>
      <c r="DN156" s="157"/>
      <c r="DO156" s="157"/>
      <c r="DP156" s="157"/>
      <c r="DQ156" s="157"/>
      <c r="DR156" s="157"/>
      <c r="DS156" s="157"/>
      <c r="DT156" s="157"/>
      <c r="DU156" s="157"/>
      <c r="DV156" s="157"/>
      <c r="DW156" s="157"/>
      <c r="DX156" s="157"/>
      <c r="DY156" s="157"/>
      <c r="DZ156" s="157"/>
      <c r="EA156" s="157"/>
      <c r="EB156" s="157"/>
      <c r="EC156" s="157"/>
      <c r="ED156" s="157"/>
      <c r="EE156" s="157"/>
      <c r="EF156" s="157"/>
      <c r="EG156" s="159"/>
      <c r="EH156" s="159"/>
      <c r="EI156" s="159"/>
      <c r="EJ156" s="159"/>
      <c r="EK156" s="157"/>
      <c r="EL156" s="157"/>
      <c r="EM156" s="157"/>
      <c r="EN156" s="157"/>
      <c r="EO156" s="157"/>
      <c r="EP156" s="157"/>
      <c r="EQ156" s="157"/>
      <c r="ER156" s="157"/>
      <c r="ES156" s="157"/>
      <c r="ET156" s="157"/>
      <c r="EU156" s="157"/>
      <c r="EV156" s="157"/>
      <c r="EW156" s="157"/>
      <c r="EX156" s="157"/>
      <c r="EY156" s="157"/>
      <c r="EZ156" s="157"/>
      <c r="FA156" s="157"/>
      <c r="FB156" s="157"/>
      <c r="FC156" s="157"/>
      <c r="FD156" s="157"/>
      <c r="FE156" s="157"/>
      <c r="FF156" s="157"/>
      <c r="FG156" s="157"/>
      <c r="FH156" s="157"/>
      <c r="FI156" s="157"/>
      <c r="FJ156" s="157"/>
      <c r="FK156" s="157"/>
      <c r="FL156" s="157"/>
      <c r="FM156" s="157"/>
      <c r="FN156" s="157"/>
      <c r="FO156" s="157"/>
      <c r="FP156" s="157"/>
      <c r="FQ156" s="157"/>
      <c r="FR156" s="157"/>
      <c r="FS156" s="157"/>
      <c r="FT156" s="160"/>
    </row>
    <row r="157" spans="1:176" ht="22.5" customHeight="1" x14ac:dyDescent="0.2">
      <c r="A157" s="124"/>
      <c r="B157" s="87" t="str">
        <f t="shared" ref="B157:D161" si="17">IF(B103="","",B103)</f>
        <v/>
      </c>
      <c r="C157" s="19" t="str">
        <f t="shared" si="17"/>
        <v/>
      </c>
      <c r="D157" s="397" t="str">
        <f t="shared" si="17"/>
        <v/>
      </c>
      <c r="E157" s="398"/>
      <c r="F157" s="398"/>
      <c r="G157" s="398"/>
      <c r="H157" s="398"/>
      <c r="I157" s="398"/>
      <c r="J157" s="398"/>
      <c r="K157" s="398"/>
      <c r="L157" s="398"/>
      <c r="M157" s="398"/>
      <c r="N157" s="1148" t="str">
        <f>IF(N103="","",N103)</f>
        <v/>
      </c>
      <c r="O157" s="1149"/>
      <c r="P157" s="1150" t="str">
        <f>IF(P103="","",P103)</f>
        <v/>
      </c>
      <c r="Q157" s="1150"/>
      <c r="R157" s="1150"/>
      <c r="S157" s="363" t="str">
        <f>IF(S103="","",S103)</f>
        <v/>
      </c>
      <c r="T157" s="364"/>
      <c r="U157" s="364"/>
      <c r="V157" s="364"/>
      <c r="W157" s="365"/>
      <c r="X157" s="1151" t="str">
        <f>IF(X103="","",X103)</f>
        <v/>
      </c>
      <c r="Y157" s="938"/>
      <c r="Z157" s="938"/>
      <c r="AA157" s="938"/>
      <c r="AB157" s="938"/>
      <c r="AC157" s="938"/>
      <c r="AD157" s="938"/>
      <c r="AE157" s="938"/>
      <c r="AF157" s="938"/>
      <c r="AG157" s="938"/>
      <c r="AH157" s="938"/>
      <c r="AI157" s="939"/>
      <c r="AJ157" s="1152" t="str">
        <f t="shared" ref="AJ157:AJ162" si="18">IF(AJ103="","",AJ103)</f>
        <v/>
      </c>
      <c r="AK157" s="1153"/>
      <c r="AL157" s="1153"/>
      <c r="AM157" s="1153"/>
      <c r="AN157" s="1153"/>
      <c r="AO157" s="1153"/>
      <c r="AP157" s="1153"/>
      <c r="AQ157" s="1153"/>
      <c r="AR157" s="1153"/>
      <c r="AS157" s="1153"/>
      <c r="AT157" s="1153"/>
      <c r="AU157" s="1153"/>
      <c r="AV157" s="1153"/>
      <c r="AW157" s="1153"/>
      <c r="AX157" s="1153"/>
      <c r="AY157" s="1153"/>
      <c r="AZ157" s="1153"/>
      <c r="BA157" s="1153"/>
      <c r="BB157" s="1153"/>
      <c r="BC157" s="1153"/>
      <c r="BD157" s="1153"/>
      <c r="BE157" s="1153"/>
      <c r="BF157" s="1153"/>
      <c r="BG157" s="1153"/>
      <c r="BH157" s="1153"/>
      <c r="BI157" s="1166"/>
      <c r="BJ157" s="1167"/>
      <c r="BK157" s="1167"/>
      <c r="BL157" s="1167"/>
      <c r="BM157" s="1167"/>
      <c r="BN157" s="1167"/>
      <c r="BO157" s="1167"/>
      <c r="BP157" s="1167"/>
      <c r="BQ157" s="1167"/>
      <c r="BR157" s="1167"/>
      <c r="BS157" s="1167"/>
      <c r="BT157" s="1167"/>
      <c r="BU157" s="1167"/>
      <c r="BV157" s="1167"/>
      <c r="BW157" s="1167"/>
      <c r="BX157" s="1167"/>
      <c r="BY157" s="1167"/>
      <c r="BZ157" s="1168"/>
      <c r="CA157" s="72"/>
      <c r="CB157" s="2"/>
      <c r="CC157" s="1659" t="s">
        <v>37</v>
      </c>
      <c r="CD157" s="1660"/>
      <c r="CE157" s="1660"/>
      <c r="CF157" s="1660"/>
      <c r="CG157" s="1660"/>
      <c r="CH157" s="1660"/>
      <c r="CI157" s="1660"/>
      <c r="CJ157" s="1660"/>
      <c r="CK157" s="1660"/>
      <c r="CL157" s="1660"/>
      <c r="CM157" s="1660"/>
      <c r="CN157" s="1661"/>
      <c r="CO157" s="2300" t="s">
        <v>78</v>
      </c>
      <c r="CP157" s="2301"/>
      <c r="CQ157" s="2301"/>
      <c r="CR157" s="2302"/>
      <c r="CS157" s="1662" t="s">
        <v>82</v>
      </c>
      <c r="CT157" s="1660"/>
      <c r="CU157" s="1660"/>
      <c r="CV157" s="1660"/>
      <c r="CW157" s="1660"/>
      <c r="CX157" s="1660"/>
      <c r="CY157" s="1660"/>
      <c r="CZ157" s="1660"/>
      <c r="DA157" s="1660"/>
      <c r="DB157" s="1660"/>
      <c r="DC157" s="1660"/>
      <c r="DD157" s="1660"/>
      <c r="DE157" s="1660"/>
      <c r="DF157" s="1660"/>
      <c r="DG157" s="1660"/>
      <c r="DH157" s="1661"/>
      <c r="DI157" s="2300" t="s">
        <v>78</v>
      </c>
      <c r="DJ157" s="2301"/>
      <c r="DK157" s="2301"/>
      <c r="DL157" s="2302"/>
      <c r="DM157" s="1662" t="s">
        <v>81</v>
      </c>
      <c r="DN157" s="1660"/>
      <c r="DO157" s="1660"/>
      <c r="DP157" s="1660"/>
      <c r="DQ157" s="1660"/>
      <c r="DR157" s="1660"/>
      <c r="DS157" s="1660"/>
      <c r="DT157" s="1660"/>
      <c r="DU157" s="1660"/>
      <c r="DV157" s="1660"/>
      <c r="DW157" s="1660"/>
      <c r="DX157" s="1660"/>
      <c r="DY157" s="1660"/>
      <c r="DZ157" s="1660"/>
      <c r="EA157" s="1660"/>
      <c r="EB157" s="1660"/>
      <c r="EC157" s="1660"/>
      <c r="ED157" s="1660"/>
      <c r="EE157" s="1660"/>
      <c r="EF157" s="1661"/>
      <c r="EG157" s="2297" t="s">
        <v>107</v>
      </c>
      <c r="EH157" s="2298"/>
      <c r="EI157" s="2298"/>
      <c r="EJ157" s="2299"/>
      <c r="EK157" s="1662" t="s">
        <v>80</v>
      </c>
      <c r="EL157" s="1660"/>
      <c r="EM157" s="1660"/>
      <c r="EN157" s="1660"/>
      <c r="EO157" s="1660"/>
      <c r="EP157" s="1660"/>
      <c r="EQ157" s="1660"/>
      <c r="ER157" s="1660"/>
      <c r="ES157" s="1660"/>
      <c r="ET157" s="1660"/>
      <c r="EU157" s="1660"/>
      <c r="EV157" s="1660"/>
      <c r="EW157" s="1660"/>
      <c r="EX157" s="1660"/>
      <c r="EY157" s="1660"/>
      <c r="EZ157" s="1660"/>
      <c r="FA157" s="1660"/>
      <c r="FB157" s="1660"/>
      <c r="FC157" s="1660"/>
      <c r="FD157" s="1660"/>
      <c r="FE157" s="1660"/>
      <c r="FF157" s="1660"/>
      <c r="FG157" s="1660"/>
      <c r="FH157" s="1660"/>
      <c r="FI157" s="1660"/>
      <c r="FJ157" s="1660"/>
      <c r="FK157" s="1660"/>
      <c r="FL157" s="1660"/>
      <c r="FM157" s="1660"/>
      <c r="FN157" s="1660"/>
      <c r="FO157" s="1660"/>
      <c r="FP157" s="1660"/>
      <c r="FQ157" s="1660"/>
      <c r="FR157" s="1660"/>
      <c r="FS157" s="1660"/>
      <c r="FT157" s="1663"/>
    </row>
    <row r="158" spans="1:176" ht="22.5" customHeight="1" x14ac:dyDescent="0.2">
      <c r="A158" s="124"/>
      <c r="B158" s="87" t="str">
        <f t="shared" si="17"/>
        <v/>
      </c>
      <c r="C158" s="19" t="str">
        <f t="shared" si="17"/>
        <v/>
      </c>
      <c r="D158" s="397" t="str">
        <f t="shared" si="17"/>
        <v/>
      </c>
      <c r="E158" s="398"/>
      <c r="F158" s="398"/>
      <c r="G158" s="398"/>
      <c r="H158" s="398"/>
      <c r="I158" s="398"/>
      <c r="J158" s="398"/>
      <c r="K158" s="398"/>
      <c r="L158" s="398"/>
      <c r="M158" s="398"/>
      <c r="N158" s="1148" t="str">
        <f>IF(N104="","",N104)</f>
        <v/>
      </c>
      <c r="O158" s="1149"/>
      <c r="P158" s="1150" t="str">
        <f>IF(P104="","",P104)</f>
        <v/>
      </c>
      <c r="Q158" s="1150"/>
      <c r="R158" s="1150"/>
      <c r="S158" s="363" t="str">
        <f>IF(S104="","",S104)</f>
        <v/>
      </c>
      <c r="T158" s="364"/>
      <c r="U158" s="364"/>
      <c r="V158" s="364"/>
      <c r="W158" s="365"/>
      <c r="X158" s="1151" t="str">
        <f>IF(X104="","",X104)</f>
        <v/>
      </c>
      <c r="Y158" s="938"/>
      <c r="Z158" s="938"/>
      <c r="AA158" s="938"/>
      <c r="AB158" s="938"/>
      <c r="AC158" s="938"/>
      <c r="AD158" s="938"/>
      <c r="AE158" s="938"/>
      <c r="AF158" s="938"/>
      <c r="AG158" s="938"/>
      <c r="AH158" s="938"/>
      <c r="AI158" s="939"/>
      <c r="AJ158" s="1152" t="str">
        <f t="shared" si="18"/>
        <v/>
      </c>
      <c r="AK158" s="1153"/>
      <c r="AL158" s="1153"/>
      <c r="AM158" s="1153"/>
      <c r="AN158" s="1153"/>
      <c r="AO158" s="1153"/>
      <c r="AP158" s="1153"/>
      <c r="AQ158" s="1153"/>
      <c r="AR158" s="1153"/>
      <c r="AS158" s="1153"/>
      <c r="AT158" s="1153"/>
      <c r="AU158" s="1153"/>
      <c r="AV158" s="1153"/>
      <c r="AW158" s="1153"/>
      <c r="AX158" s="1153"/>
      <c r="AY158" s="1153"/>
      <c r="AZ158" s="1153"/>
      <c r="BA158" s="1153"/>
      <c r="BB158" s="1153"/>
      <c r="BC158" s="1153"/>
      <c r="BD158" s="1153"/>
      <c r="BE158" s="1153"/>
      <c r="BF158" s="1153"/>
      <c r="BG158" s="1153"/>
      <c r="BH158" s="1153"/>
      <c r="BI158" s="1154"/>
      <c r="BJ158" s="1155"/>
      <c r="BK158" s="1155"/>
      <c r="BL158" s="1155"/>
      <c r="BM158" s="1155"/>
      <c r="BN158" s="1155"/>
      <c r="BO158" s="1155"/>
      <c r="BP158" s="1155"/>
      <c r="BQ158" s="1155"/>
      <c r="BR158" s="1155"/>
      <c r="BS158" s="1155"/>
      <c r="BT158" s="1155"/>
      <c r="BU158" s="1155"/>
      <c r="BV158" s="1155"/>
      <c r="BW158" s="1155"/>
      <c r="BX158" s="1155"/>
      <c r="BY158" s="1155"/>
      <c r="BZ158" s="1156"/>
      <c r="CA158" s="72"/>
      <c r="CB158" s="2"/>
      <c r="CC158" s="2295" t="str">
        <f>IF(ISNUMBER(AY61)*1,IF(ISERROR(MID(R41,LEN(R41)-2,1)),"",MID(R41,LEN(R41)-2,1)),"")</f>
        <v/>
      </c>
      <c r="CD158" s="1685"/>
      <c r="CE158" s="1685"/>
      <c r="CF158" s="2296"/>
      <c r="CG158" s="2306" t="str">
        <f>IF(ISNUMBER(AY61)*1,IF(ISERROR(MID(R41,LEN(R41)-1,1)),"",MID(R41,LEN(R41)-1,1)),"")</f>
        <v/>
      </c>
      <c r="CH158" s="1685"/>
      <c r="CI158" s="1685"/>
      <c r="CJ158" s="2296"/>
      <c r="CK158" s="1753" t="str">
        <f>IF(ISNUMBER(AY61)*1,IF(ISERROR(MID(R41,LEN(R41)-0,1)),"",MID(R41,LEN(R41)-0,1)),"")</f>
        <v/>
      </c>
      <c r="CL158" s="2303"/>
      <c r="CM158" s="2303"/>
      <c r="CN158" s="1752"/>
      <c r="CO158" s="2305" t="s">
        <v>79</v>
      </c>
      <c r="CP158" s="2305"/>
      <c r="CQ158" s="2305"/>
      <c r="CR158" s="2305"/>
      <c r="CS158" s="1679" t="str">
        <f>IF(ISNUMBER(AY61)*1,IF(ISERROR(MID(AE41,LEN(AE41)-3,1)),"",MID(AE41,LEN(AE41)-3,1)),"")</f>
        <v/>
      </c>
      <c r="CT158" s="1680"/>
      <c r="CU158" s="1680"/>
      <c r="CV158" s="1681"/>
      <c r="CW158" s="1682" t="str">
        <f>IF(ISNUMBER(AY61)*1,IF(ISERROR(MID(AE41,LEN(AE41)-2,1)),"",MID(AE41,LEN(AE41)-2,1)),"")</f>
        <v/>
      </c>
      <c r="CX158" s="1651"/>
      <c r="CY158" s="1651"/>
      <c r="CZ158" s="1683"/>
      <c r="DA158" s="1682" t="str">
        <f>IF(ISNUMBER(AY61)*1,IF(ISERROR(MID(AE41,LEN(AE41)-1,1)),"",MID(AE41,LEN(AE41)-1,1)),"")</f>
        <v/>
      </c>
      <c r="DB158" s="1651"/>
      <c r="DC158" s="1651"/>
      <c r="DD158" s="1683"/>
      <c r="DE158" s="1651" t="str">
        <f>IF(ISNUMBER(AY61)*1,IF(ISERROR(MID(AE41,LEN(AE41)-0,1)),"",MID(AE41,LEN(AE41)-0,1)),"")</f>
        <v/>
      </c>
      <c r="DF158" s="1651"/>
      <c r="DG158" s="1651"/>
      <c r="DH158" s="1651"/>
      <c r="DI158" s="2305" t="s">
        <v>79</v>
      </c>
      <c r="DJ158" s="2305"/>
      <c r="DK158" s="2305"/>
      <c r="DL158" s="2305"/>
      <c r="DM158" s="1752" t="str">
        <f>IF(ISNUMBER(AY61)*1,IF(ISERROR(MID(AX41,1,1)),"",MID(AX41,1,1)),"")</f>
        <v/>
      </c>
      <c r="DN158" s="1651"/>
      <c r="DO158" s="1651"/>
      <c r="DP158" s="1683"/>
      <c r="DQ158" s="1682" t="str">
        <f>IF(ISNUMBER(AY61)*1,IF(ISERROR(MID(AX41,2,1)),"",MID(AX41,2,1)),"")</f>
        <v/>
      </c>
      <c r="DR158" s="1651"/>
      <c r="DS158" s="1651"/>
      <c r="DT158" s="1683"/>
      <c r="DU158" s="1682" t="str">
        <f>IF(ISNUMBER(AY61)*1,IF(ISERROR(MID(AX41,3,1)),"",MID(AX41,3,1)),"")</f>
        <v/>
      </c>
      <c r="DV158" s="1651"/>
      <c r="DW158" s="1651"/>
      <c r="DX158" s="1683"/>
      <c r="DY158" s="1682" t="str">
        <f>IF(ISNUMBER(AY61)*1,IF(ISERROR(MID(AX41,4,1)),"",MID(AX41,4,1)),"")</f>
        <v/>
      </c>
      <c r="DZ158" s="1651"/>
      <c r="EA158" s="1651"/>
      <c r="EB158" s="1683"/>
      <c r="EC158" s="1753" t="str">
        <f>IF(ISNUMBER(AY61)*1,IF(ISERROR(MID(AX41,5,1)),"",MID(AX41,5,1)),"")</f>
        <v/>
      </c>
      <c r="ED158" s="2303"/>
      <c r="EE158" s="2303"/>
      <c r="EF158" s="2303"/>
      <c r="EG158" s="2304"/>
      <c r="EH158" s="2304"/>
      <c r="EI158" s="2304"/>
      <c r="EJ158" s="2304"/>
      <c r="EK158" s="1685" t="str">
        <f>IF(ISERROR(MID(AJ166,LEN(AJ166)-8,1)),"",MID(AJ166,LEN(AJ166)-8,1))</f>
        <v/>
      </c>
      <c r="EL158" s="1685"/>
      <c r="EM158" s="1685"/>
      <c r="EN158" s="1679"/>
      <c r="EO158" s="1684" t="str">
        <f>IF(ISERROR(MID(AJ166,LEN(AJ166)-7,1)),"",MID(AJ166,LEN(AJ166)-7,1))</f>
        <v/>
      </c>
      <c r="EP158" s="1685"/>
      <c r="EQ158" s="1685"/>
      <c r="ER158" s="1679"/>
      <c r="ES158" s="1684" t="str">
        <f>IF(ISERROR(MID(AJ166,LEN(AJ166)-6,1)),"",MID(AJ166,LEN(AJ166)-6,1))</f>
        <v/>
      </c>
      <c r="ET158" s="1685"/>
      <c r="EU158" s="1685"/>
      <c r="EV158" s="1686"/>
      <c r="EW158" s="1684" t="str">
        <f>IF(ISERROR(MID(AJ166,LEN(AJ166)-5,1)),"",MID(AJ166,LEN(AJ166)-5,1))</f>
        <v/>
      </c>
      <c r="EX158" s="1685"/>
      <c r="EY158" s="1685"/>
      <c r="EZ158" s="1679"/>
      <c r="FA158" s="1684" t="str">
        <f>IF(ISERROR(MID(AJ166,LEN(AJ166)-4,1)),"",MID(AJ166,LEN(AJ166)-4,1))</f>
        <v/>
      </c>
      <c r="FB158" s="1685"/>
      <c r="FC158" s="1685"/>
      <c r="FD158" s="1679"/>
      <c r="FE158" s="1684" t="str">
        <f>IF(ISERROR(MID(AJ166,LEN(AJ166)-3,1)),"",MID(AJ166,LEN(AJ166)-3,1))</f>
        <v/>
      </c>
      <c r="FF158" s="1685"/>
      <c r="FG158" s="1685"/>
      <c r="FH158" s="1686"/>
      <c r="FI158" s="1680" t="str">
        <f>IF(ISERROR(MID(AJ166,LEN(AJ166)-2,1)),"",MID(AJ166,LEN(AJ166)-2,1))</f>
        <v/>
      </c>
      <c r="FJ158" s="1680"/>
      <c r="FK158" s="1680"/>
      <c r="FL158" s="1680"/>
      <c r="FM158" s="1680" t="str">
        <f>IF(ISERROR(MID(AJ166,LEN(AJ166)-1,1)),"",MID(AJ166,LEN(AJ166)-1,1))</f>
        <v/>
      </c>
      <c r="FN158" s="1680"/>
      <c r="FO158" s="1680"/>
      <c r="FP158" s="1680"/>
      <c r="FQ158" s="1684" t="str">
        <f>IF(ISERROR(MID(AJ166,LEN(AJ166)-0,1)),"",MID(AJ166,LEN(AJ166)-0,1))</f>
        <v/>
      </c>
      <c r="FR158" s="1685"/>
      <c r="FS158" s="1685"/>
      <c r="FT158" s="2419"/>
    </row>
    <row r="159" spans="1:176" ht="22.5" customHeight="1" x14ac:dyDescent="0.2">
      <c r="A159" s="124"/>
      <c r="B159" s="87" t="str">
        <f t="shared" si="17"/>
        <v/>
      </c>
      <c r="C159" s="19" t="str">
        <f t="shared" si="17"/>
        <v/>
      </c>
      <c r="D159" s="397" t="str">
        <f t="shared" si="17"/>
        <v/>
      </c>
      <c r="E159" s="398"/>
      <c r="F159" s="398"/>
      <c r="G159" s="398"/>
      <c r="H159" s="398"/>
      <c r="I159" s="398"/>
      <c r="J159" s="398"/>
      <c r="K159" s="398"/>
      <c r="L159" s="398"/>
      <c r="M159" s="398"/>
      <c r="N159" s="1148" t="str">
        <f>IF(N105="","",N105)</f>
        <v/>
      </c>
      <c r="O159" s="1149"/>
      <c r="P159" s="1150" t="str">
        <f>IF(P105="","",P105)</f>
        <v/>
      </c>
      <c r="Q159" s="1150"/>
      <c r="R159" s="1150"/>
      <c r="S159" s="363" t="str">
        <f>IF(S105="","",S105)</f>
        <v/>
      </c>
      <c r="T159" s="364"/>
      <c r="U159" s="364"/>
      <c r="V159" s="364"/>
      <c r="W159" s="365"/>
      <c r="X159" s="1151" t="str">
        <f>IF(X105="","",X105)</f>
        <v/>
      </c>
      <c r="Y159" s="938"/>
      <c r="Z159" s="938"/>
      <c r="AA159" s="938"/>
      <c r="AB159" s="938"/>
      <c r="AC159" s="938"/>
      <c r="AD159" s="938"/>
      <c r="AE159" s="938"/>
      <c r="AF159" s="938"/>
      <c r="AG159" s="938"/>
      <c r="AH159" s="938"/>
      <c r="AI159" s="939"/>
      <c r="AJ159" s="1152" t="str">
        <f t="shared" si="18"/>
        <v/>
      </c>
      <c r="AK159" s="1153"/>
      <c r="AL159" s="1153"/>
      <c r="AM159" s="1153"/>
      <c r="AN159" s="1153"/>
      <c r="AO159" s="1153"/>
      <c r="AP159" s="1153"/>
      <c r="AQ159" s="1153"/>
      <c r="AR159" s="1153"/>
      <c r="AS159" s="1153"/>
      <c r="AT159" s="1153"/>
      <c r="AU159" s="1153"/>
      <c r="AV159" s="1153"/>
      <c r="AW159" s="1153"/>
      <c r="AX159" s="1153"/>
      <c r="AY159" s="1153"/>
      <c r="AZ159" s="1153"/>
      <c r="BA159" s="1153"/>
      <c r="BB159" s="1153"/>
      <c r="BC159" s="1153"/>
      <c r="BD159" s="1153"/>
      <c r="BE159" s="1153"/>
      <c r="BF159" s="1153"/>
      <c r="BG159" s="1153"/>
      <c r="BH159" s="1153"/>
      <c r="BI159" s="1186"/>
      <c r="BJ159" s="1187"/>
      <c r="BK159" s="1187"/>
      <c r="BL159" s="1187"/>
      <c r="BM159" s="1187"/>
      <c r="BN159" s="1187"/>
      <c r="BO159" s="1187"/>
      <c r="BP159" s="1187"/>
      <c r="BQ159" s="1187"/>
      <c r="BR159" s="1187"/>
      <c r="BS159" s="1187"/>
      <c r="BT159" s="1187"/>
      <c r="BU159" s="1187"/>
      <c r="BV159" s="1187"/>
      <c r="BW159" s="1187"/>
      <c r="BX159" s="1187"/>
      <c r="BY159" s="1187"/>
      <c r="BZ159" s="1188"/>
      <c r="CA159" s="72"/>
      <c r="CB159" s="2"/>
      <c r="CC159" s="1664" t="str">
        <f>IF(ISNUMBER(AY60)*1,IF(ISERROR(MID(R41,LEN(R41)-2,1)),"",MID(R41,LEN(R41)-2,1)),IF(ISERROR(MID(R43,LEN(R43)-2,1)),"",MID(R43,LEN(R43)-2,1)))</f>
        <v/>
      </c>
      <c r="CD159" s="1665"/>
      <c r="CE159" s="1665"/>
      <c r="CF159" s="1666"/>
      <c r="CG159" s="1667" t="str">
        <f>IF(ISNUMBER(AY60)*1,IF(ISERROR(MID(R41,LEN(R41)-1,1)),"",MID(R41,LEN(R41)-1,1)),IF(ISERROR(MID(R43,LEN(R43)-1,1)),"",MID(R43,LEN(R43)-1,1)))</f>
        <v/>
      </c>
      <c r="CH159" s="1665"/>
      <c r="CI159" s="1665"/>
      <c r="CJ159" s="1666"/>
      <c r="CK159" s="1668" t="str">
        <f>IF(ISNUMBER(AY60)*1,IF(ISERROR(MID(R41,LEN(R41)-0,1)),"",MID(R41,LEN(R41)-0,1)),IF(ISERROR(MID(R43,LEN(R43)-0,1)),"",MID(R43,LEN(R43)-0,1)))</f>
        <v/>
      </c>
      <c r="CL159" s="1669"/>
      <c r="CM159" s="1669"/>
      <c r="CN159" s="1670"/>
      <c r="CO159" s="1671" t="s">
        <v>79</v>
      </c>
      <c r="CP159" s="1671"/>
      <c r="CQ159" s="1671"/>
      <c r="CR159" s="1671"/>
      <c r="CS159" s="1670" t="str">
        <f>IF(ISNUMBER(AY60)*1,IF(ISERROR(MID(AE41,LEN(AE41)-3,1)),"",MID(AE41,LEN(AE41)-3,1)),IF(ISERROR(MID(AE43,LEN(AE43)-3,1)),"",MID(AE43,LEN(AE43)-3,1)))</f>
        <v/>
      </c>
      <c r="CT159" s="1672"/>
      <c r="CU159" s="1672"/>
      <c r="CV159" s="1673"/>
      <c r="CW159" s="1674" t="str">
        <f>IF(ISNUMBER(AY60)*1,IF(ISERROR(MID(AE41,LEN(AE41)-2,1)),"",MID(AE41,LEN(AE41)-2,1)),IF(ISERROR(MID(AE43,LEN(AE43)-2,1)),"",MID(AE43,LEN(AE43)-2,1)))</f>
        <v/>
      </c>
      <c r="CX159" s="1672"/>
      <c r="CY159" s="1672"/>
      <c r="CZ159" s="1673"/>
      <c r="DA159" s="1674" t="str">
        <f>IF(ISNUMBER(AY60)*1,IF(ISERROR(MID(AE41,LEN(AE41)-1,1)),"",MID(AE41,LEN(AE41)-1,1)),IF(ISERROR(MID(AE43,LEN(AE43)-1,1)),"",MID(AE43,LEN(AE43)-1,1)))</f>
        <v/>
      </c>
      <c r="DB159" s="1672"/>
      <c r="DC159" s="1672"/>
      <c r="DD159" s="1673"/>
      <c r="DE159" s="1672" t="str">
        <f>IF(ISNUMBER(AY60)*1,IF(ISERROR(MID(AE41,LEN(AE41)-0,1)),"",MID(AE41,LEN(AE41)-0,1)),IF(ISERROR(MID(AE43,LEN(AE43)-0,1)),"",MID(AE43,LEN(AE43)-0,1)))</f>
        <v/>
      </c>
      <c r="DF159" s="1672"/>
      <c r="DG159" s="1672"/>
      <c r="DH159" s="1672"/>
      <c r="DI159" s="1671" t="s">
        <v>79</v>
      </c>
      <c r="DJ159" s="1671"/>
      <c r="DK159" s="1671"/>
      <c r="DL159" s="1671"/>
      <c r="DM159" s="1670" t="str">
        <f>IF(ISNUMBER(AY60)*1,IF(ISERROR(MID(AX41,1,1)),"",MID(AX41,1,1)),IF(ISERROR(MID(AX43,1,1)),"",MID(AX43,1,1)))</f>
        <v/>
      </c>
      <c r="DN159" s="1672"/>
      <c r="DO159" s="1672"/>
      <c r="DP159" s="1673"/>
      <c r="DQ159" s="1674" t="str">
        <f>IF(ISNUMBER(AY60)*1,IF(ISERROR(MID(AX41,2,1)),"",MID(AX41,2,1)),IF(ISERROR(MID(AX43,2,1)),"",MID(AX43,2,1)))</f>
        <v/>
      </c>
      <c r="DR159" s="1672"/>
      <c r="DS159" s="1672"/>
      <c r="DT159" s="1673"/>
      <c r="DU159" s="1674" t="str">
        <f>IF(ISNUMBER(AY60)*1,IF(ISERROR(MID(AX41,3,1)),"",MID(AX41,3,1)),IF(ISERROR(MID(AX43,3,1)),"",MID(AX43,3,1)))</f>
        <v/>
      </c>
      <c r="DV159" s="1672"/>
      <c r="DW159" s="1672"/>
      <c r="DX159" s="1673"/>
      <c r="DY159" s="1674" t="str">
        <f>IF(ISNUMBER(AY60)*1,IF(ISERROR(MID(AX41,4,1)),"",MID(AX41,4,1)),IF(ISERROR(MID(AX43,4,1)),"",MID(AX43,4,1)))</f>
        <v/>
      </c>
      <c r="DZ159" s="1672"/>
      <c r="EA159" s="1672"/>
      <c r="EB159" s="1673"/>
      <c r="EC159" s="1672" t="str">
        <f>IF(ISNUMBER(AY60)*1,IF(ISERROR(MID(AX41,5,1)),"",MID(AX41,5,1)),IF(ISERROR(MID(AX43,5,1)),"",MID(AX43,5,1)))</f>
        <v/>
      </c>
      <c r="ED159" s="1672"/>
      <c r="EE159" s="1672"/>
      <c r="EF159" s="1668"/>
      <c r="EG159" s="1675" t="str">
        <f>IF(FQ159="","","※")</f>
        <v/>
      </c>
      <c r="EH159" s="1675"/>
      <c r="EI159" s="1675"/>
      <c r="EJ159" s="1675"/>
      <c r="EK159" s="1665" t="str">
        <f>IF(ISERROR(MID(AJ164,LEN(AJ164)-8,1)),"",MID(AJ164,LEN(AJ164)-8,1))</f>
        <v/>
      </c>
      <c r="EL159" s="1665"/>
      <c r="EM159" s="1665"/>
      <c r="EN159" s="1676"/>
      <c r="EO159" s="1677" t="str">
        <f>IF(ISERROR(MID(AJ164,LEN(AJ164)-7,1)),"",MID(AJ164,LEN(AJ164)-7,1))</f>
        <v/>
      </c>
      <c r="EP159" s="1665"/>
      <c r="EQ159" s="1665"/>
      <c r="ER159" s="1676"/>
      <c r="ES159" s="1677" t="str">
        <f>IF(ISERROR(MID(AJ164,LEN(AJ164)-6,1)),"",MID(AJ164,LEN(AJ164)-6,1))</f>
        <v/>
      </c>
      <c r="ET159" s="1665"/>
      <c r="EU159" s="1665"/>
      <c r="EV159" s="1678"/>
      <c r="EW159" s="1677" t="str">
        <f>IF(ISERROR(MID(AJ164,LEN(AJ164)-5,1)),"",MID(AJ164,LEN(AJ164)-5,1))</f>
        <v/>
      </c>
      <c r="EX159" s="1665"/>
      <c r="EY159" s="1665"/>
      <c r="EZ159" s="1676"/>
      <c r="FA159" s="1677" t="str">
        <f>IF(ISERROR(MID(AJ164,LEN(AJ164)-4,1)),"",MID(AJ164,LEN(AJ164)-4,1))</f>
        <v/>
      </c>
      <c r="FB159" s="1665"/>
      <c r="FC159" s="1665"/>
      <c r="FD159" s="1676"/>
      <c r="FE159" s="1677" t="str">
        <f>IF(ISERROR(MID(AJ164,LEN(AJ164)-3,1)),"",MID(AJ164,LEN(AJ164)-3,1))</f>
        <v/>
      </c>
      <c r="FF159" s="1665"/>
      <c r="FG159" s="1665"/>
      <c r="FH159" s="1678"/>
      <c r="FI159" s="1677" t="str">
        <f>IF(ISERROR(MID(AJ164,LEN(AJ164)-2,1)),"",MID(AJ164,LEN(AJ164)-2,1))</f>
        <v/>
      </c>
      <c r="FJ159" s="1665"/>
      <c r="FK159" s="1665"/>
      <c r="FL159" s="1676"/>
      <c r="FM159" s="1677" t="str">
        <f>IF(ISERROR(MID(AJ164,LEN(AJ164)-1,1)),"",MID(AJ164,LEN(AJ164)-1,1))</f>
        <v/>
      </c>
      <c r="FN159" s="1665"/>
      <c r="FO159" s="1665"/>
      <c r="FP159" s="1676"/>
      <c r="FQ159" s="1677" t="str">
        <f>IF(ISERROR(MID(AJ164,LEN(AJ164)-0,1)),"",MID(AJ164,LEN(AJ164)-0,1))</f>
        <v/>
      </c>
      <c r="FR159" s="1665"/>
      <c r="FS159" s="1665"/>
      <c r="FT159" s="2336"/>
    </row>
    <row r="160" spans="1:176" ht="22.5" customHeight="1" x14ac:dyDescent="0.2">
      <c r="A160" s="124"/>
      <c r="B160" s="87" t="str">
        <f t="shared" si="17"/>
        <v/>
      </c>
      <c r="C160" s="19" t="str">
        <f t="shared" si="17"/>
        <v/>
      </c>
      <c r="D160" s="397" t="str">
        <f t="shared" si="17"/>
        <v/>
      </c>
      <c r="E160" s="398"/>
      <c r="F160" s="398"/>
      <c r="G160" s="398"/>
      <c r="H160" s="398"/>
      <c r="I160" s="398"/>
      <c r="J160" s="398"/>
      <c r="K160" s="398"/>
      <c r="L160" s="398"/>
      <c r="M160" s="398"/>
      <c r="N160" s="1148" t="str">
        <f>IF(N106="","",N106)</f>
        <v/>
      </c>
      <c r="O160" s="1149"/>
      <c r="P160" s="1150" t="str">
        <f>IF(P106="","",P106)</f>
        <v/>
      </c>
      <c r="Q160" s="1150"/>
      <c r="R160" s="1150"/>
      <c r="S160" s="363" t="str">
        <f>IF(S106="","",S106)</f>
        <v/>
      </c>
      <c r="T160" s="364"/>
      <c r="U160" s="364"/>
      <c r="V160" s="364"/>
      <c r="W160" s="365"/>
      <c r="X160" s="1151" t="str">
        <f>IF(X106="","",X106)</f>
        <v/>
      </c>
      <c r="Y160" s="938"/>
      <c r="Z160" s="938"/>
      <c r="AA160" s="938"/>
      <c r="AB160" s="938"/>
      <c r="AC160" s="938"/>
      <c r="AD160" s="938"/>
      <c r="AE160" s="938"/>
      <c r="AF160" s="938"/>
      <c r="AG160" s="938"/>
      <c r="AH160" s="938"/>
      <c r="AI160" s="939"/>
      <c r="AJ160" s="1152" t="str">
        <f t="shared" si="18"/>
        <v/>
      </c>
      <c r="AK160" s="1153"/>
      <c r="AL160" s="1153"/>
      <c r="AM160" s="1153"/>
      <c r="AN160" s="1153"/>
      <c r="AO160" s="1153"/>
      <c r="AP160" s="1153"/>
      <c r="AQ160" s="1153"/>
      <c r="AR160" s="1153"/>
      <c r="AS160" s="1153"/>
      <c r="AT160" s="1153"/>
      <c r="AU160" s="1153"/>
      <c r="AV160" s="1153"/>
      <c r="AW160" s="1153"/>
      <c r="AX160" s="1153"/>
      <c r="AY160" s="1153"/>
      <c r="AZ160" s="1153"/>
      <c r="BA160" s="1153"/>
      <c r="BB160" s="1153"/>
      <c r="BC160" s="1153"/>
      <c r="BD160" s="1153"/>
      <c r="BE160" s="1153"/>
      <c r="BF160" s="1153"/>
      <c r="BG160" s="1153"/>
      <c r="BH160" s="1153"/>
      <c r="BI160" s="1166"/>
      <c r="BJ160" s="1167"/>
      <c r="BK160" s="1167"/>
      <c r="BL160" s="1167"/>
      <c r="BM160" s="1167"/>
      <c r="BN160" s="1167"/>
      <c r="BO160" s="1167"/>
      <c r="BP160" s="1167"/>
      <c r="BQ160" s="1167"/>
      <c r="BR160" s="1167"/>
      <c r="BS160" s="1167"/>
      <c r="BT160" s="1167"/>
      <c r="BU160" s="1167"/>
      <c r="BV160" s="1167"/>
      <c r="BW160" s="1167"/>
      <c r="BX160" s="1167"/>
      <c r="BY160" s="1167"/>
      <c r="BZ160" s="1168"/>
      <c r="CA160" s="72"/>
      <c r="CB160" s="2"/>
      <c r="CC160" s="1664" t="str">
        <f>IF(COUNTIF(Q52:R58,"◇")&gt;=1,IF(ISERROR(MID(R41,LEN(R41)-2,1)),"",MID(R41,LEN(R41)-2,1)),IF(ISERROR(MID(R45,LEN(R45)-2,1)),"",MID(R45,LEN(R45)-2,1)))</f>
        <v/>
      </c>
      <c r="CD160" s="1665"/>
      <c r="CE160" s="1665"/>
      <c r="CF160" s="1666"/>
      <c r="CG160" s="1667" t="str">
        <f>IF(COUNTIF(Q52:R58,"◇")&gt;=1,IF(ISERROR(MID(R41,LEN(R41)-1,1)),"",MID(R41,LEN(R41)-1,1)),IF(ISERROR(MID(R45,LEN(R45)-1,1)),"",MID(R45,LEN(R45)-1,1)))</f>
        <v/>
      </c>
      <c r="CH160" s="1665"/>
      <c r="CI160" s="1665"/>
      <c r="CJ160" s="1666"/>
      <c r="CK160" s="1668" t="str">
        <f>IF(COUNTIF(Q52:R58,"◇")&gt;=1,IF(ISERROR(MID(R41,LEN(R41)-0,1)),"",MID(R41,LEN(R41)-0,1)),IF(ISERROR(MID(R45,LEN(R45)-0,1)),"",MID(R45,LEN(R45)-0,1)))</f>
        <v/>
      </c>
      <c r="CL160" s="1669"/>
      <c r="CM160" s="1669"/>
      <c r="CN160" s="1670"/>
      <c r="CO160" s="1671" t="s">
        <v>79</v>
      </c>
      <c r="CP160" s="1671"/>
      <c r="CQ160" s="1671"/>
      <c r="CR160" s="1671"/>
      <c r="CS160" s="1670" t="str">
        <f>IF(COUNTIF(Q52:R58,"◇")&gt;=1,IF(ISERROR(MID(AE41,LEN(AE41)-3,1)),"",MID(AE41,LEN(AE41)-3,1)),IF(ISERROR(MID(AE45,LEN(AE45)-3,1)),"",MID(AE45,LEN(AE45)-3,1)))</f>
        <v/>
      </c>
      <c r="CT160" s="1672"/>
      <c r="CU160" s="1672"/>
      <c r="CV160" s="1673"/>
      <c r="CW160" s="1674" t="str">
        <f>IF(COUNTIF(Q52:R58,"◇")&gt;=1,IF(ISERROR(MID(AE41,LEN(AE41)-2,1)),"",MID(AE41,LEN(AE41)-2,1)),IF(ISERROR(MID(AE45,LEN(AE45)-2,1)),"",MID(AE45,LEN(AE45)-2,1)))</f>
        <v/>
      </c>
      <c r="CX160" s="1672"/>
      <c r="CY160" s="1672"/>
      <c r="CZ160" s="1673"/>
      <c r="DA160" s="1674" t="str">
        <f>IF(COUNTIF(Q52:R58,"◇")&gt;=1,IF(ISERROR(MID(AE41,LEN(AE41)-1,1)),"",MID(AE41,LEN(AE41)-1,1)),IF(ISERROR(MID(AE45,LEN(AE45)-1,1)),"",MID(AE45,LEN(AE45)-1,1)))</f>
        <v/>
      </c>
      <c r="DB160" s="1672"/>
      <c r="DC160" s="1672"/>
      <c r="DD160" s="1673"/>
      <c r="DE160" s="1672" t="str">
        <f>IF(COUNTIF(Q52:R58,"◇")&gt;=1,IF(ISERROR(MID(AE41,LEN(AE41)-0,1)),"",MID(AE41,LEN(AE41)-0,1)),IF(ISERROR(MID(AE45,LEN(AE45)-0,1)),"",MID(AE45,LEN(AE45)-0,1)))</f>
        <v/>
      </c>
      <c r="DF160" s="1672"/>
      <c r="DG160" s="1672"/>
      <c r="DH160" s="1672"/>
      <c r="DI160" s="1671" t="s">
        <v>79</v>
      </c>
      <c r="DJ160" s="1671"/>
      <c r="DK160" s="1671"/>
      <c r="DL160" s="1671"/>
      <c r="DM160" s="1670" t="str">
        <f>IF(COUNTIF(Q52:R58,"◇")&gt;=1,IF(ISERROR(MID(AX41,1,1)),"",MID(AX41,1,1)),IF(ISERROR(MID(AX45,1,1)),"",MID(AX45,1,1)))</f>
        <v/>
      </c>
      <c r="DN160" s="1672"/>
      <c r="DO160" s="1672"/>
      <c r="DP160" s="1673"/>
      <c r="DQ160" s="1674" t="str">
        <f>IF(COUNTIF(Q52:R58,"◇")&gt;=1,IF(ISERROR(MID(AX41,2,1)),"",MID(AX41,2,1)),IF(ISERROR(MID(AX45,2,1)),"",MID(AX45,2,1)))</f>
        <v/>
      </c>
      <c r="DR160" s="1672"/>
      <c r="DS160" s="1672"/>
      <c r="DT160" s="1673"/>
      <c r="DU160" s="1674" t="str">
        <f>IF(COUNTIF(Q52:R58,"◇")&gt;=1,IF(ISERROR(MID(AX41,3,1)),"",MID(AX41,3,1)),IF(ISERROR(MID(AX45,3,1)),"",MID(AX45,3,1)))</f>
        <v/>
      </c>
      <c r="DV160" s="1672"/>
      <c r="DW160" s="1672"/>
      <c r="DX160" s="1673"/>
      <c r="DY160" s="1674" t="str">
        <f>IF(COUNTIF(Q52:R58,"◇")&gt;=1,IF(ISERROR(MID(AX41,4,1)),"",MID(AX41,4,1)),IF(ISERROR(MID(AX45,4,1)),"",MID(AX45,4,1)))</f>
        <v/>
      </c>
      <c r="DZ160" s="1672"/>
      <c r="EA160" s="1672"/>
      <c r="EB160" s="1673"/>
      <c r="EC160" s="1668" t="str">
        <f>IF(COUNTIF(Q52:R58,"◇")&gt;=1,IF(ISERROR(MID(AX41,5,1)),"",MID(AX41,5,1)),IF(ISERROR(MID(AX45,5,1)),"",MID(AX45,5,1)))</f>
        <v/>
      </c>
      <c r="ED160" s="1669"/>
      <c r="EE160" s="1669"/>
      <c r="EF160" s="1669"/>
      <c r="EG160" s="1675" t="str">
        <f>IF(FQ160="","","◇")</f>
        <v/>
      </c>
      <c r="EH160" s="1675"/>
      <c r="EI160" s="1675"/>
      <c r="EJ160" s="1675"/>
      <c r="EK160" s="1665" t="str">
        <f>IF(SUMIF(Q52:R58,N62,AY52:BV58)=0,"",IF(ISERROR(MID(ROUND(SUMIF(Q52:R58,N62,AY52:BV58),0),LEN(ROUND(SUMIF(Q52:R58,N62,AY52:BV58),0))-8,1)),"",MID(ROUND(SUMIF(Q52:R58,N62,AY52:BV58),0),LEN(ROUND(SUMIF(Q52:R58,N62,AY52:BV58),0))-8,1)))</f>
        <v/>
      </c>
      <c r="EL160" s="1665"/>
      <c r="EM160" s="1665"/>
      <c r="EN160" s="1676"/>
      <c r="EO160" s="1677" t="str">
        <f>IF(SUMIF(Q52:R58,N62,AY52:BV58)=0,"",IF(ISERROR(MID(ROUND(SUMIF(Q52:R58,N62,AY52:BV58),0),LEN(ROUND(SUMIF(Q52:R58,N62,AY52:BV58),0))-7,1)),"",MID(ROUND(SUMIF(Q52:R58,N62,AY52:BV58),0),LEN(ROUND(SUMIF(Q52:R58,N62,AY52:BV58),0))-7,1)))</f>
        <v/>
      </c>
      <c r="EP160" s="1665"/>
      <c r="EQ160" s="1665"/>
      <c r="ER160" s="1676"/>
      <c r="ES160" s="1677" t="str">
        <f>IF(SUMIF(Q52:R58,N62,AY52:BV58)=0,"",IF(ISERROR(MID(ROUND(SUMIF(Q52:R58,N62,AY52:BV58),0),LEN(ROUND(SUMIF(Q52:R58,N62,AY52:BV58),0))-6,1)),"",MID(ROUND(SUMIF(Q52:R58,N62,AY52:BV58),0),LEN(ROUND(SUMIF(Q52:R58,N62,AY52:BV58),0))-6,1)))</f>
        <v/>
      </c>
      <c r="ET160" s="1665"/>
      <c r="EU160" s="1665"/>
      <c r="EV160" s="1678"/>
      <c r="EW160" s="1677" t="str">
        <f>IF(SUMIF(Q52:R58,N62,AY52:BV58)=0,"",IF(ISERROR(MID(ROUND(SUMIF(Q52:R58,N62,AY52:BV58),0),LEN(ROUND(SUMIF(Q52:R58,N62,AY52:BV58),0))-5,1)),"",MID(ROUND(SUMIF(Q52:R58,N62,AY52:BV58),0),LEN(ROUND(SUMIF(Q52:R58,N62,AY52:BV58),0))-5,1)))</f>
        <v/>
      </c>
      <c r="EX160" s="1665"/>
      <c r="EY160" s="1665"/>
      <c r="EZ160" s="1676"/>
      <c r="FA160" s="1677" t="str">
        <f>IF(SUMIF(Q52:R58,N62,AY52:BV58)=0,"",IF(ISERROR(MID(ROUND(SUMIF(Q52:R58,N62,AY52:BV58),0),LEN(ROUND(SUMIF(Q52:R58,N62,AY52:BV58),0))-4,1)),"",MID(ROUND(SUMIF(Q52:R58,N62,AY52:BV58),0),LEN(ROUND(SUMIF(Q52:R58,N62,AY52:BV58),0))-4,1)))</f>
        <v/>
      </c>
      <c r="FB160" s="1665"/>
      <c r="FC160" s="1665"/>
      <c r="FD160" s="1676"/>
      <c r="FE160" s="1677" t="str">
        <f>IF(SUMIF(Q52:R58,N62,AY52:BV58)=0,"",IF(ISERROR(MID(ROUND(SUMIF(Q52:R58,N62,AY52:BV58),0),LEN(ROUND(SUMIF(Q52:R58,N62,AY52:BV58),0))-3,1)),"",MID(ROUND(SUMIF(Q52:R58,N62,AY52:BV58),0),LEN(ROUND(SUMIF(Q52:R58,N62,AY52:BV58),0))-3,1)))</f>
        <v/>
      </c>
      <c r="FF160" s="1665"/>
      <c r="FG160" s="1665"/>
      <c r="FH160" s="1678"/>
      <c r="FI160" s="1677" t="str">
        <f>IF(SUMIF(Q52:R58,N62,AY52:BV58)=0,"",IF(ISERROR(MID(ROUND(SUMIF(Q52:R58,N62,AY52:BV58),0),LEN(ROUND(SUMIF(Q52:R58,N62,AY52:BV58),0))-2,1)),"",MID(ROUND(SUMIF(Q52:R58,N62,AY52:BV58),0),LEN(ROUND(SUMIF(Q52:R58,N62,AY52:BV58),0))-2,1)))</f>
        <v/>
      </c>
      <c r="FJ160" s="1665"/>
      <c r="FK160" s="1665"/>
      <c r="FL160" s="1676"/>
      <c r="FM160" s="1677" t="str">
        <f>IF(SUMIF(Q52:R58,N62,AY52:BV58)=0,"",IF(ISERROR(MID(ROUND(SUMIF(Q52:R58,N62,AY52:BV58),0),LEN(ROUND(SUMIF(Q52:R58,N62,AY52:BV58),0))-1,1)),"",MID(ROUND(SUMIF(Q52:R58,N62,AY52:BV58),0),LEN(ROUND(SUMIF(Q52:R58,N62,AY52:BV58),0))-1,1)))</f>
        <v/>
      </c>
      <c r="FN160" s="1665"/>
      <c r="FO160" s="1665"/>
      <c r="FP160" s="1676"/>
      <c r="FQ160" s="1677" t="str">
        <f>IF(SUMIF(Q52:R58,N62,AY52:BV58)=0,"",IF(ISERROR(MID(ROUND(SUMIF(Q52:R58,N62,AY52:BV58),0),LEN(ROUND(SUMIF(Q52:R58,N62,AY52:BV58),0))-0,1)),"",MID(ROUND(SUMIF(Q52:R58,N62,AY52:BV58),0),LEN(ROUND(SUMIF(Q52:R58,N62,AY52:BV58),0))-0,1)))</f>
        <v/>
      </c>
      <c r="FR160" s="1665"/>
      <c r="FS160" s="1665"/>
      <c r="FT160" s="2336"/>
    </row>
    <row r="161" spans="1:178" ht="22.5" customHeight="1" thickBot="1" x14ac:dyDescent="0.25">
      <c r="A161" s="124"/>
      <c r="B161" s="93" t="str">
        <f t="shared" si="17"/>
        <v/>
      </c>
      <c r="C161" s="20" t="str">
        <f t="shared" si="17"/>
        <v/>
      </c>
      <c r="D161" s="1190" t="str">
        <f t="shared" si="17"/>
        <v/>
      </c>
      <c r="E161" s="1191"/>
      <c r="F161" s="1191"/>
      <c r="G161" s="1191"/>
      <c r="H161" s="1191"/>
      <c r="I161" s="1191"/>
      <c r="J161" s="1191"/>
      <c r="K161" s="1191"/>
      <c r="L161" s="1191"/>
      <c r="M161" s="1191"/>
      <c r="N161" s="1192" t="str">
        <f>IF(N107="","",N107)</f>
        <v/>
      </c>
      <c r="O161" s="1193"/>
      <c r="P161" s="1194" t="str">
        <f>IF(P107="","",P107)</f>
        <v/>
      </c>
      <c r="Q161" s="1194"/>
      <c r="R161" s="1194"/>
      <c r="S161" s="1195" t="str">
        <f>IF(S107="","",S107)</f>
        <v/>
      </c>
      <c r="T161" s="1196"/>
      <c r="U161" s="1196"/>
      <c r="V161" s="1196"/>
      <c r="W161" s="1197"/>
      <c r="X161" s="970" t="str">
        <f>IF(X107="","",X107)</f>
        <v/>
      </c>
      <c r="Y161" s="971"/>
      <c r="Z161" s="971"/>
      <c r="AA161" s="971"/>
      <c r="AB161" s="971"/>
      <c r="AC161" s="971"/>
      <c r="AD161" s="971"/>
      <c r="AE161" s="971"/>
      <c r="AF161" s="971"/>
      <c r="AG161" s="971"/>
      <c r="AH161" s="971"/>
      <c r="AI161" s="972"/>
      <c r="AJ161" s="1224" t="str">
        <f t="shared" si="18"/>
        <v/>
      </c>
      <c r="AK161" s="1225"/>
      <c r="AL161" s="1225"/>
      <c r="AM161" s="1225"/>
      <c r="AN161" s="1225"/>
      <c r="AO161" s="1225"/>
      <c r="AP161" s="1225"/>
      <c r="AQ161" s="1225"/>
      <c r="AR161" s="1225"/>
      <c r="AS161" s="1225"/>
      <c r="AT161" s="1225"/>
      <c r="AU161" s="1225"/>
      <c r="AV161" s="1225"/>
      <c r="AW161" s="1225"/>
      <c r="AX161" s="1225"/>
      <c r="AY161" s="1225"/>
      <c r="AZ161" s="1225"/>
      <c r="BA161" s="1225"/>
      <c r="BB161" s="1225"/>
      <c r="BC161" s="1225"/>
      <c r="BD161" s="1225"/>
      <c r="BE161" s="1225"/>
      <c r="BF161" s="1225"/>
      <c r="BG161" s="1225"/>
      <c r="BH161" s="1225"/>
      <c r="BI161" s="1166"/>
      <c r="BJ161" s="1167"/>
      <c r="BK161" s="1167"/>
      <c r="BL161" s="1167"/>
      <c r="BM161" s="1167"/>
      <c r="BN161" s="1167"/>
      <c r="BO161" s="1167"/>
      <c r="BP161" s="1167"/>
      <c r="BQ161" s="1167"/>
      <c r="BR161" s="1167"/>
      <c r="BS161" s="1167"/>
      <c r="BT161" s="1167"/>
      <c r="BU161" s="1167"/>
      <c r="BV161" s="1167"/>
      <c r="BW161" s="1167"/>
      <c r="BX161" s="1167"/>
      <c r="BY161" s="1167"/>
      <c r="BZ161" s="1168"/>
      <c r="CA161" s="72"/>
      <c r="CB161" s="2"/>
      <c r="CC161" s="2325"/>
      <c r="CD161" s="2326"/>
      <c r="CE161" s="2326"/>
      <c r="CF161" s="2327"/>
      <c r="CG161" s="2328"/>
      <c r="CH161" s="2326"/>
      <c r="CI161" s="2326"/>
      <c r="CJ161" s="2327"/>
      <c r="CK161" s="2329"/>
      <c r="CL161" s="2326"/>
      <c r="CM161" s="2326"/>
      <c r="CN161" s="2330"/>
      <c r="CO161" s="2331" t="s">
        <v>79</v>
      </c>
      <c r="CP161" s="2331"/>
      <c r="CQ161" s="2331"/>
      <c r="CR161" s="2331"/>
      <c r="CS161" s="2330"/>
      <c r="CT161" s="2332"/>
      <c r="CU161" s="2332"/>
      <c r="CV161" s="2333"/>
      <c r="CW161" s="2334"/>
      <c r="CX161" s="2332"/>
      <c r="CY161" s="2332"/>
      <c r="CZ161" s="2333"/>
      <c r="DA161" s="2334"/>
      <c r="DB161" s="2332"/>
      <c r="DC161" s="2332"/>
      <c r="DD161" s="2333"/>
      <c r="DE161" s="2332"/>
      <c r="DF161" s="2332"/>
      <c r="DG161" s="2332"/>
      <c r="DH161" s="2332"/>
      <c r="DI161" s="2331" t="s">
        <v>79</v>
      </c>
      <c r="DJ161" s="2331"/>
      <c r="DK161" s="2331"/>
      <c r="DL161" s="2331"/>
      <c r="DM161" s="2330"/>
      <c r="DN161" s="2332"/>
      <c r="DO161" s="2332"/>
      <c r="DP161" s="2333"/>
      <c r="DQ161" s="2334"/>
      <c r="DR161" s="2332"/>
      <c r="DS161" s="2332"/>
      <c r="DT161" s="2333"/>
      <c r="DU161" s="2334"/>
      <c r="DV161" s="2332"/>
      <c r="DW161" s="2332"/>
      <c r="DX161" s="2333"/>
      <c r="DY161" s="2334"/>
      <c r="DZ161" s="2332"/>
      <c r="EA161" s="2332"/>
      <c r="EB161" s="2333"/>
      <c r="EC161" s="2329"/>
      <c r="ED161" s="2326"/>
      <c r="EE161" s="2326"/>
      <c r="EF161" s="2326"/>
      <c r="EG161" s="1675"/>
      <c r="EH161" s="1675"/>
      <c r="EI161" s="1675"/>
      <c r="EJ161" s="1675"/>
      <c r="EK161" s="2337"/>
      <c r="EL161" s="2337"/>
      <c r="EM161" s="2337"/>
      <c r="EN161" s="2338"/>
      <c r="EO161" s="2339"/>
      <c r="EP161" s="2337"/>
      <c r="EQ161" s="2337"/>
      <c r="ER161" s="2338"/>
      <c r="ES161" s="2339"/>
      <c r="ET161" s="2337"/>
      <c r="EU161" s="2337"/>
      <c r="EV161" s="2340"/>
      <c r="EW161" s="1668"/>
      <c r="EX161" s="1669"/>
      <c r="EY161" s="1669"/>
      <c r="EZ161" s="1670"/>
      <c r="FA161" s="1668"/>
      <c r="FB161" s="1669"/>
      <c r="FC161" s="1669"/>
      <c r="FD161" s="1670"/>
      <c r="FE161" s="2339"/>
      <c r="FF161" s="2337"/>
      <c r="FG161" s="2337"/>
      <c r="FH161" s="2340"/>
      <c r="FI161" s="1668"/>
      <c r="FJ161" s="1669"/>
      <c r="FK161" s="1669"/>
      <c r="FL161" s="1670"/>
      <c r="FM161" s="1668"/>
      <c r="FN161" s="1669"/>
      <c r="FO161" s="1669"/>
      <c r="FP161" s="1670"/>
      <c r="FQ161" s="1668"/>
      <c r="FR161" s="1669"/>
      <c r="FS161" s="1669"/>
      <c r="FT161" s="2335"/>
    </row>
    <row r="162" spans="1:178" ht="7.5" customHeight="1" x14ac:dyDescent="0.2">
      <c r="A162" s="124"/>
      <c r="B162" s="1001" t="s">
        <v>90</v>
      </c>
      <c r="C162" s="1002"/>
      <c r="D162" s="1002"/>
      <c r="E162" s="1002"/>
      <c r="F162" s="1002"/>
      <c r="G162" s="1002"/>
      <c r="H162" s="1002"/>
      <c r="I162" s="1003"/>
      <c r="J162" s="1258" t="str">
        <f>IF(J108="","",J108)</f>
        <v/>
      </c>
      <c r="K162" s="1258"/>
      <c r="L162" s="1258"/>
      <c r="M162" s="1258"/>
      <c r="N162" s="1258"/>
      <c r="O162" s="1259"/>
      <c r="P162" s="988" t="s">
        <v>83</v>
      </c>
      <c r="Q162" s="989"/>
      <c r="R162" s="989"/>
      <c r="S162" s="989"/>
      <c r="T162" s="989"/>
      <c r="U162" s="989"/>
      <c r="V162" s="989"/>
      <c r="W162" s="989"/>
      <c r="X162" s="989"/>
      <c r="Y162" s="989"/>
      <c r="Z162" s="989"/>
      <c r="AA162" s="989"/>
      <c r="AB162" s="989"/>
      <c r="AC162" s="989"/>
      <c r="AD162" s="989"/>
      <c r="AE162" s="989"/>
      <c r="AF162" s="989"/>
      <c r="AG162" s="989"/>
      <c r="AH162" s="989"/>
      <c r="AI162" s="990"/>
      <c r="AJ162" s="991" t="str">
        <f t="shared" si="18"/>
        <v/>
      </c>
      <c r="AK162" s="992"/>
      <c r="AL162" s="992"/>
      <c r="AM162" s="992"/>
      <c r="AN162" s="992"/>
      <c r="AO162" s="992"/>
      <c r="AP162" s="992"/>
      <c r="AQ162" s="992"/>
      <c r="AR162" s="992"/>
      <c r="AS162" s="992"/>
      <c r="AT162" s="992"/>
      <c r="AU162" s="992"/>
      <c r="AV162" s="992"/>
      <c r="AW162" s="992"/>
      <c r="AX162" s="992"/>
      <c r="AY162" s="992"/>
      <c r="AZ162" s="992"/>
      <c r="BA162" s="992"/>
      <c r="BB162" s="992"/>
      <c r="BC162" s="992"/>
      <c r="BD162" s="992"/>
      <c r="BE162" s="992"/>
      <c r="BF162" s="992"/>
      <c r="BG162" s="992"/>
      <c r="BH162" s="992"/>
      <c r="BI162" s="1199"/>
      <c r="BJ162" s="1200"/>
      <c r="BK162" s="1200"/>
      <c r="BL162" s="1200"/>
      <c r="BM162" s="1200"/>
      <c r="BN162" s="1200"/>
      <c r="BO162" s="1200"/>
      <c r="BP162" s="1200"/>
      <c r="BQ162" s="1200"/>
      <c r="BR162" s="1200"/>
      <c r="BS162" s="1200"/>
      <c r="BT162" s="1200"/>
      <c r="BU162" s="1200"/>
      <c r="BV162" s="1200"/>
      <c r="BW162" s="1200"/>
      <c r="BX162" s="1200"/>
      <c r="BY162" s="1200"/>
      <c r="BZ162" s="1201"/>
      <c r="CA162" s="72"/>
      <c r="CB162" s="2"/>
      <c r="CC162" s="1636" t="s">
        <v>114</v>
      </c>
      <c r="CD162" s="1637"/>
      <c r="CE162" s="1637"/>
      <c r="CF162" s="1637"/>
      <c r="CG162" s="1637"/>
      <c r="CH162" s="1637"/>
      <c r="CI162" s="1637"/>
      <c r="CJ162" s="1637"/>
      <c r="CK162" s="1637"/>
      <c r="CL162" s="1637"/>
      <c r="CM162" s="1637"/>
      <c r="CN162" s="1638"/>
      <c r="CO162" s="2447" t="str">
        <f>IF(ISERROR(MID(J162,LEN(J162)-8,1)),"",MID(J162,LEN(J162)-8,1))</f>
        <v/>
      </c>
      <c r="CP162" s="2420"/>
      <c r="CQ162" s="2420"/>
      <c r="CR162" s="2420"/>
      <c r="CS162" s="2420" t="str">
        <f>IF(ISERROR(MID(J162,LEN(J162)-7,1)),"",MID(J162,LEN(J162)-7,1))</f>
        <v/>
      </c>
      <c r="CT162" s="2420"/>
      <c r="CU162" s="2420"/>
      <c r="CV162" s="2420"/>
      <c r="CW162" s="2420" t="str">
        <f>IF(ISERROR(MID(J162,LEN(J162)-6,1)),"",MID(J162,LEN(J162)-6,1))</f>
        <v/>
      </c>
      <c r="CX162" s="2420"/>
      <c r="CY162" s="2420"/>
      <c r="CZ162" s="2421"/>
      <c r="DA162" s="2422" t="str">
        <f>IF(ISERROR(MID(J162,LEN(J162)-5,1)),"",MID(J162,LEN(J162)-5,1))</f>
        <v/>
      </c>
      <c r="DB162" s="2420"/>
      <c r="DC162" s="2420"/>
      <c r="DD162" s="2420"/>
      <c r="DE162" s="2420" t="str">
        <f>IF(ISERROR(MID(J162,LEN(J162)-4,1)),"",MID(J162,LEN(J162)-4,1))</f>
        <v/>
      </c>
      <c r="DF162" s="2420"/>
      <c r="DG162" s="2420"/>
      <c r="DH162" s="2420"/>
      <c r="DI162" s="2420" t="str">
        <f>IF(ISERROR(MID(J162,LEN(J162)-3,1)),"",MID(J162,LEN(J162)-3,1))</f>
        <v/>
      </c>
      <c r="DJ162" s="2420"/>
      <c r="DK162" s="2420"/>
      <c r="DL162" s="2421"/>
      <c r="DM162" s="2422" t="str">
        <f>IF(ISERROR(MID(J162,LEN(J162)-2,1)),"",MID(J162,LEN(J162)-2,1))</f>
        <v/>
      </c>
      <c r="DN162" s="2420"/>
      <c r="DO162" s="2420"/>
      <c r="DP162" s="2420"/>
      <c r="DQ162" s="2420" t="str">
        <f>IF(ISERROR(MID(J162,LEN(J162)-1,1)),"",MID(J162,LEN(J162)-1,1))</f>
        <v/>
      </c>
      <c r="DR162" s="2420"/>
      <c r="DS162" s="2420"/>
      <c r="DT162" s="2420"/>
      <c r="DU162" s="1651" t="str">
        <f>IF(ISERROR(MID(J162,LEN(J162)-0,1)),"",MID(J162,LEN(J162)-0,1))</f>
        <v/>
      </c>
      <c r="DV162" s="1651"/>
      <c r="DW162" s="1651"/>
      <c r="DX162" s="1753"/>
      <c r="DY162" s="2409" t="s">
        <v>83</v>
      </c>
      <c r="DZ162" s="2410"/>
      <c r="EA162" s="2410"/>
      <c r="EB162" s="2410"/>
      <c r="EC162" s="2410"/>
      <c r="ED162" s="2410"/>
      <c r="EE162" s="2410"/>
      <c r="EF162" s="2410"/>
      <c r="EG162" s="2410"/>
      <c r="EH162" s="2410"/>
      <c r="EI162" s="2410"/>
      <c r="EJ162" s="2411"/>
      <c r="EK162" s="2315" t="str">
        <f>IF(ISERROR(MID(AJ162,LEN(AJ162)-8,1)),"",MID(AJ162,LEN(AJ162)-8,1))</f>
        <v/>
      </c>
      <c r="EL162" s="2316"/>
      <c r="EM162" s="2316"/>
      <c r="EN162" s="2316"/>
      <c r="EO162" s="2316" t="str">
        <f>IF(ISERROR(MID(AJ162,LEN(AJ162)-7,1)),"",MID(AJ162,LEN(AJ162)-7,1))</f>
        <v/>
      </c>
      <c r="EP162" s="2316"/>
      <c r="EQ162" s="2316"/>
      <c r="ER162" s="2316"/>
      <c r="ES162" s="2316" t="str">
        <f>IF(ISERROR(MID(AJ162,LEN(AJ162)-6,1)),"",MID(AJ162,LEN(AJ162)-6,1))</f>
        <v/>
      </c>
      <c r="ET162" s="2316"/>
      <c r="EU162" s="2316"/>
      <c r="EV162" s="2317"/>
      <c r="EW162" s="2316" t="str">
        <f>IF(ISERROR(MID(AJ162,LEN(AJ162)-5,1)),"",MID(AJ162,LEN(AJ162)-5,1))</f>
        <v/>
      </c>
      <c r="EX162" s="2316"/>
      <c r="EY162" s="2316"/>
      <c r="EZ162" s="2316"/>
      <c r="FA162" s="2316" t="str">
        <f>IF(ISERROR(MID(AJ162,LEN(AJ162)-4,1)),"",MID(AJ162,LEN(AJ162)-4,1))</f>
        <v/>
      </c>
      <c r="FB162" s="2316"/>
      <c r="FC162" s="2316"/>
      <c r="FD162" s="2316"/>
      <c r="FE162" s="2316" t="str">
        <f>IF(ISERROR(MID(AJ162,LEN(AJ162)-3,1)),"",MID(AJ162,LEN(AJ162)-3,1))</f>
        <v/>
      </c>
      <c r="FF162" s="2316"/>
      <c r="FG162" s="2316"/>
      <c r="FH162" s="2317"/>
      <c r="FI162" s="2316" t="str">
        <f>IF(ISERROR(MID(AJ162,LEN(AJ162)-2,1)),"",MID(AJ162,LEN(AJ162)-2,1))</f>
        <v/>
      </c>
      <c r="FJ162" s="2316"/>
      <c r="FK162" s="2316"/>
      <c r="FL162" s="2316"/>
      <c r="FM162" s="2316" t="str">
        <f>IF(ISERROR(MID(AJ162,LEN(AJ162)-1,1)),"",MID(AJ162,LEN(AJ162)-1,1))</f>
        <v/>
      </c>
      <c r="FN162" s="2316"/>
      <c r="FO162" s="2316"/>
      <c r="FP162" s="2316"/>
      <c r="FQ162" s="2316" t="str">
        <f>IF(ISERROR(MID(AJ162,LEN(AJ162)-0,1)),"",MID(AJ162,LEN(AJ162)-0,1))</f>
        <v/>
      </c>
      <c r="FR162" s="2316"/>
      <c r="FS162" s="2316"/>
      <c r="FT162" s="2425"/>
    </row>
    <row r="163" spans="1:178" ht="15" customHeight="1" x14ac:dyDescent="0.2">
      <c r="A163" s="124"/>
      <c r="B163" s="1004"/>
      <c r="C163" s="1005"/>
      <c r="D163" s="1005"/>
      <c r="E163" s="1005"/>
      <c r="F163" s="1005"/>
      <c r="G163" s="1005"/>
      <c r="H163" s="1005"/>
      <c r="I163" s="1006"/>
      <c r="J163" s="960"/>
      <c r="K163" s="960"/>
      <c r="L163" s="960"/>
      <c r="M163" s="960"/>
      <c r="N163" s="960"/>
      <c r="O163" s="1011"/>
      <c r="P163" s="1014" t="s">
        <v>84</v>
      </c>
      <c r="Q163" s="1015"/>
      <c r="R163" s="1015"/>
      <c r="S163" s="1015"/>
      <c r="T163" s="1015"/>
      <c r="U163" s="1015"/>
      <c r="V163" s="1015"/>
      <c r="W163" s="1015"/>
      <c r="X163" s="1015"/>
      <c r="Y163" s="1015"/>
      <c r="Z163" s="1015"/>
      <c r="AA163" s="1015"/>
      <c r="AB163" s="1015"/>
      <c r="AC163" s="1015"/>
      <c r="AD163" s="1015"/>
      <c r="AE163" s="1015"/>
      <c r="AF163" s="1015"/>
      <c r="AG163" s="1015"/>
      <c r="AH163" s="1015"/>
      <c r="AI163" s="1016"/>
      <c r="AJ163" s="959"/>
      <c r="AK163" s="960"/>
      <c r="AL163" s="960"/>
      <c r="AM163" s="960"/>
      <c r="AN163" s="960"/>
      <c r="AO163" s="960"/>
      <c r="AP163" s="960"/>
      <c r="AQ163" s="960"/>
      <c r="AR163" s="960"/>
      <c r="AS163" s="960"/>
      <c r="AT163" s="960"/>
      <c r="AU163" s="960"/>
      <c r="AV163" s="960"/>
      <c r="AW163" s="960"/>
      <c r="AX163" s="960"/>
      <c r="AY163" s="960"/>
      <c r="AZ163" s="960"/>
      <c r="BA163" s="960"/>
      <c r="BB163" s="960"/>
      <c r="BC163" s="960"/>
      <c r="BD163" s="960"/>
      <c r="BE163" s="960"/>
      <c r="BF163" s="960"/>
      <c r="BG163" s="960"/>
      <c r="BH163" s="960"/>
      <c r="BI163" s="1202"/>
      <c r="BJ163" s="1203"/>
      <c r="BK163" s="1203"/>
      <c r="BL163" s="1203"/>
      <c r="BM163" s="1203"/>
      <c r="BN163" s="1203"/>
      <c r="BO163" s="1203"/>
      <c r="BP163" s="1203"/>
      <c r="BQ163" s="1203"/>
      <c r="BR163" s="1203"/>
      <c r="BS163" s="1203"/>
      <c r="BT163" s="1203"/>
      <c r="BU163" s="1203"/>
      <c r="BV163" s="1203"/>
      <c r="BW163" s="1203"/>
      <c r="BX163" s="1203"/>
      <c r="BY163" s="1203"/>
      <c r="BZ163" s="1204"/>
      <c r="CA163" s="72"/>
      <c r="CB163" s="2"/>
      <c r="CC163" s="2319"/>
      <c r="CD163" s="2320"/>
      <c r="CE163" s="2320"/>
      <c r="CF163" s="2320"/>
      <c r="CG163" s="2320"/>
      <c r="CH163" s="2320"/>
      <c r="CI163" s="2320"/>
      <c r="CJ163" s="2320"/>
      <c r="CK163" s="2320"/>
      <c r="CL163" s="2320"/>
      <c r="CM163" s="2320"/>
      <c r="CN163" s="2321"/>
      <c r="CO163" s="1679"/>
      <c r="CP163" s="1680"/>
      <c r="CQ163" s="1680"/>
      <c r="CR163" s="1680"/>
      <c r="CS163" s="1680"/>
      <c r="CT163" s="1680"/>
      <c r="CU163" s="1680"/>
      <c r="CV163" s="1680"/>
      <c r="CW163" s="1680"/>
      <c r="CX163" s="1680"/>
      <c r="CY163" s="1680"/>
      <c r="CZ163" s="2318"/>
      <c r="DA163" s="2423"/>
      <c r="DB163" s="1680"/>
      <c r="DC163" s="1680"/>
      <c r="DD163" s="1680"/>
      <c r="DE163" s="1680"/>
      <c r="DF163" s="1680"/>
      <c r="DG163" s="1680"/>
      <c r="DH163" s="1680"/>
      <c r="DI163" s="1680"/>
      <c r="DJ163" s="1680"/>
      <c r="DK163" s="1680"/>
      <c r="DL163" s="2318"/>
      <c r="DM163" s="2423"/>
      <c r="DN163" s="1680"/>
      <c r="DO163" s="1680"/>
      <c r="DP163" s="1680"/>
      <c r="DQ163" s="1680"/>
      <c r="DR163" s="1680"/>
      <c r="DS163" s="1680"/>
      <c r="DT163" s="1680"/>
      <c r="DU163" s="1680"/>
      <c r="DV163" s="1680"/>
      <c r="DW163" s="1680"/>
      <c r="DX163" s="1684"/>
      <c r="DY163" s="2406" t="s">
        <v>109</v>
      </c>
      <c r="DZ163" s="2407"/>
      <c r="EA163" s="2407"/>
      <c r="EB163" s="2407"/>
      <c r="EC163" s="2407"/>
      <c r="ED163" s="2407"/>
      <c r="EE163" s="2407"/>
      <c r="EF163" s="2407"/>
      <c r="EG163" s="2407"/>
      <c r="EH163" s="2407"/>
      <c r="EI163" s="2407"/>
      <c r="EJ163" s="2408"/>
      <c r="EK163" s="1679"/>
      <c r="EL163" s="1680"/>
      <c r="EM163" s="1680"/>
      <c r="EN163" s="1680"/>
      <c r="EO163" s="1680"/>
      <c r="EP163" s="1680"/>
      <c r="EQ163" s="1680"/>
      <c r="ER163" s="1680"/>
      <c r="ES163" s="1680"/>
      <c r="ET163" s="1680"/>
      <c r="EU163" s="1680"/>
      <c r="EV163" s="2318"/>
      <c r="EW163" s="1680"/>
      <c r="EX163" s="1680"/>
      <c r="EY163" s="1680"/>
      <c r="EZ163" s="1680"/>
      <c r="FA163" s="1680"/>
      <c r="FB163" s="1680"/>
      <c r="FC163" s="1680"/>
      <c r="FD163" s="1680"/>
      <c r="FE163" s="1680"/>
      <c r="FF163" s="1680"/>
      <c r="FG163" s="1680"/>
      <c r="FH163" s="2318"/>
      <c r="FI163" s="1680"/>
      <c r="FJ163" s="1680"/>
      <c r="FK163" s="1680"/>
      <c r="FL163" s="1680"/>
      <c r="FM163" s="1680"/>
      <c r="FN163" s="1680"/>
      <c r="FO163" s="1680"/>
      <c r="FP163" s="1680"/>
      <c r="FQ163" s="1680"/>
      <c r="FR163" s="1680"/>
      <c r="FS163" s="1680"/>
      <c r="FT163" s="2426"/>
    </row>
    <row r="164" spans="1:178" ht="7.5" customHeight="1" x14ac:dyDescent="0.2">
      <c r="A164" s="124"/>
      <c r="B164" s="1017" t="s">
        <v>126</v>
      </c>
      <c r="C164" s="1018"/>
      <c r="D164" s="1018"/>
      <c r="E164" s="1018"/>
      <c r="F164" s="1018"/>
      <c r="G164" s="1018"/>
      <c r="H164" s="1018"/>
      <c r="I164" s="1019"/>
      <c r="J164" s="1024" t="str">
        <f>IF(J110="","",J110)</f>
        <v/>
      </c>
      <c r="K164" s="1024"/>
      <c r="L164" s="1024"/>
      <c r="M164" s="1024"/>
      <c r="N164" s="1024"/>
      <c r="O164" s="1025"/>
      <c r="P164" s="988" t="s">
        <v>83</v>
      </c>
      <c r="Q164" s="989"/>
      <c r="R164" s="989"/>
      <c r="S164" s="989"/>
      <c r="T164" s="989"/>
      <c r="U164" s="989"/>
      <c r="V164" s="989"/>
      <c r="W164" s="989"/>
      <c r="X164" s="989"/>
      <c r="Y164" s="989"/>
      <c r="Z164" s="989"/>
      <c r="AA164" s="989"/>
      <c r="AB164" s="989"/>
      <c r="AC164" s="989"/>
      <c r="AD164" s="989"/>
      <c r="AE164" s="989"/>
      <c r="AF164" s="989"/>
      <c r="AG164" s="989"/>
      <c r="AH164" s="989"/>
      <c r="AI164" s="990"/>
      <c r="AJ164" s="1029" t="str">
        <f>IF(AJ110="","",AJ110)</f>
        <v/>
      </c>
      <c r="AK164" s="1024"/>
      <c r="AL164" s="1024"/>
      <c r="AM164" s="1024"/>
      <c r="AN164" s="1024"/>
      <c r="AO164" s="1024"/>
      <c r="AP164" s="1024"/>
      <c r="AQ164" s="1024"/>
      <c r="AR164" s="1024"/>
      <c r="AS164" s="1024"/>
      <c r="AT164" s="1024"/>
      <c r="AU164" s="1024"/>
      <c r="AV164" s="1024"/>
      <c r="AW164" s="1024"/>
      <c r="AX164" s="1024"/>
      <c r="AY164" s="1024"/>
      <c r="AZ164" s="1024"/>
      <c r="BA164" s="1024"/>
      <c r="BB164" s="1024"/>
      <c r="BC164" s="1024"/>
      <c r="BD164" s="1024"/>
      <c r="BE164" s="1024"/>
      <c r="BF164" s="1024"/>
      <c r="BG164" s="1024"/>
      <c r="BH164" s="1024"/>
      <c r="BI164" s="482"/>
      <c r="BJ164" s="483"/>
      <c r="BK164" s="483"/>
      <c r="BL164" s="483"/>
      <c r="BM164" s="483"/>
      <c r="BN164" s="483"/>
      <c r="BO164" s="483"/>
      <c r="BP164" s="483"/>
      <c r="BQ164" s="483"/>
      <c r="BR164" s="483"/>
      <c r="BS164" s="483"/>
      <c r="BT164" s="483"/>
      <c r="BU164" s="483"/>
      <c r="BV164" s="483"/>
      <c r="BW164" s="483"/>
      <c r="BX164" s="483"/>
      <c r="BY164" s="483"/>
      <c r="BZ164" s="484"/>
      <c r="CA164" s="72"/>
      <c r="CB164" s="2"/>
      <c r="CC164" s="2309" t="s">
        <v>115</v>
      </c>
      <c r="CD164" s="2310"/>
      <c r="CE164" s="2310"/>
      <c r="CF164" s="2310"/>
      <c r="CG164" s="2310"/>
      <c r="CH164" s="2310"/>
      <c r="CI164" s="2310"/>
      <c r="CJ164" s="2310"/>
      <c r="CK164" s="2310"/>
      <c r="CL164" s="2310"/>
      <c r="CM164" s="2310"/>
      <c r="CN164" s="2311"/>
      <c r="CO164" s="1670" t="str">
        <f>IF(ISERROR(MID(J164,LEN(J164)-8,1)),"",MID(J164,LEN(J164)-8,1))</f>
        <v/>
      </c>
      <c r="CP164" s="1672"/>
      <c r="CQ164" s="1672"/>
      <c r="CR164" s="1672"/>
      <c r="CS164" s="1672" t="str">
        <f>IF(ISERROR(MID(J164,LEN(J164)-7,1)),"",MID(J164,LEN(J164)-7,1))</f>
        <v/>
      </c>
      <c r="CT164" s="1672"/>
      <c r="CU164" s="1672"/>
      <c r="CV164" s="1672"/>
      <c r="CW164" s="1672" t="str">
        <f>IF(ISERROR(MID(J164,LEN(J164)-6,1)),"",MID(J164,LEN(J164)-6,1))</f>
        <v/>
      </c>
      <c r="CX164" s="1672"/>
      <c r="CY164" s="1672"/>
      <c r="CZ164" s="2322"/>
      <c r="DA164" s="2342" t="str">
        <f>IF(ISERROR(MID(J164,LEN(J164)-5,1)),"",MID(J164,LEN(J164)-5,1))</f>
        <v/>
      </c>
      <c r="DB164" s="1672"/>
      <c r="DC164" s="1672"/>
      <c r="DD164" s="1672"/>
      <c r="DE164" s="1672" t="str">
        <f>IF(ISERROR(MID(J164,LEN(J164)-4,1)),"",MID(J164,LEN(J164)-4,1))</f>
        <v/>
      </c>
      <c r="DF164" s="1672"/>
      <c r="DG164" s="1672"/>
      <c r="DH164" s="1672"/>
      <c r="DI164" s="1672" t="str">
        <f>IF(ISERROR(MID(J164,LEN(J164)-3,1)),"",MID(J164,LEN(J164)-3,1))</f>
        <v/>
      </c>
      <c r="DJ164" s="1672"/>
      <c r="DK164" s="1672"/>
      <c r="DL164" s="2322"/>
      <c r="DM164" s="2342" t="str">
        <f>IF(ISERROR(MID(J164,LEN(J164)-2,1)),"",MID(J164,LEN(J164)-2,1))</f>
        <v/>
      </c>
      <c r="DN164" s="1672"/>
      <c r="DO164" s="1672"/>
      <c r="DP164" s="1672"/>
      <c r="DQ164" s="1672" t="str">
        <f>IF(ISERROR(MID(J164,LEN(J164)-1,1)),"",MID(J164,LEN(J164)-1,1))</f>
        <v/>
      </c>
      <c r="DR164" s="1672"/>
      <c r="DS164" s="1672"/>
      <c r="DT164" s="1672"/>
      <c r="DU164" s="1672" t="str">
        <f>IF(ISERROR(MID(J164,LEN(J164)-0,1)),"",MID(J164,LEN(J164)-0,1))</f>
        <v/>
      </c>
      <c r="DV164" s="1672"/>
      <c r="DW164" s="1672"/>
      <c r="DX164" s="1668"/>
      <c r="DY164" s="2349" t="s">
        <v>83</v>
      </c>
      <c r="DZ164" s="2350"/>
      <c r="EA164" s="2350"/>
      <c r="EB164" s="2350"/>
      <c r="EC164" s="2350"/>
      <c r="ED164" s="2350"/>
      <c r="EE164" s="2350"/>
      <c r="EF164" s="2350"/>
      <c r="EG164" s="2350"/>
      <c r="EH164" s="2350"/>
      <c r="EI164" s="2350"/>
      <c r="EJ164" s="2351"/>
      <c r="EK164" s="1670" t="str">
        <f>IF(ISERROR(MID(AJ164,LEN(AJ164)-8,1)),"",MID(AJ164,LEN(AJ164)-8,1))</f>
        <v/>
      </c>
      <c r="EL164" s="1672"/>
      <c r="EM164" s="1672"/>
      <c r="EN164" s="1672"/>
      <c r="EO164" s="1672" t="str">
        <f>IF(ISERROR(MID(AJ164,LEN(AJ164)-7,1)),"",MID(AJ164,LEN(AJ164)-7,1))</f>
        <v/>
      </c>
      <c r="EP164" s="1672"/>
      <c r="EQ164" s="1672"/>
      <c r="ER164" s="1672"/>
      <c r="ES164" s="1672" t="str">
        <f>IF(ISERROR(MID(AJ164,LEN(AJ164)-6,1)),"",MID(AJ164,LEN(AJ164)-6,1))</f>
        <v/>
      </c>
      <c r="ET164" s="1672"/>
      <c r="EU164" s="1672"/>
      <c r="EV164" s="2322"/>
      <c r="EW164" s="1672" t="str">
        <f>IF(ISERROR(MID(AJ164,LEN(AJ164)-5,1)),"",MID(AJ164,LEN(AJ164)-5,1))</f>
        <v/>
      </c>
      <c r="EX164" s="1672"/>
      <c r="EY164" s="1672"/>
      <c r="EZ164" s="1672"/>
      <c r="FA164" s="1672" t="str">
        <f>IF(ISERROR(MID(AJ164,LEN(AJ164)-4,1)),"",MID(AJ164,LEN(AJ164)-4,1))</f>
        <v/>
      </c>
      <c r="FB164" s="1672"/>
      <c r="FC164" s="1672"/>
      <c r="FD164" s="1672"/>
      <c r="FE164" s="1672" t="str">
        <f>IF(ISERROR(MID(AJ164,LEN(AJ164)-3,1)),"",MID(AJ164,LEN(AJ164)-3,1))</f>
        <v/>
      </c>
      <c r="FF164" s="1672"/>
      <c r="FG164" s="1672"/>
      <c r="FH164" s="2322"/>
      <c r="FI164" s="1672" t="str">
        <f>IF(ISERROR(MID(AJ164,LEN(AJ164)-2,1)),"",MID(AJ164,LEN(AJ164)-2,1))</f>
        <v/>
      </c>
      <c r="FJ164" s="1672"/>
      <c r="FK164" s="1672"/>
      <c r="FL164" s="1672"/>
      <c r="FM164" s="1672" t="str">
        <f>IF(ISERROR(MID(AJ164,LEN(AJ164)-1,1)),"",MID(AJ164,LEN(AJ164)-1,1))</f>
        <v/>
      </c>
      <c r="FN164" s="1672"/>
      <c r="FO164" s="1672"/>
      <c r="FP164" s="1672"/>
      <c r="FQ164" s="1672" t="str">
        <f>IF(ISERROR(MID(AJ164,LEN(AJ164)-0,1)),"",MID(AJ164,LEN(AJ164)-0,1))</f>
        <v/>
      </c>
      <c r="FR164" s="1672"/>
      <c r="FS164" s="1672"/>
      <c r="FT164" s="2427"/>
    </row>
    <row r="165" spans="1:178" ht="15" customHeight="1" x14ac:dyDescent="0.2">
      <c r="A165" s="124"/>
      <c r="B165" s="1020"/>
      <c r="C165" s="1021"/>
      <c r="D165" s="1021"/>
      <c r="E165" s="1021"/>
      <c r="F165" s="1021"/>
      <c r="G165" s="1021"/>
      <c r="H165" s="1021"/>
      <c r="I165" s="1022"/>
      <c r="J165" s="1027"/>
      <c r="K165" s="1027"/>
      <c r="L165" s="1027"/>
      <c r="M165" s="1027"/>
      <c r="N165" s="1027"/>
      <c r="O165" s="1028"/>
      <c r="P165" s="1033" t="s">
        <v>96</v>
      </c>
      <c r="Q165" s="1034"/>
      <c r="R165" s="1034"/>
      <c r="S165" s="1034"/>
      <c r="T165" s="1034"/>
      <c r="U165" s="1034"/>
      <c r="V165" s="1034"/>
      <c r="W165" s="1034"/>
      <c r="X165" s="1034"/>
      <c r="Y165" s="1034"/>
      <c r="Z165" s="1034"/>
      <c r="AA165" s="1034"/>
      <c r="AB165" s="1034"/>
      <c r="AC165" s="1034"/>
      <c r="AD165" s="1034"/>
      <c r="AE165" s="1034"/>
      <c r="AF165" s="1034"/>
      <c r="AG165" s="1034"/>
      <c r="AH165" s="1034"/>
      <c r="AI165" s="1035"/>
      <c r="AJ165" s="1031"/>
      <c r="AK165" s="1027"/>
      <c r="AL165" s="1027"/>
      <c r="AM165" s="1027"/>
      <c r="AN165" s="1027"/>
      <c r="AO165" s="1027"/>
      <c r="AP165" s="1027"/>
      <c r="AQ165" s="1027"/>
      <c r="AR165" s="1027"/>
      <c r="AS165" s="1027"/>
      <c r="AT165" s="1027"/>
      <c r="AU165" s="1027"/>
      <c r="AV165" s="1027"/>
      <c r="AW165" s="1027"/>
      <c r="AX165" s="1027"/>
      <c r="AY165" s="1027"/>
      <c r="AZ165" s="1027"/>
      <c r="BA165" s="1027"/>
      <c r="BB165" s="1027"/>
      <c r="BC165" s="1027"/>
      <c r="BD165" s="1027"/>
      <c r="BE165" s="1027"/>
      <c r="BF165" s="1027"/>
      <c r="BG165" s="1027"/>
      <c r="BH165" s="1027"/>
      <c r="BI165" s="1234"/>
      <c r="BJ165" s="1235"/>
      <c r="BK165" s="1235"/>
      <c r="BL165" s="1235"/>
      <c r="BM165" s="1235"/>
      <c r="BN165" s="1235"/>
      <c r="BO165" s="1235"/>
      <c r="BP165" s="1235"/>
      <c r="BQ165" s="1235"/>
      <c r="BR165" s="1235"/>
      <c r="BS165" s="1235"/>
      <c r="BT165" s="1235"/>
      <c r="BU165" s="1235"/>
      <c r="BV165" s="1235"/>
      <c r="BW165" s="1235"/>
      <c r="BX165" s="1235"/>
      <c r="BY165" s="1235"/>
      <c r="BZ165" s="1236"/>
      <c r="CA165" s="72"/>
      <c r="CB165" s="2"/>
      <c r="CC165" s="2312"/>
      <c r="CD165" s="2313"/>
      <c r="CE165" s="2313"/>
      <c r="CF165" s="2313"/>
      <c r="CG165" s="2313"/>
      <c r="CH165" s="2313"/>
      <c r="CI165" s="2313"/>
      <c r="CJ165" s="2313"/>
      <c r="CK165" s="2313"/>
      <c r="CL165" s="2313"/>
      <c r="CM165" s="2313"/>
      <c r="CN165" s="2314"/>
      <c r="CO165" s="2341"/>
      <c r="CP165" s="2323"/>
      <c r="CQ165" s="2323"/>
      <c r="CR165" s="2323"/>
      <c r="CS165" s="2323"/>
      <c r="CT165" s="2323"/>
      <c r="CU165" s="2323"/>
      <c r="CV165" s="2323"/>
      <c r="CW165" s="2323"/>
      <c r="CX165" s="2323"/>
      <c r="CY165" s="2323"/>
      <c r="CZ165" s="2324"/>
      <c r="DA165" s="2343"/>
      <c r="DB165" s="2323"/>
      <c r="DC165" s="2323"/>
      <c r="DD165" s="2323"/>
      <c r="DE165" s="2323"/>
      <c r="DF165" s="2323"/>
      <c r="DG165" s="2323"/>
      <c r="DH165" s="2323"/>
      <c r="DI165" s="2323"/>
      <c r="DJ165" s="2323"/>
      <c r="DK165" s="2323"/>
      <c r="DL165" s="2324"/>
      <c r="DM165" s="2343"/>
      <c r="DN165" s="2323"/>
      <c r="DO165" s="2323"/>
      <c r="DP165" s="2323"/>
      <c r="DQ165" s="2323"/>
      <c r="DR165" s="2323"/>
      <c r="DS165" s="2323"/>
      <c r="DT165" s="2323"/>
      <c r="DU165" s="2323"/>
      <c r="DV165" s="2323"/>
      <c r="DW165" s="2323"/>
      <c r="DX165" s="2424"/>
      <c r="DY165" s="2412" t="s">
        <v>110</v>
      </c>
      <c r="DZ165" s="2413"/>
      <c r="EA165" s="2413"/>
      <c r="EB165" s="2413"/>
      <c r="EC165" s="2413"/>
      <c r="ED165" s="2413"/>
      <c r="EE165" s="2413"/>
      <c r="EF165" s="2413"/>
      <c r="EG165" s="2413"/>
      <c r="EH165" s="2413"/>
      <c r="EI165" s="2413"/>
      <c r="EJ165" s="2414"/>
      <c r="EK165" s="2341"/>
      <c r="EL165" s="2323"/>
      <c r="EM165" s="2323"/>
      <c r="EN165" s="2323"/>
      <c r="EO165" s="2323"/>
      <c r="EP165" s="2323"/>
      <c r="EQ165" s="2323"/>
      <c r="ER165" s="2323"/>
      <c r="ES165" s="2323"/>
      <c r="ET165" s="2323"/>
      <c r="EU165" s="2323"/>
      <c r="EV165" s="2324"/>
      <c r="EW165" s="2323"/>
      <c r="EX165" s="2323"/>
      <c r="EY165" s="2323"/>
      <c r="EZ165" s="2323"/>
      <c r="FA165" s="2323"/>
      <c r="FB165" s="2323"/>
      <c r="FC165" s="2323"/>
      <c r="FD165" s="2323"/>
      <c r="FE165" s="2323"/>
      <c r="FF165" s="2323"/>
      <c r="FG165" s="2323"/>
      <c r="FH165" s="2324"/>
      <c r="FI165" s="2323"/>
      <c r="FJ165" s="2323"/>
      <c r="FK165" s="2323"/>
      <c r="FL165" s="2323"/>
      <c r="FM165" s="2323"/>
      <c r="FN165" s="2323"/>
      <c r="FO165" s="2323"/>
      <c r="FP165" s="2323"/>
      <c r="FQ165" s="2323"/>
      <c r="FR165" s="2323"/>
      <c r="FS165" s="2323"/>
      <c r="FT165" s="2428"/>
      <c r="FV165" s="61"/>
    </row>
    <row r="166" spans="1:178" ht="7.5" customHeight="1" x14ac:dyDescent="0.2">
      <c r="A166" s="124"/>
      <c r="B166" s="976" t="s">
        <v>91</v>
      </c>
      <c r="C166" s="977"/>
      <c r="D166" s="977"/>
      <c r="E166" s="977"/>
      <c r="F166" s="977"/>
      <c r="G166" s="977"/>
      <c r="H166" s="977"/>
      <c r="I166" s="978"/>
      <c r="J166" s="992" t="str">
        <f>IF(J112="","",J112)</f>
        <v/>
      </c>
      <c r="K166" s="992"/>
      <c r="L166" s="992"/>
      <c r="M166" s="992"/>
      <c r="N166" s="992"/>
      <c r="O166" s="1270"/>
      <c r="P166" s="988" t="s">
        <v>83</v>
      </c>
      <c r="Q166" s="989"/>
      <c r="R166" s="989"/>
      <c r="S166" s="989"/>
      <c r="T166" s="989"/>
      <c r="U166" s="989"/>
      <c r="V166" s="989"/>
      <c r="W166" s="989"/>
      <c r="X166" s="989"/>
      <c r="Y166" s="989"/>
      <c r="Z166" s="989"/>
      <c r="AA166" s="989"/>
      <c r="AB166" s="989"/>
      <c r="AC166" s="989"/>
      <c r="AD166" s="989"/>
      <c r="AE166" s="989"/>
      <c r="AF166" s="989"/>
      <c r="AG166" s="989"/>
      <c r="AH166" s="989"/>
      <c r="AI166" s="990"/>
      <c r="AJ166" s="1271" t="str">
        <f>IF(AJ112="","",AJ112)</f>
        <v/>
      </c>
      <c r="AK166" s="983"/>
      <c r="AL166" s="983"/>
      <c r="AM166" s="983"/>
      <c r="AN166" s="983"/>
      <c r="AO166" s="983"/>
      <c r="AP166" s="983"/>
      <c r="AQ166" s="983"/>
      <c r="AR166" s="983"/>
      <c r="AS166" s="983"/>
      <c r="AT166" s="983"/>
      <c r="AU166" s="983"/>
      <c r="AV166" s="983"/>
      <c r="AW166" s="983"/>
      <c r="AX166" s="983"/>
      <c r="AY166" s="983"/>
      <c r="AZ166" s="983"/>
      <c r="BA166" s="983"/>
      <c r="BB166" s="983"/>
      <c r="BC166" s="983"/>
      <c r="BD166" s="983"/>
      <c r="BE166" s="983"/>
      <c r="BF166" s="983"/>
      <c r="BG166" s="983"/>
      <c r="BH166" s="983"/>
      <c r="BI166" s="1272"/>
      <c r="BJ166" s="1273"/>
      <c r="BK166" s="1273"/>
      <c r="BL166" s="1273"/>
      <c r="BM166" s="1273"/>
      <c r="BN166" s="1273"/>
      <c r="BO166" s="1273"/>
      <c r="BP166" s="1273"/>
      <c r="BQ166" s="1273"/>
      <c r="BR166" s="1273"/>
      <c r="BS166" s="1273"/>
      <c r="BT166" s="1273"/>
      <c r="BU166" s="1273"/>
      <c r="BV166" s="1273"/>
      <c r="BW166" s="1273"/>
      <c r="BX166" s="1273"/>
      <c r="BY166" s="1273"/>
      <c r="BZ166" s="1274"/>
      <c r="CA166" s="72"/>
      <c r="CB166" s="2"/>
      <c r="CC166" s="1636" t="s">
        <v>116</v>
      </c>
      <c r="CD166" s="1637"/>
      <c r="CE166" s="1637"/>
      <c r="CF166" s="1637"/>
      <c r="CG166" s="1637"/>
      <c r="CH166" s="1637"/>
      <c r="CI166" s="1637"/>
      <c r="CJ166" s="1637"/>
      <c r="CK166" s="1637"/>
      <c r="CL166" s="1637"/>
      <c r="CM166" s="1637"/>
      <c r="CN166" s="1638"/>
      <c r="CO166" s="1642" t="str">
        <f>IF(ISERROR(MID(J166,LEN(J166)-8,1)),"",MID(J166,LEN(J166)-8,1))</f>
        <v/>
      </c>
      <c r="CP166" s="1643"/>
      <c r="CQ166" s="1643"/>
      <c r="CR166" s="1643"/>
      <c r="CS166" s="1643" t="str">
        <f>IF(ISERROR(MID(J166,LEN(J166)-7,1)),"",MID(J166,LEN(J166)-7,1))</f>
        <v/>
      </c>
      <c r="CT166" s="1643"/>
      <c r="CU166" s="1643"/>
      <c r="CV166" s="1643"/>
      <c r="CW166" s="1643" t="str">
        <f>IF(ISERROR(MID(J166,LEN(J166)-6,1)),"",MID(J166,LEN(J166)-6,1))</f>
        <v/>
      </c>
      <c r="CX166" s="1643"/>
      <c r="CY166" s="1643"/>
      <c r="CZ166" s="1646"/>
      <c r="DA166" s="1648" t="str">
        <f>IF(ISERROR(MID(J166,LEN(J166)-5,1)),"",MID(J166,LEN(J166)-5,1))</f>
        <v/>
      </c>
      <c r="DB166" s="1643"/>
      <c r="DC166" s="1643"/>
      <c r="DD166" s="1643"/>
      <c r="DE166" s="1643" t="str">
        <f>IF(ISERROR(MID(J166,LEN(J166)-4,1)),"",MID(J166,LEN(J166)-4,1))</f>
        <v/>
      </c>
      <c r="DF166" s="1643"/>
      <c r="DG166" s="1643"/>
      <c r="DH166" s="1643"/>
      <c r="DI166" s="1643" t="str">
        <f>IF(ISERROR(MID(J166,LEN(J166)-3,1)),"",MID(J166,LEN(J166)-3,1))</f>
        <v/>
      </c>
      <c r="DJ166" s="1643"/>
      <c r="DK166" s="1643"/>
      <c r="DL166" s="1646"/>
      <c r="DM166" s="1650" t="str">
        <f>IF(ISERROR(MID(J166,LEN(J166)-2,1)),"",MID(J166,LEN(J166)-2,1))</f>
        <v/>
      </c>
      <c r="DN166" s="1651"/>
      <c r="DO166" s="1651"/>
      <c r="DP166" s="1651"/>
      <c r="DQ166" s="1651" t="str">
        <f>IF(ISERROR(MID(J166,LEN(J166)-1,1)),"",MID(J166,LEN(J166)-1,1))</f>
        <v/>
      </c>
      <c r="DR166" s="1651"/>
      <c r="DS166" s="1651"/>
      <c r="DT166" s="1651"/>
      <c r="DU166" s="1651" t="str">
        <f>IF(ISERROR(MID(J166,LEN(J166)-0,1)),"",MID(J166,LEN(J166)-0,1))</f>
        <v/>
      </c>
      <c r="DV166" s="1651"/>
      <c r="DW166" s="1651"/>
      <c r="DX166" s="1753"/>
      <c r="DY166" s="2344" t="s">
        <v>83</v>
      </c>
      <c r="DZ166" s="2345"/>
      <c r="EA166" s="2345"/>
      <c r="EB166" s="2345"/>
      <c r="EC166" s="2345"/>
      <c r="ED166" s="2345"/>
      <c r="EE166" s="2345"/>
      <c r="EF166" s="2345"/>
      <c r="EG166" s="2345"/>
      <c r="EH166" s="2345"/>
      <c r="EI166" s="2345"/>
      <c r="EJ166" s="2346"/>
      <c r="EK166" s="1752" t="str">
        <f>IF(ISERROR(MID(AJ166,LEN(AJ166)-8,1)),"",MID(AJ166,LEN(AJ166)-8,1))</f>
        <v/>
      </c>
      <c r="EL166" s="1651"/>
      <c r="EM166" s="1651"/>
      <c r="EN166" s="1651"/>
      <c r="EO166" s="1651" t="str">
        <f>IF(ISERROR(MID(AJ166,LEN(AJ166)-7,1)),"",MID(AJ166,LEN(AJ166)-7,1))</f>
        <v/>
      </c>
      <c r="EP166" s="1651"/>
      <c r="EQ166" s="1651"/>
      <c r="ER166" s="1651"/>
      <c r="ES166" s="1651" t="str">
        <f>IF(ISERROR(MID(AJ166,LEN(AJ166)-6,1)),"",MID(AJ166,LEN(AJ166)-6,1))</f>
        <v/>
      </c>
      <c r="ET166" s="1651"/>
      <c r="EU166" s="1651"/>
      <c r="EV166" s="2347"/>
      <c r="EW166" s="1651" t="str">
        <f>IF(ISERROR(MID(AJ166,LEN(AJ166)-5,1)),"",MID(AJ166,LEN(AJ166)-5,1))</f>
        <v/>
      </c>
      <c r="EX166" s="1651"/>
      <c r="EY166" s="1651"/>
      <c r="EZ166" s="1651"/>
      <c r="FA166" s="1651" t="str">
        <f>IF(ISERROR(MID(AJ166,LEN(AJ166)-4,1)),"",MID(AJ166,LEN(AJ166)-4,1))</f>
        <v/>
      </c>
      <c r="FB166" s="1651"/>
      <c r="FC166" s="1651"/>
      <c r="FD166" s="1651"/>
      <c r="FE166" s="1651" t="str">
        <f>IF(ISERROR(MID(AJ166,LEN(AJ166)-3,1)),"",MID(AJ166,LEN(AJ166)-3,1))</f>
        <v/>
      </c>
      <c r="FF166" s="1651"/>
      <c r="FG166" s="1651"/>
      <c r="FH166" s="2347"/>
      <c r="FI166" s="1651" t="str">
        <f>IF(ISERROR(MID(AJ166,LEN(AJ166)-2,1)),"",MID(AJ166,LEN(AJ166)-2,1))</f>
        <v/>
      </c>
      <c r="FJ166" s="1651"/>
      <c r="FK166" s="1651"/>
      <c r="FL166" s="1651"/>
      <c r="FM166" s="1651" t="str">
        <f>IF(ISERROR(MID(AJ166,LEN(AJ166)-1,1)),"",MID(AJ166,LEN(AJ166)-1,1))</f>
        <v/>
      </c>
      <c r="FN166" s="1651"/>
      <c r="FO166" s="1651"/>
      <c r="FP166" s="1651"/>
      <c r="FQ166" s="1651" t="str">
        <f>IF(ISERROR(MID(AJ166,LEN(AJ166)-0,1)),"",MID(AJ166,LEN(AJ166)-0,1))</f>
        <v/>
      </c>
      <c r="FR166" s="1651"/>
      <c r="FS166" s="1651"/>
      <c r="FT166" s="2352"/>
    </row>
    <row r="167" spans="1:178" ht="15" customHeight="1" thickBot="1" x14ac:dyDescent="0.25">
      <c r="A167" s="124"/>
      <c r="B167" s="979"/>
      <c r="C167" s="980"/>
      <c r="D167" s="980"/>
      <c r="E167" s="980"/>
      <c r="F167" s="980"/>
      <c r="G167" s="980"/>
      <c r="H167" s="980"/>
      <c r="I167" s="981"/>
      <c r="J167" s="986"/>
      <c r="K167" s="986"/>
      <c r="L167" s="986"/>
      <c r="M167" s="986"/>
      <c r="N167" s="986"/>
      <c r="O167" s="987"/>
      <c r="P167" s="996" t="s">
        <v>97</v>
      </c>
      <c r="Q167" s="997"/>
      <c r="R167" s="997"/>
      <c r="S167" s="997"/>
      <c r="T167" s="997"/>
      <c r="U167" s="997"/>
      <c r="V167" s="997"/>
      <c r="W167" s="997"/>
      <c r="X167" s="997"/>
      <c r="Y167" s="997"/>
      <c r="Z167" s="997"/>
      <c r="AA167" s="997"/>
      <c r="AB167" s="997"/>
      <c r="AC167" s="997"/>
      <c r="AD167" s="997"/>
      <c r="AE167" s="997"/>
      <c r="AF167" s="997"/>
      <c r="AG167" s="997"/>
      <c r="AH167" s="997"/>
      <c r="AI167" s="998"/>
      <c r="AJ167" s="994"/>
      <c r="AK167" s="986"/>
      <c r="AL167" s="986"/>
      <c r="AM167" s="986"/>
      <c r="AN167" s="986"/>
      <c r="AO167" s="986"/>
      <c r="AP167" s="986"/>
      <c r="AQ167" s="986"/>
      <c r="AR167" s="986"/>
      <c r="AS167" s="986"/>
      <c r="AT167" s="986"/>
      <c r="AU167" s="986"/>
      <c r="AV167" s="986"/>
      <c r="AW167" s="986"/>
      <c r="AX167" s="986"/>
      <c r="AY167" s="986"/>
      <c r="AZ167" s="986"/>
      <c r="BA167" s="986"/>
      <c r="BB167" s="986"/>
      <c r="BC167" s="986"/>
      <c r="BD167" s="986"/>
      <c r="BE167" s="986"/>
      <c r="BF167" s="986"/>
      <c r="BG167" s="986"/>
      <c r="BH167" s="986"/>
      <c r="BI167" s="1275"/>
      <c r="BJ167" s="1276"/>
      <c r="BK167" s="1276"/>
      <c r="BL167" s="1276"/>
      <c r="BM167" s="1276"/>
      <c r="BN167" s="1276"/>
      <c r="BO167" s="1276"/>
      <c r="BP167" s="1276"/>
      <c r="BQ167" s="1276"/>
      <c r="BR167" s="1276"/>
      <c r="BS167" s="1276"/>
      <c r="BT167" s="1276"/>
      <c r="BU167" s="1276"/>
      <c r="BV167" s="1276"/>
      <c r="BW167" s="1276"/>
      <c r="BX167" s="1276"/>
      <c r="BY167" s="1276"/>
      <c r="BZ167" s="1277"/>
      <c r="CA167" s="72"/>
      <c r="CB167" s="2"/>
      <c r="CC167" s="1639"/>
      <c r="CD167" s="1640"/>
      <c r="CE167" s="1640"/>
      <c r="CF167" s="1640"/>
      <c r="CG167" s="1640"/>
      <c r="CH167" s="1640"/>
      <c r="CI167" s="1640"/>
      <c r="CJ167" s="1640"/>
      <c r="CK167" s="1640"/>
      <c r="CL167" s="1640"/>
      <c r="CM167" s="1640"/>
      <c r="CN167" s="1641"/>
      <c r="CO167" s="1644"/>
      <c r="CP167" s="1645"/>
      <c r="CQ167" s="1645"/>
      <c r="CR167" s="1645"/>
      <c r="CS167" s="1645"/>
      <c r="CT167" s="1645"/>
      <c r="CU167" s="1645"/>
      <c r="CV167" s="1645"/>
      <c r="CW167" s="1645"/>
      <c r="CX167" s="1645"/>
      <c r="CY167" s="1645"/>
      <c r="CZ167" s="1647"/>
      <c r="DA167" s="1649"/>
      <c r="DB167" s="1645"/>
      <c r="DC167" s="1645"/>
      <c r="DD167" s="1645"/>
      <c r="DE167" s="1645"/>
      <c r="DF167" s="1645"/>
      <c r="DG167" s="1645"/>
      <c r="DH167" s="1645"/>
      <c r="DI167" s="1645"/>
      <c r="DJ167" s="1645"/>
      <c r="DK167" s="1645"/>
      <c r="DL167" s="1647"/>
      <c r="DM167" s="1649"/>
      <c r="DN167" s="1645"/>
      <c r="DO167" s="1645"/>
      <c r="DP167" s="1645"/>
      <c r="DQ167" s="1645"/>
      <c r="DR167" s="1645"/>
      <c r="DS167" s="1645"/>
      <c r="DT167" s="1645"/>
      <c r="DU167" s="1645"/>
      <c r="DV167" s="1645"/>
      <c r="DW167" s="1645"/>
      <c r="DX167" s="2348"/>
      <c r="DY167" s="2354" t="s">
        <v>111</v>
      </c>
      <c r="DZ167" s="2355"/>
      <c r="EA167" s="2355"/>
      <c r="EB167" s="2355"/>
      <c r="EC167" s="2355"/>
      <c r="ED167" s="2355"/>
      <c r="EE167" s="2355"/>
      <c r="EF167" s="2355"/>
      <c r="EG167" s="2355"/>
      <c r="EH167" s="2355"/>
      <c r="EI167" s="2355"/>
      <c r="EJ167" s="2356"/>
      <c r="EK167" s="1644"/>
      <c r="EL167" s="1645"/>
      <c r="EM167" s="1645"/>
      <c r="EN167" s="1645"/>
      <c r="EO167" s="1645"/>
      <c r="EP167" s="1645"/>
      <c r="EQ167" s="1645"/>
      <c r="ER167" s="1645"/>
      <c r="ES167" s="1645"/>
      <c r="ET167" s="1645"/>
      <c r="EU167" s="1645"/>
      <c r="EV167" s="1647"/>
      <c r="EW167" s="1645"/>
      <c r="EX167" s="1645"/>
      <c r="EY167" s="1645"/>
      <c r="EZ167" s="1645"/>
      <c r="FA167" s="1645"/>
      <c r="FB167" s="1645"/>
      <c r="FC167" s="1645"/>
      <c r="FD167" s="1645"/>
      <c r="FE167" s="1645"/>
      <c r="FF167" s="1645"/>
      <c r="FG167" s="1645"/>
      <c r="FH167" s="1647"/>
      <c r="FI167" s="1645"/>
      <c r="FJ167" s="1645"/>
      <c r="FK167" s="1645"/>
      <c r="FL167" s="1645"/>
      <c r="FM167" s="1645"/>
      <c r="FN167" s="1645"/>
      <c r="FO167" s="1645"/>
      <c r="FP167" s="1645"/>
      <c r="FQ167" s="1645"/>
      <c r="FR167" s="1645"/>
      <c r="FS167" s="1645"/>
      <c r="FT167" s="2353"/>
    </row>
    <row r="168" spans="1:178" ht="11.25" customHeight="1" x14ac:dyDescent="0.15">
      <c r="A168" s="124"/>
      <c r="B168" s="732" t="s">
        <v>23</v>
      </c>
      <c r="C168" s="732"/>
      <c r="D168" s="999" t="s">
        <v>262</v>
      </c>
      <c r="E168" s="999"/>
      <c r="F168" s="999"/>
      <c r="G168" s="999"/>
      <c r="H168" s="999"/>
      <c r="I168" s="999"/>
      <c r="J168" s="999"/>
      <c r="K168" s="999"/>
      <c r="L168" s="999"/>
      <c r="M168" s="999"/>
      <c r="N168" s="999"/>
      <c r="O168" s="999"/>
      <c r="P168" s="999"/>
      <c r="Q168" s="999"/>
      <c r="R168" s="999"/>
      <c r="S168" s="109" t="s">
        <v>180</v>
      </c>
      <c r="T168" s="2"/>
      <c r="U168" s="2"/>
      <c r="AJ168" s="1000" t="s">
        <v>92</v>
      </c>
      <c r="AK168" s="1000"/>
      <c r="AL168" s="1000"/>
      <c r="AM168" s="1000"/>
      <c r="AN168" s="1000"/>
      <c r="AO168" s="1000"/>
      <c r="AP168" s="1000"/>
      <c r="AQ168" s="1000"/>
      <c r="AR168" s="1000"/>
      <c r="AS168" s="1000"/>
      <c r="AT168" s="1000"/>
      <c r="AU168" s="1000"/>
      <c r="AV168" s="1000"/>
      <c r="AW168" s="1000"/>
      <c r="AX168" s="1000"/>
      <c r="AY168" s="1000"/>
      <c r="AZ168" s="1000"/>
      <c r="BA168" s="1000"/>
      <c r="BB168" s="1000"/>
      <c r="BC168" s="1000"/>
      <c r="BD168" s="1000"/>
      <c r="BE168" s="1000"/>
      <c r="BF168" s="1000"/>
      <c r="BG168" s="1000"/>
      <c r="BH168" s="1000"/>
      <c r="BI168" s="2"/>
      <c r="BJ168" s="2"/>
      <c r="BK168" s="2"/>
      <c r="BL168" s="2"/>
      <c r="BM168" s="2"/>
      <c r="BN168" s="2"/>
      <c r="BO168" s="2"/>
      <c r="BP168" s="2"/>
      <c r="BQ168" s="2"/>
      <c r="BR168" s="2"/>
      <c r="BS168" s="2"/>
      <c r="BT168" s="2"/>
      <c r="BU168" s="2"/>
      <c r="BV168" s="2"/>
      <c r="BW168" s="2"/>
      <c r="BX168" s="2"/>
      <c r="BY168" s="2"/>
      <c r="BZ168" s="2"/>
      <c r="CA168" s="2"/>
      <c r="CB168" s="2"/>
      <c r="CC168" s="125"/>
      <c r="CD168" s="125"/>
      <c r="CE168" s="125"/>
      <c r="CF168" s="125"/>
      <c r="CG168" s="125"/>
      <c r="CH168" s="125"/>
      <c r="CI168" s="125"/>
      <c r="CJ168" s="125"/>
      <c r="CK168" s="125"/>
      <c r="CL168" s="125"/>
      <c r="CM168" s="125"/>
      <c r="CN168" s="125"/>
      <c r="CO168" s="125"/>
      <c r="CP168" s="125"/>
      <c r="CQ168" s="125"/>
      <c r="CR168" s="125"/>
      <c r="CS168" s="125"/>
      <c r="CT168" s="125"/>
      <c r="CU168" s="125"/>
      <c r="CV168" s="125"/>
      <c r="CW168" s="125"/>
      <c r="CX168" s="125"/>
      <c r="CY168" s="125"/>
      <c r="CZ168" s="125"/>
      <c r="DA168" s="125"/>
      <c r="DB168" s="125"/>
      <c r="DC168" s="125"/>
      <c r="DD168" s="140"/>
      <c r="DE168" s="140"/>
      <c r="DF168" s="140"/>
      <c r="DG168" s="140"/>
      <c r="DH168" s="140"/>
      <c r="DI168" s="140"/>
      <c r="DJ168" s="140"/>
      <c r="DK168" s="140"/>
      <c r="DL168" s="140"/>
      <c r="DM168" s="140"/>
      <c r="DN168" s="140"/>
      <c r="DO168" s="140"/>
      <c r="DP168" s="140"/>
      <c r="DQ168" s="140"/>
      <c r="DR168" s="140"/>
      <c r="DS168" s="140"/>
      <c r="DT168" s="140"/>
      <c r="DU168" s="125"/>
      <c r="DV168" s="125"/>
      <c r="DW168" s="125"/>
      <c r="DX168" s="125"/>
      <c r="DY168" s="125"/>
      <c r="DZ168" s="125"/>
      <c r="EA168" s="125"/>
      <c r="EB168" s="125"/>
      <c r="EC168" s="125"/>
      <c r="ED168" s="125"/>
      <c r="EE168" s="125"/>
      <c r="EF168" s="125"/>
      <c r="EG168" s="125"/>
      <c r="EH168" s="125"/>
      <c r="EI168" s="125"/>
      <c r="EJ168" s="125"/>
      <c r="EK168" s="125"/>
      <c r="EL168" s="125"/>
      <c r="EM168" s="125"/>
      <c r="EN168" s="125"/>
      <c r="EO168" s="125"/>
      <c r="EP168" s="125"/>
      <c r="EQ168" s="125"/>
      <c r="ER168" s="125"/>
      <c r="ES168" s="125"/>
      <c r="ET168" s="125"/>
      <c r="EU168" s="125"/>
      <c r="EV168" s="125"/>
      <c r="EW168" s="125"/>
      <c r="EX168" s="125"/>
      <c r="EY168" s="125"/>
      <c r="EZ168" s="125"/>
      <c r="FA168" s="125"/>
      <c r="FB168" s="125"/>
      <c r="FC168" s="125"/>
      <c r="FD168" s="125"/>
      <c r="FE168" s="125"/>
      <c r="FF168" s="125"/>
      <c r="FG168" s="125"/>
      <c r="FH168" s="125"/>
      <c r="FI168" s="125"/>
      <c r="FJ168" s="125"/>
      <c r="FK168" s="125"/>
      <c r="FL168" s="125"/>
      <c r="FM168" s="125"/>
      <c r="FN168" s="125"/>
      <c r="FO168" s="125"/>
      <c r="FP168" s="125"/>
      <c r="FQ168" s="125"/>
      <c r="FR168" s="125"/>
      <c r="FS168" s="125"/>
      <c r="FT168" s="125"/>
    </row>
    <row r="169" spans="1:178" ht="11.25" customHeight="1" x14ac:dyDescent="0.15">
      <c r="A169" s="124"/>
      <c r="B169" s="732"/>
      <c r="C169" s="732"/>
      <c r="D169" s="999"/>
      <c r="E169" s="999"/>
      <c r="F169" s="999"/>
      <c r="G169" s="999"/>
      <c r="H169" s="999"/>
      <c r="I169" s="999"/>
      <c r="J169" s="999"/>
      <c r="K169" s="999"/>
      <c r="L169" s="999"/>
      <c r="M169" s="999"/>
      <c r="N169" s="999"/>
      <c r="O169" s="999"/>
      <c r="P169" s="999"/>
      <c r="Q169" s="999"/>
      <c r="R169" s="999"/>
      <c r="S169" s="2"/>
      <c r="T169" s="2"/>
      <c r="U169" s="2"/>
      <c r="AH169" s="2"/>
      <c r="AI169" s="2"/>
      <c r="AJ169" s="2"/>
      <c r="BF169" s="2"/>
      <c r="BG169" s="2"/>
      <c r="BH169" s="2"/>
      <c r="BI169" s="2"/>
      <c r="BJ169" s="2"/>
      <c r="BK169" s="2"/>
      <c r="CC169" s="124"/>
      <c r="CD169" s="124"/>
      <c r="CE169" s="124"/>
      <c r="CF169" s="124"/>
      <c r="CG169" s="124"/>
      <c r="CH169" s="124"/>
      <c r="CI169" s="124"/>
      <c r="CJ169" s="124"/>
      <c r="CK169" s="124"/>
      <c r="CL169" s="124"/>
      <c r="CM169" s="124"/>
      <c r="CN169" s="124"/>
      <c r="CO169" s="124"/>
      <c r="CP169" s="124"/>
      <c r="CQ169" s="125"/>
      <c r="CR169" s="125"/>
      <c r="CS169" s="125"/>
      <c r="CT169" s="125"/>
      <c r="CU169" s="125"/>
      <c r="CV169" s="125"/>
      <c r="CW169" s="125"/>
      <c r="CX169" s="125"/>
      <c r="CY169" s="125"/>
      <c r="CZ169" s="125"/>
      <c r="DA169" s="125"/>
      <c r="DB169" s="125"/>
      <c r="DC169" s="125"/>
      <c r="DD169" s="125"/>
      <c r="DE169" s="125"/>
      <c r="DF169" s="125"/>
      <c r="DG169" s="125"/>
      <c r="DH169" s="125"/>
      <c r="DI169" s="125"/>
      <c r="DJ169" s="125"/>
      <c r="DK169" s="125"/>
      <c r="DL169" s="125"/>
      <c r="DM169" s="125"/>
      <c r="DN169" s="125"/>
      <c r="DO169" s="125"/>
      <c r="DP169" s="125"/>
      <c r="DQ169" s="125"/>
      <c r="DR169" s="125"/>
      <c r="DS169" s="125"/>
      <c r="DT169" s="125"/>
      <c r="DU169" s="125"/>
      <c r="DV169" s="125"/>
      <c r="DW169" s="125"/>
      <c r="DX169" s="125"/>
      <c r="DY169" s="125"/>
      <c r="DZ169" s="125"/>
      <c r="EA169" s="125"/>
      <c r="EB169" s="125"/>
      <c r="EC169" s="125"/>
      <c r="ED169" s="125"/>
      <c r="EE169" s="125"/>
      <c r="EF169" s="125"/>
      <c r="EG169" s="125"/>
      <c r="EH169" s="125"/>
      <c r="EI169" s="125"/>
      <c r="EJ169" s="125"/>
      <c r="EK169" s="125"/>
      <c r="EL169" s="125"/>
      <c r="EM169" s="125"/>
      <c r="EN169" s="125"/>
      <c r="EO169" s="125"/>
      <c r="EP169" s="125"/>
      <c r="EQ169" s="125"/>
      <c r="ER169" s="125"/>
      <c r="ES169" s="125"/>
      <c r="ET169" s="125"/>
      <c r="EU169" s="125"/>
      <c r="EV169" s="124"/>
      <c r="EW169" s="124"/>
      <c r="EX169" s="124"/>
      <c r="EY169" s="124"/>
      <c r="EZ169" s="124"/>
      <c r="FA169" s="124"/>
      <c r="FB169" s="124"/>
      <c r="FC169" s="124"/>
      <c r="FD169" s="124"/>
      <c r="FE169" s="124"/>
      <c r="FF169" s="124"/>
      <c r="FG169" s="124"/>
      <c r="FH169" s="124"/>
      <c r="FI169" s="124"/>
      <c r="FJ169" s="124"/>
      <c r="FK169" s="124"/>
      <c r="FL169" s="124"/>
      <c r="FM169" s="124"/>
      <c r="FN169" s="124"/>
      <c r="FO169" s="124"/>
      <c r="FP169" s="124"/>
      <c r="FQ169" s="124"/>
      <c r="FR169" s="124"/>
      <c r="FS169" s="124"/>
      <c r="FT169" s="124"/>
    </row>
    <row r="170" spans="1:178" ht="11.25" customHeight="1" x14ac:dyDescent="0.15">
      <c r="A170" s="124"/>
      <c r="B170" s="722" t="s">
        <v>3</v>
      </c>
      <c r="C170" s="722"/>
      <c r="D170" s="722"/>
      <c r="E170" s="724" t="s">
        <v>43</v>
      </c>
      <c r="F170" s="724"/>
      <c r="G170" s="724"/>
      <c r="H170" s="724"/>
      <c r="I170" s="724"/>
      <c r="J170" s="724"/>
      <c r="K170" s="724"/>
      <c r="L170" s="726" t="s">
        <v>4</v>
      </c>
      <c r="M170" s="726"/>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CQ170" s="12"/>
      <c r="CR170" s="12"/>
      <c r="CS170" s="12"/>
      <c r="CT170" s="12"/>
      <c r="CU170" s="12"/>
      <c r="CV170" s="1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row>
    <row r="171" spans="1:178" ht="11.25" customHeight="1" x14ac:dyDescent="0.15">
      <c r="A171" s="124"/>
      <c r="B171" s="722"/>
      <c r="C171" s="722"/>
      <c r="D171" s="722"/>
      <c r="E171" s="724"/>
      <c r="F171" s="724"/>
      <c r="G171" s="724"/>
      <c r="H171" s="724"/>
      <c r="I171" s="724"/>
      <c r="J171" s="724"/>
      <c r="K171" s="724"/>
      <c r="L171" s="726"/>
      <c r="M171" s="726"/>
      <c r="AD171" s="2"/>
      <c r="AE171" s="2"/>
      <c r="AF171" s="2"/>
      <c r="AG171" s="2"/>
      <c r="AH171" s="728" t="s">
        <v>0</v>
      </c>
      <c r="AI171" s="728"/>
      <c r="AJ171" s="728"/>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28"/>
      <c r="BQ171" s="728"/>
      <c r="BR171" s="728"/>
      <c r="CQ171" s="2"/>
      <c r="CR171" s="2"/>
      <c r="CS171" s="2"/>
      <c r="CT171" s="2"/>
      <c r="CU171" s="2"/>
      <c r="CV171" s="2"/>
      <c r="CW171" s="2"/>
      <c r="CX171" s="2"/>
      <c r="CY171" s="2"/>
      <c r="CZ171" s="2"/>
      <c r="DC171" s="4"/>
      <c r="DD171" s="728" t="s">
        <v>46</v>
      </c>
      <c r="DE171" s="728"/>
      <c r="DF171" s="728"/>
      <c r="DG171" s="728"/>
      <c r="DH171" s="728"/>
      <c r="DI171" s="728"/>
      <c r="DJ171" s="728"/>
      <c r="DK171" s="728"/>
      <c r="DL171" s="728"/>
      <c r="DM171" s="728"/>
      <c r="DN171" s="728"/>
      <c r="DO171" s="728"/>
      <c r="DP171" s="728"/>
      <c r="DQ171" s="728"/>
      <c r="DR171" s="728"/>
      <c r="DS171" s="728"/>
      <c r="DT171" s="728"/>
      <c r="DU171" s="728"/>
      <c r="DV171" s="728"/>
      <c r="DW171" s="728"/>
      <c r="DX171" s="728"/>
      <c r="DY171" s="728"/>
      <c r="DZ171" s="728"/>
      <c r="EA171" s="728"/>
      <c r="EB171" s="728"/>
      <c r="EC171" s="728"/>
      <c r="ED171" s="728"/>
      <c r="EE171" s="728"/>
      <c r="EF171" s="728"/>
      <c r="EG171" s="728"/>
      <c r="EH171" s="728"/>
      <c r="EI171" s="728"/>
      <c r="EJ171" s="728"/>
      <c r="EK171" s="728"/>
      <c r="EL171" s="728"/>
      <c r="EM171" s="728"/>
      <c r="EN171" s="728"/>
      <c r="EO171" s="728"/>
      <c r="EP171" s="728"/>
      <c r="EQ171" s="728"/>
      <c r="ER171" s="728"/>
      <c r="ES171" s="728"/>
      <c r="ET171" s="4"/>
      <c r="EU171" s="4"/>
      <c r="EV171" s="2263" t="s">
        <v>74</v>
      </c>
      <c r="EW171" s="2263"/>
      <c r="EX171" s="2263"/>
      <c r="EY171" s="2263"/>
      <c r="EZ171" s="2263"/>
      <c r="FA171" s="2263"/>
      <c r="FB171" s="2263"/>
      <c r="FC171" s="2263"/>
      <c r="FD171" s="2263"/>
      <c r="FE171" s="2263"/>
      <c r="FF171" s="2263"/>
      <c r="FG171" s="2263"/>
      <c r="FH171" s="2263"/>
      <c r="FI171" s="2263"/>
      <c r="FJ171" s="2263"/>
      <c r="FK171" s="2263"/>
      <c r="FL171" s="2263"/>
      <c r="FM171" s="2263"/>
      <c r="FN171" s="2263"/>
      <c r="FO171" s="2263"/>
      <c r="FP171" s="2263"/>
      <c r="FQ171" s="2263"/>
      <c r="FR171" s="2263"/>
      <c r="FS171" s="2263"/>
      <c r="FT171" s="2263"/>
    </row>
    <row r="172" spans="1:178" ht="9.75" customHeight="1" thickBot="1" x14ac:dyDescent="0.2">
      <c r="A172" s="124"/>
      <c r="B172" s="722"/>
      <c r="C172" s="722"/>
      <c r="D172" s="722"/>
      <c r="E172" s="724"/>
      <c r="F172" s="724"/>
      <c r="G172" s="724"/>
      <c r="H172" s="724"/>
      <c r="I172" s="724"/>
      <c r="J172" s="724"/>
      <c r="K172" s="724"/>
      <c r="L172" s="726"/>
      <c r="M172" s="726"/>
      <c r="AD172" s="2"/>
      <c r="AE172" s="2"/>
      <c r="AF172" s="2"/>
      <c r="AG172" s="2"/>
      <c r="AH172" s="729"/>
      <c r="AI172" s="729"/>
      <c r="AJ172" s="729"/>
      <c r="AK172" s="729"/>
      <c r="AL172" s="729"/>
      <c r="AM172" s="729"/>
      <c r="AN172" s="729"/>
      <c r="AO172" s="729"/>
      <c r="AP172" s="729"/>
      <c r="AQ172" s="729"/>
      <c r="AR172" s="729"/>
      <c r="AS172" s="729"/>
      <c r="AT172" s="729"/>
      <c r="AU172" s="729"/>
      <c r="AV172" s="729"/>
      <c r="AW172" s="729"/>
      <c r="AX172" s="729"/>
      <c r="AY172" s="729"/>
      <c r="AZ172" s="729"/>
      <c r="BA172" s="729"/>
      <c r="BB172" s="729"/>
      <c r="BC172" s="729"/>
      <c r="BD172" s="729"/>
      <c r="BE172" s="729"/>
      <c r="BF172" s="729"/>
      <c r="BG172" s="729"/>
      <c r="BH172" s="729"/>
      <c r="BI172" s="729"/>
      <c r="BJ172" s="729"/>
      <c r="BK172" s="729"/>
      <c r="BL172" s="729"/>
      <c r="BM172" s="729"/>
      <c r="BN172" s="729"/>
      <c r="BO172" s="729"/>
      <c r="BP172" s="729"/>
      <c r="BQ172" s="729"/>
      <c r="BR172" s="729"/>
      <c r="BS172" s="58"/>
      <c r="BT172" s="58"/>
      <c r="BU172" s="58"/>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4"/>
      <c r="DB172" s="4"/>
      <c r="DC172" s="4"/>
      <c r="DD172" s="2262"/>
      <c r="DE172" s="2262"/>
      <c r="DF172" s="2262"/>
      <c r="DG172" s="2262"/>
      <c r="DH172" s="2262"/>
      <c r="DI172" s="2262"/>
      <c r="DJ172" s="2262"/>
      <c r="DK172" s="2262"/>
      <c r="DL172" s="2262"/>
      <c r="DM172" s="2262"/>
      <c r="DN172" s="2262"/>
      <c r="DO172" s="2262"/>
      <c r="DP172" s="2262"/>
      <c r="DQ172" s="2262"/>
      <c r="DR172" s="2262"/>
      <c r="DS172" s="2262"/>
      <c r="DT172" s="2262"/>
      <c r="DU172" s="2262"/>
      <c r="DV172" s="2262"/>
      <c r="DW172" s="2262"/>
      <c r="DX172" s="2262"/>
      <c r="DY172" s="2262"/>
      <c r="DZ172" s="2262"/>
      <c r="EA172" s="2262"/>
      <c r="EB172" s="2262"/>
      <c r="EC172" s="2262"/>
      <c r="ED172" s="2262"/>
      <c r="EE172" s="2262"/>
      <c r="EF172" s="2262"/>
      <c r="EG172" s="2262"/>
      <c r="EH172" s="2262"/>
      <c r="EI172" s="2262"/>
      <c r="EJ172" s="2262"/>
      <c r="EK172" s="2262"/>
      <c r="EL172" s="2262"/>
      <c r="EM172" s="2262"/>
      <c r="EN172" s="2262"/>
      <c r="EO172" s="2262"/>
      <c r="EP172" s="2262"/>
      <c r="EQ172" s="2262"/>
      <c r="ER172" s="2262"/>
      <c r="ES172" s="2262"/>
      <c r="ET172" s="4"/>
      <c r="EU172" s="4"/>
      <c r="EV172" s="2263"/>
      <c r="EW172" s="2263"/>
      <c r="EX172" s="2263"/>
      <c r="EY172" s="2263"/>
      <c r="EZ172" s="2263"/>
      <c r="FA172" s="2263"/>
      <c r="FB172" s="2263"/>
      <c r="FC172" s="2263"/>
      <c r="FD172" s="2263"/>
      <c r="FE172" s="2263"/>
      <c r="FF172" s="2263"/>
      <c r="FG172" s="2263"/>
      <c r="FH172" s="2263"/>
      <c r="FI172" s="2263"/>
      <c r="FJ172" s="2263"/>
      <c r="FK172" s="2263"/>
      <c r="FL172" s="2263"/>
      <c r="FM172" s="2263"/>
      <c r="FN172" s="2263"/>
      <c r="FO172" s="2263"/>
      <c r="FP172" s="2263"/>
      <c r="FQ172" s="2263"/>
      <c r="FR172" s="2263"/>
      <c r="FS172" s="2263"/>
      <c r="FT172" s="2263"/>
    </row>
    <row r="173" spans="1:178" ht="4.5" customHeight="1" thickTop="1" x14ac:dyDescent="0.15">
      <c r="A173" s="124"/>
      <c r="B173" s="722"/>
      <c r="C173" s="722"/>
      <c r="D173" s="722"/>
      <c r="E173" s="724"/>
      <c r="F173" s="724"/>
      <c r="G173" s="724"/>
      <c r="H173" s="724"/>
      <c r="I173" s="724"/>
      <c r="J173" s="724"/>
      <c r="K173" s="724"/>
      <c r="L173" s="726"/>
      <c r="M173" s="726"/>
      <c r="AD173" s="2"/>
      <c r="AE173" s="2"/>
      <c r="AF173" s="2"/>
      <c r="AG173" s="2"/>
      <c r="AH173" s="731" t="s">
        <v>1</v>
      </c>
      <c r="AI173" s="731"/>
      <c r="AJ173" s="731"/>
      <c r="AK173" s="731"/>
      <c r="AL173" s="731"/>
      <c r="AM173" s="731"/>
      <c r="AN173" s="731"/>
      <c r="AO173" s="731"/>
      <c r="AP173" s="731"/>
      <c r="AQ173" s="731"/>
      <c r="AR173" s="731"/>
      <c r="AS173" s="731"/>
      <c r="AT173" s="731"/>
      <c r="AU173" s="731"/>
      <c r="AV173" s="731"/>
      <c r="AW173" s="731"/>
      <c r="AX173" s="731"/>
      <c r="AY173" s="731"/>
      <c r="AZ173" s="731"/>
      <c r="BA173" s="731"/>
      <c r="BB173" s="731"/>
      <c r="BC173" s="731"/>
      <c r="BD173" s="731"/>
      <c r="BE173" s="731"/>
      <c r="BF173" s="731"/>
      <c r="BG173" s="731"/>
      <c r="BH173" s="731"/>
      <c r="BI173" s="731"/>
      <c r="BJ173" s="731"/>
      <c r="BK173" s="731"/>
      <c r="BL173" s="731"/>
      <c r="BM173" s="731"/>
      <c r="BN173" s="731"/>
      <c r="BO173" s="731"/>
      <c r="BP173" s="731"/>
      <c r="BQ173" s="731"/>
      <c r="BR173" s="731"/>
      <c r="BS173" s="59"/>
      <c r="BT173" s="59"/>
      <c r="BU173" s="59"/>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row>
    <row r="174" spans="1:178" ht="4.5" customHeight="1" x14ac:dyDescent="0.15">
      <c r="A174" s="124"/>
      <c r="B174" s="722"/>
      <c r="C174" s="722"/>
      <c r="D174" s="722"/>
      <c r="E174" s="724"/>
      <c r="F174" s="724"/>
      <c r="G174" s="724"/>
      <c r="H174" s="724"/>
      <c r="I174" s="724"/>
      <c r="J174" s="724"/>
      <c r="K174" s="724"/>
      <c r="L174" s="726"/>
      <c r="M174" s="726"/>
      <c r="AD174" s="2"/>
      <c r="AE174" s="2"/>
      <c r="AF174" s="2"/>
      <c r="AG174" s="2"/>
      <c r="AH174" s="732"/>
      <c r="AI174" s="732"/>
      <c r="AJ174" s="732"/>
      <c r="AK174" s="732"/>
      <c r="AL174" s="732"/>
      <c r="AM174" s="732"/>
      <c r="AN174" s="732"/>
      <c r="AO174" s="732"/>
      <c r="AP174" s="732"/>
      <c r="AQ174" s="732"/>
      <c r="AR174" s="732"/>
      <c r="AS174" s="732"/>
      <c r="AT174" s="732"/>
      <c r="AU174" s="732"/>
      <c r="AV174" s="732"/>
      <c r="AW174" s="732"/>
      <c r="AX174" s="732"/>
      <c r="AY174" s="732"/>
      <c r="AZ174" s="732"/>
      <c r="BA174" s="732"/>
      <c r="BB174" s="732"/>
      <c r="BC174" s="732"/>
      <c r="BD174" s="732"/>
      <c r="BE174" s="732"/>
      <c r="BF174" s="732"/>
      <c r="BG174" s="732"/>
      <c r="BH174" s="732"/>
      <c r="BI174" s="732"/>
      <c r="BJ174" s="732"/>
      <c r="BK174" s="732"/>
      <c r="BL174" s="732"/>
      <c r="BM174" s="732"/>
      <c r="BN174" s="732"/>
      <c r="BO174" s="732"/>
      <c r="BP174" s="732"/>
      <c r="BQ174" s="732"/>
      <c r="BR174" s="732"/>
      <c r="BS174" s="59"/>
      <c r="BT174" s="59"/>
      <c r="BU174" s="59"/>
      <c r="BV174" s="2"/>
      <c r="BW174" s="2"/>
      <c r="BX174" s="2"/>
      <c r="BY174" s="2"/>
      <c r="BZ174" s="2"/>
      <c r="CA174" s="2"/>
      <c r="CB174" s="2"/>
      <c r="CC174" s="2251" t="s">
        <v>32</v>
      </c>
      <c r="CD174" s="2251"/>
      <c r="CE174" s="2251"/>
      <c r="CF174" s="2251"/>
      <c r="CG174" s="2251"/>
      <c r="CH174" s="2251"/>
      <c r="CI174" s="2251"/>
      <c r="CJ174" s="2251"/>
      <c r="CK174" s="2251"/>
      <c r="CL174" s="2251"/>
      <c r="CM174" s="2251" t="s">
        <v>40</v>
      </c>
      <c r="CN174" s="2251"/>
      <c r="CO174" s="2251"/>
      <c r="CP174" s="2251"/>
      <c r="CQ174" s="2251"/>
      <c r="CR174" s="2251"/>
      <c r="CS174" s="2251"/>
      <c r="CT174" s="2251"/>
      <c r="CU174" s="2251"/>
      <c r="CV174" s="2251"/>
      <c r="CW174" s="2251"/>
      <c r="CX174" s="2251"/>
      <c r="CY174" s="2251"/>
      <c r="CZ174" s="2251"/>
      <c r="DA174" s="2251"/>
      <c r="DB174" s="2251"/>
      <c r="DC174" s="2251"/>
      <c r="DD174" s="2251"/>
      <c r="DE174" s="2251"/>
      <c r="DF174" s="2251"/>
      <c r="DG174" s="2251"/>
      <c r="DH174" s="2251"/>
      <c r="DI174" s="2251"/>
      <c r="DJ174" s="2251"/>
      <c r="DK174" s="2251"/>
      <c r="DL174" s="2251"/>
      <c r="DM174" s="2251"/>
      <c r="DN174" s="2251"/>
      <c r="DO174" s="2251" t="s">
        <v>41</v>
      </c>
      <c r="DP174" s="2251"/>
      <c r="DQ174" s="2251"/>
      <c r="DR174" s="2251"/>
      <c r="DS174" s="2251"/>
      <c r="DT174" s="2251"/>
      <c r="DU174" s="2251"/>
      <c r="DV174" s="2251"/>
      <c r="DW174" s="2251"/>
      <c r="DX174" s="2251"/>
      <c r="DY174" s="2251" t="s">
        <v>33</v>
      </c>
      <c r="DZ174" s="2251"/>
      <c r="EA174" s="2251"/>
      <c r="EB174" s="2251"/>
      <c r="EC174" s="2251"/>
      <c r="ED174" s="2251"/>
      <c r="EE174" s="2251"/>
      <c r="EF174" s="2251"/>
      <c r="EG174" s="2251"/>
      <c r="EH174" s="2251"/>
      <c r="EI174" s="2251"/>
      <c r="EJ174" s="2251"/>
      <c r="EK174" s="2251"/>
      <c r="EL174" s="2251"/>
      <c r="EM174" s="2251"/>
      <c r="EN174" s="2251"/>
      <c r="EO174" s="2251"/>
      <c r="EP174" s="2251"/>
      <c r="EQ174" s="2251"/>
      <c r="ER174" s="2251"/>
      <c r="ES174" s="2251"/>
      <c r="ET174" s="2251"/>
      <c r="EU174" s="2251"/>
      <c r="EV174" s="2251"/>
      <c r="EW174" s="2251"/>
      <c r="EX174" s="2251"/>
      <c r="EY174" s="2251"/>
      <c r="EZ174" s="2251"/>
      <c r="FA174" s="2251"/>
      <c r="FB174" s="2251"/>
      <c r="FC174" s="2251"/>
      <c r="FD174" s="2251"/>
      <c r="FE174" s="2251"/>
      <c r="FF174" s="2251"/>
      <c r="FG174" s="2251"/>
      <c r="FH174" s="2251"/>
      <c r="FI174" s="2251"/>
      <c r="FJ174" s="2251"/>
      <c r="FK174" s="2251" t="s">
        <v>42</v>
      </c>
      <c r="FL174" s="2251"/>
      <c r="FM174" s="2251"/>
      <c r="FN174" s="2251"/>
      <c r="FO174" s="2251"/>
      <c r="FP174" s="2251"/>
      <c r="FQ174" s="2251"/>
      <c r="FR174" s="2251"/>
      <c r="FS174" s="2251"/>
      <c r="FT174" s="2251"/>
    </row>
    <row r="175" spans="1:178" ht="4.5" customHeight="1" x14ac:dyDescent="0.15">
      <c r="A175" s="124"/>
      <c r="B175" s="723"/>
      <c r="C175" s="723"/>
      <c r="D175" s="723"/>
      <c r="E175" s="725"/>
      <c r="F175" s="725"/>
      <c r="G175" s="725"/>
      <c r="H175" s="725"/>
      <c r="I175" s="725"/>
      <c r="J175" s="725"/>
      <c r="K175" s="725"/>
      <c r="L175" s="727"/>
      <c r="M175" s="727"/>
      <c r="AD175" s="2"/>
      <c r="AE175" s="2"/>
      <c r="AF175" s="2"/>
      <c r="AG175" s="2"/>
      <c r="AH175" s="732"/>
      <c r="AI175" s="732"/>
      <c r="AJ175" s="732"/>
      <c r="AK175" s="732"/>
      <c r="AL175" s="732"/>
      <c r="AM175" s="732"/>
      <c r="AN175" s="732"/>
      <c r="AO175" s="732"/>
      <c r="AP175" s="732"/>
      <c r="AQ175" s="732"/>
      <c r="AR175" s="732"/>
      <c r="AS175" s="732"/>
      <c r="AT175" s="732"/>
      <c r="AU175" s="732"/>
      <c r="AV175" s="732"/>
      <c r="AW175" s="732"/>
      <c r="AX175" s="732"/>
      <c r="AY175" s="732"/>
      <c r="AZ175" s="732"/>
      <c r="BA175" s="732"/>
      <c r="BB175" s="732"/>
      <c r="BC175" s="732"/>
      <c r="BD175" s="732"/>
      <c r="BE175" s="732"/>
      <c r="BF175" s="732"/>
      <c r="BG175" s="732"/>
      <c r="BH175" s="732"/>
      <c r="BI175" s="732"/>
      <c r="BJ175" s="732"/>
      <c r="BK175" s="732"/>
      <c r="BL175" s="732"/>
      <c r="BM175" s="732"/>
      <c r="BN175" s="732"/>
      <c r="BO175" s="732"/>
      <c r="BP175" s="732"/>
      <c r="BQ175" s="732"/>
      <c r="BR175" s="732"/>
      <c r="BS175" s="59"/>
      <c r="BT175" s="59"/>
      <c r="BU175" s="59"/>
      <c r="BV175" s="2"/>
      <c r="BW175" s="2"/>
      <c r="BX175" s="2"/>
      <c r="BY175" s="2"/>
      <c r="BZ175" s="2"/>
      <c r="CA175" s="2"/>
      <c r="CB175" s="2"/>
      <c r="CC175" s="2251"/>
      <c r="CD175" s="2251"/>
      <c r="CE175" s="2251"/>
      <c r="CF175" s="2251"/>
      <c r="CG175" s="2251"/>
      <c r="CH175" s="2251"/>
      <c r="CI175" s="2251"/>
      <c r="CJ175" s="2251"/>
      <c r="CK175" s="2251"/>
      <c r="CL175" s="2251"/>
      <c r="CM175" s="2251"/>
      <c r="CN175" s="2251"/>
      <c r="CO175" s="2251"/>
      <c r="CP175" s="2251"/>
      <c r="CQ175" s="2251"/>
      <c r="CR175" s="2251"/>
      <c r="CS175" s="2251"/>
      <c r="CT175" s="2251"/>
      <c r="CU175" s="2251"/>
      <c r="CV175" s="2251"/>
      <c r="CW175" s="2251"/>
      <c r="CX175" s="2251"/>
      <c r="CY175" s="2251"/>
      <c r="CZ175" s="2251"/>
      <c r="DA175" s="2251"/>
      <c r="DB175" s="2251"/>
      <c r="DC175" s="2251"/>
      <c r="DD175" s="2251"/>
      <c r="DE175" s="2251"/>
      <c r="DF175" s="2251"/>
      <c r="DG175" s="2251"/>
      <c r="DH175" s="2251"/>
      <c r="DI175" s="2251"/>
      <c r="DJ175" s="2251"/>
      <c r="DK175" s="2251"/>
      <c r="DL175" s="2251"/>
      <c r="DM175" s="2251"/>
      <c r="DN175" s="2251"/>
      <c r="DO175" s="2251"/>
      <c r="DP175" s="2251"/>
      <c r="DQ175" s="2251"/>
      <c r="DR175" s="2251"/>
      <c r="DS175" s="2251"/>
      <c r="DT175" s="2251"/>
      <c r="DU175" s="2251"/>
      <c r="DV175" s="2251"/>
      <c r="DW175" s="2251"/>
      <c r="DX175" s="2251"/>
      <c r="DY175" s="2251"/>
      <c r="DZ175" s="2251"/>
      <c r="EA175" s="2251"/>
      <c r="EB175" s="2251"/>
      <c r="EC175" s="2251"/>
      <c r="ED175" s="2251"/>
      <c r="EE175" s="2251"/>
      <c r="EF175" s="2251"/>
      <c r="EG175" s="2251"/>
      <c r="EH175" s="2251"/>
      <c r="EI175" s="2251"/>
      <c r="EJ175" s="2251"/>
      <c r="EK175" s="2251"/>
      <c r="EL175" s="2251"/>
      <c r="EM175" s="2251"/>
      <c r="EN175" s="2251"/>
      <c r="EO175" s="2251"/>
      <c r="EP175" s="2251"/>
      <c r="EQ175" s="2251"/>
      <c r="ER175" s="2251"/>
      <c r="ES175" s="2251"/>
      <c r="ET175" s="2251"/>
      <c r="EU175" s="2251"/>
      <c r="EV175" s="2251"/>
      <c r="EW175" s="2251"/>
      <c r="EX175" s="2251"/>
      <c r="EY175" s="2251"/>
      <c r="EZ175" s="2251"/>
      <c r="FA175" s="2251"/>
      <c r="FB175" s="2251"/>
      <c r="FC175" s="2251"/>
      <c r="FD175" s="2251"/>
      <c r="FE175" s="2251"/>
      <c r="FF175" s="2251"/>
      <c r="FG175" s="2251"/>
      <c r="FH175" s="2251"/>
      <c r="FI175" s="2251"/>
      <c r="FJ175" s="2251"/>
      <c r="FK175" s="2251"/>
      <c r="FL175" s="2251"/>
      <c r="FM175" s="2251"/>
      <c r="FN175" s="2251"/>
      <c r="FO175" s="2251"/>
      <c r="FP175" s="2251"/>
      <c r="FQ175" s="2251"/>
      <c r="FR175" s="2251"/>
      <c r="FS175" s="2251"/>
      <c r="FT175" s="2251"/>
    </row>
    <row r="176" spans="1:178" ht="4.5" customHeight="1" thickBot="1" x14ac:dyDescent="0.2">
      <c r="A176" s="124"/>
      <c r="N176" s="2"/>
      <c r="R176" s="2"/>
      <c r="S176" s="2"/>
      <c r="T176" s="2"/>
      <c r="U176" s="2"/>
      <c r="V176" s="2"/>
      <c r="W176" s="2"/>
      <c r="X176" s="2"/>
      <c r="Y176" s="2"/>
      <c r="Z176" s="2"/>
      <c r="AA176" s="2"/>
      <c r="AB176" s="2"/>
      <c r="AC176" s="2"/>
      <c r="AD176" s="2"/>
      <c r="AE176" s="2"/>
      <c r="AF176" s="2"/>
      <c r="AG176" s="2"/>
      <c r="AH176" s="732"/>
      <c r="AI176" s="732"/>
      <c r="AJ176" s="732"/>
      <c r="AK176" s="732"/>
      <c r="AL176" s="732"/>
      <c r="AM176" s="732"/>
      <c r="AN176" s="732"/>
      <c r="AO176" s="732"/>
      <c r="AP176" s="732"/>
      <c r="AQ176" s="732"/>
      <c r="AR176" s="732"/>
      <c r="AS176" s="732"/>
      <c r="AT176" s="732"/>
      <c r="AU176" s="732"/>
      <c r="AV176" s="732"/>
      <c r="AW176" s="732"/>
      <c r="AX176" s="732"/>
      <c r="AY176" s="732"/>
      <c r="AZ176" s="732"/>
      <c r="BA176" s="732"/>
      <c r="BB176" s="732"/>
      <c r="BC176" s="732"/>
      <c r="BD176" s="732"/>
      <c r="BE176" s="732"/>
      <c r="BF176" s="732"/>
      <c r="BG176" s="732"/>
      <c r="BH176" s="732"/>
      <c r="BI176" s="732"/>
      <c r="BJ176" s="732"/>
      <c r="BK176" s="732"/>
      <c r="BL176" s="732"/>
      <c r="BM176" s="732"/>
      <c r="BN176" s="732"/>
      <c r="BO176" s="732"/>
      <c r="BP176" s="732"/>
      <c r="BQ176" s="732"/>
      <c r="BR176" s="732"/>
      <c r="BS176" s="59"/>
      <c r="BT176" s="59"/>
      <c r="BU176" s="59"/>
      <c r="BV176" s="2"/>
      <c r="BW176" s="2"/>
      <c r="BX176" s="2"/>
      <c r="BY176" s="2"/>
      <c r="BZ176" s="2"/>
      <c r="CA176" s="2"/>
      <c r="CB176" s="2"/>
      <c r="CC176" s="2252"/>
      <c r="CD176" s="2252"/>
      <c r="CE176" s="2252"/>
      <c r="CF176" s="2252"/>
      <c r="CG176" s="2252"/>
      <c r="CH176" s="2252"/>
      <c r="CI176" s="2252"/>
      <c r="CJ176" s="2252"/>
      <c r="CK176" s="2252"/>
      <c r="CL176" s="2252"/>
      <c r="CM176" s="2254"/>
      <c r="CN176" s="2254"/>
      <c r="CO176" s="2254"/>
      <c r="CP176" s="2254"/>
      <c r="CQ176" s="2254"/>
      <c r="CR176" s="2254"/>
      <c r="CS176" s="2254"/>
      <c r="CT176" s="2254"/>
      <c r="CU176" s="2254"/>
      <c r="CV176" s="2254"/>
      <c r="CW176" s="2254"/>
      <c r="CX176" s="2254"/>
      <c r="CY176" s="2254"/>
      <c r="CZ176" s="2254"/>
      <c r="DA176" s="2254"/>
      <c r="DB176" s="2254"/>
      <c r="DC176" s="2254"/>
      <c r="DD176" s="2254"/>
      <c r="DE176" s="2254"/>
      <c r="DF176" s="2254"/>
      <c r="DG176" s="2254"/>
      <c r="DH176" s="2254"/>
      <c r="DI176" s="2254"/>
      <c r="DJ176" s="2254"/>
      <c r="DK176" s="2254"/>
      <c r="DL176" s="2254"/>
      <c r="DM176" s="2254"/>
      <c r="DN176" s="2254"/>
      <c r="DO176" s="2252"/>
      <c r="DP176" s="2252"/>
      <c r="DQ176" s="2252"/>
      <c r="DR176" s="2252"/>
      <c r="DS176" s="2252"/>
      <c r="DT176" s="2252"/>
      <c r="DU176" s="2252"/>
      <c r="DV176" s="2252"/>
      <c r="DW176" s="2252"/>
      <c r="DX176" s="2252"/>
      <c r="DY176" s="2252"/>
      <c r="DZ176" s="2252"/>
      <c r="EA176" s="2252"/>
      <c r="EB176" s="2252"/>
      <c r="EC176" s="2252"/>
      <c r="ED176" s="2252"/>
      <c r="EE176" s="2252"/>
      <c r="EF176" s="2252"/>
      <c r="EG176" s="2252"/>
      <c r="EH176" s="2252"/>
      <c r="EI176" s="2252"/>
      <c r="EJ176" s="2252"/>
      <c r="EK176" s="2252"/>
      <c r="EL176" s="2252"/>
      <c r="EM176" s="2252"/>
      <c r="EN176" s="2252"/>
      <c r="EO176" s="2252"/>
      <c r="EP176" s="2252"/>
      <c r="EQ176" s="2252"/>
      <c r="ER176" s="2252"/>
      <c r="ES176" s="2252"/>
      <c r="ET176" s="2252"/>
      <c r="EU176" s="2252"/>
      <c r="EV176" s="2252"/>
      <c r="EW176" s="2252"/>
      <c r="EX176" s="2252"/>
      <c r="EY176" s="2252"/>
      <c r="EZ176" s="2252"/>
      <c r="FA176" s="2252"/>
      <c r="FB176" s="2252"/>
      <c r="FC176" s="2252"/>
      <c r="FD176" s="2252"/>
      <c r="FE176" s="2252"/>
      <c r="FF176" s="2252"/>
      <c r="FG176" s="2252"/>
      <c r="FH176" s="2252"/>
      <c r="FI176" s="2252"/>
      <c r="FJ176" s="2252"/>
      <c r="FK176" s="2252"/>
      <c r="FL176" s="2252"/>
      <c r="FM176" s="2252"/>
      <c r="FN176" s="2252"/>
      <c r="FO176" s="2252"/>
      <c r="FP176" s="2252"/>
      <c r="FQ176" s="2252"/>
      <c r="FR176" s="2252"/>
      <c r="FS176" s="2252"/>
      <c r="FT176" s="2252"/>
    </row>
    <row r="177" spans="1:176" ht="9.75" customHeight="1" thickBot="1" x14ac:dyDescent="0.2">
      <c r="A177" s="124"/>
      <c r="B177" s="1053" t="s">
        <v>6</v>
      </c>
      <c r="C177" s="1054"/>
      <c r="D177" s="1054"/>
      <c r="E177" s="1054"/>
      <c r="F177" s="1055" t="str">
        <f>IF(F123="","",F123)</f>
        <v/>
      </c>
      <c r="G177" s="1055"/>
      <c r="H177" s="1055"/>
      <c r="I177" s="1055"/>
      <c r="J177" s="1055"/>
      <c r="K177" s="1055"/>
      <c r="L177" s="1055"/>
      <c r="M177" s="1055"/>
      <c r="N177" s="1055"/>
      <c r="O177" s="1055"/>
      <c r="P177" s="1055"/>
      <c r="Q177" s="1055"/>
      <c r="R177" s="1055"/>
      <c r="S177" s="1056"/>
      <c r="T177" s="2"/>
      <c r="U177" s="2"/>
      <c r="V177" s="2"/>
      <c r="W177" s="2"/>
      <c r="X177" s="2"/>
      <c r="Y177" s="2"/>
      <c r="Z177" s="2"/>
      <c r="AA177" s="2"/>
      <c r="AB177" s="2"/>
      <c r="AC177" s="2"/>
      <c r="AD177" s="2"/>
      <c r="AE177" s="2"/>
      <c r="AF177" s="2"/>
      <c r="AG177" s="2"/>
      <c r="AH177" s="732"/>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2"/>
      <c r="BG177" s="732"/>
      <c r="BH177" s="732"/>
      <c r="BI177" s="732"/>
      <c r="BJ177" s="732"/>
      <c r="BK177" s="732"/>
      <c r="BL177" s="732"/>
      <c r="BM177" s="732"/>
      <c r="BN177" s="732"/>
      <c r="BO177" s="732"/>
      <c r="BP177" s="732"/>
      <c r="BQ177" s="732"/>
      <c r="BR177" s="732"/>
      <c r="BS177" s="59"/>
      <c r="BT177" s="59"/>
      <c r="BU177" s="59"/>
      <c r="BV177" s="2"/>
      <c r="BW177" s="2"/>
      <c r="BX177" s="2"/>
      <c r="BY177" s="2"/>
      <c r="BZ177" s="2"/>
      <c r="CA177" s="2"/>
      <c r="CB177" s="2"/>
      <c r="CC177" s="2252"/>
      <c r="CD177" s="2252"/>
      <c r="CE177" s="2252"/>
      <c r="CF177" s="2252"/>
      <c r="CG177" s="2252"/>
      <c r="CH177" s="2252"/>
      <c r="CI177" s="2252"/>
      <c r="CJ177" s="2252"/>
      <c r="CK177" s="2252"/>
      <c r="CL177" s="2252"/>
      <c r="CM177" s="2254"/>
      <c r="CN177" s="2254"/>
      <c r="CO177" s="2254"/>
      <c r="CP177" s="2254"/>
      <c r="CQ177" s="2254"/>
      <c r="CR177" s="2254"/>
      <c r="CS177" s="2254"/>
      <c r="CT177" s="2254"/>
      <c r="CU177" s="2254"/>
      <c r="CV177" s="2254"/>
      <c r="CW177" s="2254"/>
      <c r="CX177" s="2254"/>
      <c r="CY177" s="2254"/>
      <c r="CZ177" s="2254"/>
      <c r="DA177" s="2254"/>
      <c r="DB177" s="2254"/>
      <c r="DC177" s="2254"/>
      <c r="DD177" s="2254"/>
      <c r="DE177" s="2254"/>
      <c r="DF177" s="2254"/>
      <c r="DG177" s="2254"/>
      <c r="DH177" s="2254"/>
      <c r="DI177" s="2254"/>
      <c r="DJ177" s="2254"/>
      <c r="DK177" s="2254"/>
      <c r="DL177" s="2254"/>
      <c r="DM177" s="2254"/>
      <c r="DN177" s="2254"/>
      <c r="DO177" s="2252"/>
      <c r="DP177" s="2252"/>
      <c r="DQ177" s="2252"/>
      <c r="DR177" s="2252"/>
      <c r="DS177" s="2252"/>
      <c r="DT177" s="2252"/>
      <c r="DU177" s="2252"/>
      <c r="DV177" s="2252"/>
      <c r="DW177" s="2252"/>
      <c r="DX177" s="2252"/>
      <c r="DY177" s="2252"/>
      <c r="DZ177" s="2252"/>
      <c r="EA177" s="2252"/>
      <c r="EB177" s="2252"/>
      <c r="EC177" s="2252"/>
      <c r="ED177" s="2252"/>
      <c r="EE177" s="2252"/>
      <c r="EF177" s="2252"/>
      <c r="EG177" s="2252"/>
      <c r="EH177" s="2252"/>
      <c r="EI177" s="2252"/>
      <c r="EJ177" s="2252"/>
      <c r="EK177" s="2252"/>
      <c r="EL177" s="2252"/>
      <c r="EM177" s="2252"/>
      <c r="EN177" s="2252"/>
      <c r="EO177" s="2252"/>
      <c r="EP177" s="2252"/>
      <c r="EQ177" s="2252"/>
      <c r="ER177" s="2252"/>
      <c r="ES177" s="2252"/>
      <c r="ET177" s="2252"/>
      <c r="EU177" s="2252"/>
      <c r="EV177" s="2252"/>
      <c r="EW177" s="2252"/>
      <c r="EX177" s="2252"/>
      <c r="EY177" s="2252"/>
      <c r="EZ177" s="2252"/>
      <c r="FA177" s="2252"/>
      <c r="FB177" s="2252"/>
      <c r="FC177" s="2252"/>
      <c r="FD177" s="2252"/>
      <c r="FE177" s="2252"/>
      <c r="FF177" s="2252"/>
      <c r="FG177" s="2252"/>
      <c r="FH177" s="2252"/>
      <c r="FI177" s="2252"/>
      <c r="FJ177" s="2252"/>
      <c r="FK177" s="2252"/>
      <c r="FL177" s="2252"/>
      <c r="FM177" s="2252"/>
      <c r="FN177" s="2252"/>
      <c r="FO177" s="2252"/>
      <c r="FP177" s="2252"/>
      <c r="FQ177" s="2252"/>
      <c r="FR177" s="2252"/>
      <c r="FS177" s="2252"/>
      <c r="FT177" s="2252"/>
    </row>
    <row r="178" spans="1:176" ht="9.75" customHeight="1" x14ac:dyDescent="0.15">
      <c r="A178" s="124"/>
      <c r="B178" s="1049"/>
      <c r="C178" s="1050"/>
      <c r="D178" s="1050"/>
      <c r="E178" s="1050"/>
      <c r="F178" s="1057"/>
      <c r="G178" s="1057"/>
      <c r="H178" s="1057"/>
      <c r="I178" s="1057"/>
      <c r="J178" s="1057"/>
      <c r="K178" s="1057"/>
      <c r="L178" s="1057"/>
      <c r="M178" s="1057"/>
      <c r="N178" s="1057"/>
      <c r="O178" s="1057"/>
      <c r="P178" s="1057"/>
      <c r="Q178" s="1057"/>
      <c r="R178" s="1057"/>
      <c r="S178" s="1058"/>
      <c r="T178" s="2"/>
      <c r="V178" s="748" t="s">
        <v>25</v>
      </c>
      <c r="W178" s="749"/>
      <c r="X178" s="749"/>
      <c r="Y178" s="749"/>
      <c r="Z178" s="749"/>
      <c r="AA178" s="749"/>
      <c r="AB178" s="749"/>
      <c r="AC178" s="749"/>
      <c r="AD178" s="749"/>
      <c r="AE178" s="749"/>
      <c r="AF178" s="749"/>
      <c r="AG178" s="749"/>
      <c r="AH178" s="749"/>
      <c r="AI178" s="749"/>
      <c r="AJ178" s="749"/>
      <c r="AK178" s="749"/>
      <c r="AL178" s="749"/>
      <c r="AM178" s="749"/>
      <c r="AN178" s="749"/>
      <c r="AO178" s="749"/>
      <c r="AP178" s="750"/>
      <c r="AQ178" s="710" t="str">
        <f>IF(AQ124="","",AQ124)</f>
        <v/>
      </c>
      <c r="AR178" s="710"/>
      <c r="AS178" s="710"/>
      <c r="AT178" s="710"/>
      <c r="AU178" s="710"/>
      <c r="AV178" s="710"/>
      <c r="AW178" s="710"/>
      <c r="AX178" s="710"/>
      <c r="AY178" s="710" t="s">
        <v>26</v>
      </c>
      <c r="AZ178" s="710"/>
      <c r="BA178" s="710"/>
      <c r="BB178" s="710"/>
      <c r="BC178" s="710" t="str">
        <f>IF(BC124="","",BC124)</f>
        <v/>
      </c>
      <c r="BD178" s="710"/>
      <c r="BE178" s="710"/>
      <c r="BF178" s="710"/>
      <c r="BG178" s="710"/>
      <c r="BH178" s="710"/>
      <c r="BI178" s="710"/>
      <c r="BJ178" s="710"/>
      <c r="BK178" s="710" t="s">
        <v>27</v>
      </c>
      <c r="BL178" s="710"/>
      <c r="BM178" s="710"/>
      <c r="BN178" s="710"/>
      <c r="BO178" s="710" t="str">
        <f>IF(BO124="","",BO124)</f>
        <v/>
      </c>
      <c r="BP178" s="710"/>
      <c r="BQ178" s="710"/>
      <c r="BR178" s="710"/>
      <c r="BS178" s="710"/>
      <c r="BT178" s="710"/>
      <c r="BU178" s="710"/>
      <c r="BV178" s="710"/>
      <c r="BW178" s="710" t="s">
        <v>28</v>
      </c>
      <c r="BX178" s="710"/>
      <c r="BY178" s="710"/>
      <c r="BZ178" s="713"/>
      <c r="CA178" s="56"/>
      <c r="CB178" s="2"/>
      <c r="CC178" s="2252"/>
      <c r="CD178" s="2252"/>
      <c r="CE178" s="2252"/>
      <c r="CF178" s="2252"/>
      <c r="CG178" s="2252"/>
      <c r="CH178" s="2252"/>
      <c r="CI178" s="2252"/>
      <c r="CJ178" s="2252"/>
      <c r="CK178" s="2252"/>
      <c r="CL178" s="2252"/>
      <c r="CM178" s="2254"/>
      <c r="CN178" s="2254"/>
      <c r="CO178" s="2254"/>
      <c r="CP178" s="2254"/>
      <c r="CQ178" s="2254"/>
      <c r="CR178" s="2254"/>
      <c r="CS178" s="2254"/>
      <c r="CT178" s="2254"/>
      <c r="CU178" s="2254"/>
      <c r="CV178" s="2254"/>
      <c r="CW178" s="2254"/>
      <c r="CX178" s="2254"/>
      <c r="CY178" s="2254"/>
      <c r="CZ178" s="2254"/>
      <c r="DA178" s="2254"/>
      <c r="DB178" s="2254"/>
      <c r="DC178" s="2254"/>
      <c r="DD178" s="2254"/>
      <c r="DE178" s="2254"/>
      <c r="DF178" s="2254"/>
      <c r="DG178" s="2254"/>
      <c r="DH178" s="2254"/>
      <c r="DI178" s="2254"/>
      <c r="DJ178" s="2254"/>
      <c r="DK178" s="2254"/>
      <c r="DL178" s="2254"/>
      <c r="DM178" s="2254"/>
      <c r="DN178" s="2254"/>
      <c r="DO178" s="2252"/>
      <c r="DP178" s="2252"/>
      <c r="DQ178" s="2252"/>
      <c r="DR178" s="2252"/>
      <c r="DS178" s="2252"/>
      <c r="DT178" s="2252"/>
      <c r="DU178" s="2252"/>
      <c r="DV178" s="2252"/>
      <c r="DW178" s="2252"/>
      <c r="DX178" s="2252"/>
      <c r="DY178" s="2252"/>
      <c r="DZ178" s="2252"/>
      <c r="EA178" s="2252"/>
      <c r="EB178" s="2252"/>
      <c r="EC178" s="2252"/>
      <c r="ED178" s="2252"/>
      <c r="EE178" s="2252"/>
      <c r="EF178" s="2252"/>
      <c r="EG178" s="2252"/>
      <c r="EH178" s="2252"/>
      <c r="EI178" s="2252"/>
      <c r="EJ178" s="2252"/>
      <c r="EK178" s="2252"/>
      <c r="EL178" s="2252"/>
      <c r="EM178" s="2252"/>
      <c r="EN178" s="2252"/>
      <c r="EO178" s="2252"/>
      <c r="EP178" s="2252"/>
      <c r="EQ178" s="2252"/>
      <c r="ER178" s="2252"/>
      <c r="ES178" s="2252"/>
      <c r="ET178" s="2252"/>
      <c r="EU178" s="2252"/>
      <c r="EV178" s="2252"/>
      <c r="EW178" s="2252"/>
      <c r="EX178" s="2252"/>
      <c r="EY178" s="2252"/>
      <c r="EZ178" s="2252"/>
      <c r="FA178" s="2252"/>
      <c r="FB178" s="2252"/>
      <c r="FC178" s="2252"/>
      <c r="FD178" s="2252"/>
      <c r="FE178" s="2252"/>
      <c r="FF178" s="2252"/>
      <c r="FG178" s="2252"/>
      <c r="FH178" s="2252"/>
      <c r="FI178" s="2252"/>
      <c r="FJ178" s="2252"/>
      <c r="FK178" s="2252"/>
      <c r="FL178" s="2252"/>
      <c r="FM178" s="2252"/>
      <c r="FN178" s="2252"/>
      <c r="FO178" s="2252"/>
      <c r="FP178" s="2252"/>
      <c r="FQ178" s="2252"/>
      <c r="FR178" s="2252"/>
      <c r="FS178" s="2252"/>
      <c r="FT178" s="2252"/>
    </row>
    <row r="179" spans="1:176" ht="9.75" customHeight="1" x14ac:dyDescent="0.15">
      <c r="A179" s="124"/>
      <c r="B179" s="1049"/>
      <c r="C179" s="1050"/>
      <c r="D179" s="1050"/>
      <c r="E179" s="1050"/>
      <c r="F179" s="1057"/>
      <c r="G179" s="1057"/>
      <c r="H179" s="1057"/>
      <c r="I179" s="1057"/>
      <c r="J179" s="1057"/>
      <c r="K179" s="1057"/>
      <c r="L179" s="1057"/>
      <c r="M179" s="1057"/>
      <c r="N179" s="1057"/>
      <c r="O179" s="1057"/>
      <c r="P179" s="1057"/>
      <c r="Q179" s="1057"/>
      <c r="R179" s="1057"/>
      <c r="S179" s="1058"/>
      <c r="T179" s="71"/>
      <c r="U179" s="2"/>
      <c r="V179" s="751"/>
      <c r="W179" s="752"/>
      <c r="X179" s="752"/>
      <c r="Y179" s="752"/>
      <c r="Z179" s="752"/>
      <c r="AA179" s="752"/>
      <c r="AB179" s="752"/>
      <c r="AC179" s="752"/>
      <c r="AD179" s="752"/>
      <c r="AE179" s="752"/>
      <c r="AF179" s="752"/>
      <c r="AG179" s="752"/>
      <c r="AH179" s="752"/>
      <c r="AI179" s="752"/>
      <c r="AJ179" s="752"/>
      <c r="AK179" s="752"/>
      <c r="AL179" s="752"/>
      <c r="AM179" s="752"/>
      <c r="AN179" s="752"/>
      <c r="AO179" s="752"/>
      <c r="AP179" s="753"/>
      <c r="AQ179" s="711"/>
      <c r="AR179" s="711"/>
      <c r="AS179" s="711"/>
      <c r="AT179" s="711"/>
      <c r="AU179" s="711"/>
      <c r="AV179" s="711"/>
      <c r="AW179" s="711"/>
      <c r="AX179" s="711"/>
      <c r="AY179" s="711"/>
      <c r="AZ179" s="711"/>
      <c r="BA179" s="711"/>
      <c r="BB179" s="711"/>
      <c r="BC179" s="711"/>
      <c r="BD179" s="711"/>
      <c r="BE179" s="711"/>
      <c r="BF179" s="711"/>
      <c r="BG179" s="711"/>
      <c r="BH179" s="711"/>
      <c r="BI179" s="711"/>
      <c r="BJ179" s="711"/>
      <c r="BK179" s="711"/>
      <c r="BL179" s="711"/>
      <c r="BM179" s="711"/>
      <c r="BN179" s="711"/>
      <c r="BO179" s="711"/>
      <c r="BP179" s="711"/>
      <c r="BQ179" s="711"/>
      <c r="BR179" s="711"/>
      <c r="BS179" s="711"/>
      <c r="BT179" s="711"/>
      <c r="BU179" s="711"/>
      <c r="BV179" s="711"/>
      <c r="BW179" s="711"/>
      <c r="BX179" s="711"/>
      <c r="BY179" s="711"/>
      <c r="BZ179" s="714"/>
      <c r="CA179" s="56"/>
      <c r="CB179" s="2"/>
      <c r="CC179" s="2252"/>
      <c r="CD179" s="2252"/>
      <c r="CE179" s="2252"/>
      <c r="CF179" s="2252"/>
      <c r="CG179" s="2252"/>
      <c r="CH179" s="2252"/>
      <c r="CI179" s="2252"/>
      <c r="CJ179" s="2252"/>
      <c r="CK179" s="2252"/>
      <c r="CL179" s="2252"/>
      <c r="CM179" s="2254"/>
      <c r="CN179" s="2254"/>
      <c r="CO179" s="2254"/>
      <c r="CP179" s="2254"/>
      <c r="CQ179" s="2254"/>
      <c r="CR179" s="2254"/>
      <c r="CS179" s="2254"/>
      <c r="CT179" s="2254"/>
      <c r="CU179" s="2254"/>
      <c r="CV179" s="2254"/>
      <c r="CW179" s="2254"/>
      <c r="CX179" s="2254"/>
      <c r="CY179" s="2254"/>
      <c r="CZ179" s="2254"/>
      <c r="DA179" s="2254"/>
      <c r="DB179" s="2254"/>
      <c r="DC179" s="2254"/>
      <c r="DD179" s="2254"/>
      <c r="DE179" s="2254"/>
      <c r="DF179" s="2254"/>
      <c r="DG179" s="2254"/>
      <c r="DH179" s="2254"/>
      <c r="DI179" s="2254"/>
      <c r="DJ179" s="2254"/>
      <c r="DK179" s="2254"/>
      <c r="DL179" s="2254"/>
      <c r="DM179" s="2254"/>
      <c r="DN179" s="2254"/>
      <c r="DO179" s="2252"/>
      <c r="DP179" s="2252"/>
      <c r="DQ179" s="2252"/>
      <c r="DR179" s="2252"/>
      <c r="DS179" s="2252"/>
      <c r="DT179" s="2252"/>
      <c r="DU179" s="2252"/>
      <c r="DV179" s="2252"/>
      <c r="DW179" s="2252"/>
      <c r="DX179" s="2252"/>
      <c r="DY179" s="2252"/>
      <c r="DZ179" s="2252"/>
      <c r="EA179" s="2252"/>
      <c r="EB179" s="2252"/>
      <c r="EC179" s="2252"/>
      <c r="ED179" s="2252"/>
      <c r="EE179" s="2252"/>
      <c r="EF179" s="2252"/>
      <c r="EG179" s="2252"/>
      <c r="EH179" s="2252"/>
      <c r="EI179" s="2252"/>
      <c r="EJ179" s="2252"/>
      <c r="EK179" s="2252"/>
      <c r="EL179" s="2252"/>
      <c r="EM179" s="2252"/>
      <c r="EN179" s="2252"/>
      <c r="EO179" s="2252"/>
      <c r="EP179" s="2252"/>
      <c r="EQ179" s="2252"/>
      <c r="ER179" s="2252"/>
      <c r="ES179" s="2252"/>
      <c r="ET179" s="2252"/>
      <c r="EU179" s="2252"/>
      <c r="EV179" s="2252"/>
      <c r="EW179" s="2252"/>
      <c r="EX179" s="2252"/>
      <c r="EY179" s="2252"/>
      <c r="EZ179" s="2252"/>
      <c r="FA179" s="2252"/>
      <c r="FB179" s="2252"/>
      <c r="FC179" s="2252"/>
      <c r="FD179" s="2252"/>
      <c r="FE179" s="2252"/>
      <c r="FF179" s="2252"/>
      <c r="FG179" s="2252"/>
      <c r="FH179" s="2252"/>
      <c r="FI179" s="2252"/>
      <c r="FJ179" s="2252"/>
      <c r="FK179" s="2252"/>
      <c r="FL179" s="2252"/>
      <c r="FM179" s="2252"/>
      <c r="FN179" s="2252"/>
      <c r="FO179" s="2252"/>
      <c r="FP179" s="2252"/>
      <c r="FQ179" s="2252"/>
      <c r="FR179" s="2252"/>
      <c r="FS179" s="2252"/>
      <c r="FT179" s="2252"/>
    </row>
    <row r="180" spans="1:176" ht="9.75" customHeight="1" thickBot="1" x14ac:dyDescent="0.2">
      <c r="A180" s="124"/>
      <c r="B180" s="1049"/>
      <c r="C180" s="1050"/>
      <c r="D180" s="1050"/>
      <c r="E180" s="1050"/>
      <c r="F180" s="1057"/>
      <c r="G180" s="1057"/>
      <c r="H180" s="1057"/>
      <c r="I180" s="1057"/>
      <c r="J180" s="1057"/>
      <c r="K180" s="1057"/>
      <c r="L180" s="1057"/>
      <c r="M180" s="1057"/>
      <c r="N180" s="1057"/>
      <c r="O180" s="1057"/>
      <c r="P180" s="1057"/>
      <c r="Q180" s="1057"/>
      <c r="R180" s="1057"/>
      <c r="S180" s="1058"/>
      <c r="T180" s="71"/>
      <c r="U180" s="2"/>
      <c r="V180" s="754"/>
      <c r="W180" s="755"/>
      <c r="X180" s="755"/>
      <c r="Y180" s="755"/>
      <c r="Z180" s="755"/>
      <c r="AA180" s="755"/>
      <c r="AB180" s="755"/>
      <c r="AC180" s="755"/>
      <c r="AD180" s="755"/>
      <c r="AE180" s="755"/>
      <c r="AF180" s="755"/>
      <c r="AG180" s="755"/>
      <c r="AH180" s="755"/>
      <c r="AI180" s="755"/>
      <c r="AJ180" s="755"/>
      <c r="AK180" s="755"/>
      <c r="AL180" s="755"/>
      <c r="AM180" s="755"/>
      <c r="AN180" s="755"/>
      <c r="AO180" s="755"/>
      <c r="AP180" s="756"/>
      <c r="AQ180" s="712"/>
      <c r="AR180" s="712"/>
      <c r="AS180" s="712"/>
      <c r="AT180" s="712"/>
      <c r="AU180" s="712"/>
      <c r="AV180" s="712"/>
      <c r="AW180" s="712"/>
      <c r="AX180" s="712"/>
      <c r="AY180" s="712"/>
      <c r="AZ180" s="712"/>
      <c r="BA180" s="712"/>
      <c r="BB180" s="712"/>
      <c r="BC180" s="712"/>
      <c r="BD180" s="712"/>
      <c r="BE180" s="712"/>
      <c r="BF180" s="712"/>
      <c r="BG180" s="712"/>
      <c r="BH180" s="712"/>
      <c r="BI180" s="712"/>
      <c r="BJ180" s="712"/>
      <c r="BK180" s="712"/>
      <c r="BL180" s="712"/>
      <c r="BM180" s="712"/>
      <c r="BN180" s="712"/>
      <c r="BO180" s="712"/>
      <c r="BP180" s="712"/>
      <c r="BQ180" s="712"/>
      <c r="BR180" s="712"/>
      <c r="BS180" s="712"/>
      <c r="BT180" s="712"/>
      <c r="BU180" s="712"/>
      <c r="BV180" s="712"/>
      <c r="BW180" s="712"/>
      <c r="BX180" s="712"/>
      <c r="BY180" s="712"/>
      <c r="BZ180" s="715"/>
      <c r="CA180" s="56"/>
      <c r="CB180" s="2"/>
      <c r="CC180" s="2253"/>
      <c r="CD180" s="2253"/>
      <c r="CE180" s="2253"/>
      <c r="CF180" s="2253"/>
      <c r="CG180" s="2253"/>
      <c r="CH180" s="2253"/>
      <c r="CI180" s="2253"/>
      <c r="CJ180" s="2253"/>
      <c r="CK180" s="2253"/>
      <c r="CL180" s="2253"/>
      <c r="CM180" s="2255"/>
      <c r="CN180" s="2255"/>
      <c r="CO180" s="2255"/>
      <c r="CP180" s="2255"/>
      <c r="CQ180" s="2255"/>
      <c r="CR180" s="2255"/>
      <c r="CS180" s="2255"/>
      <c r="CT180" s="2255"/>
      <c r="CU180" s="2255"/>
      <c r="CV180" s="2255"/>
      <c r="CW180" s="2255"/>
      <c r="CX180" s="2255"/>
      <c r="CY180" s="2255"/>
      <c r="CZ180" s="2255"/>
      <c r="DA180" s="2255"/>
      <c r="DB180" s="2255"/>
      <c r="DC180" s="2255"/>
      <c r="DD180" s="2255"/>
      <c r="DE180" s="2255"/>
      <c r="DF180" s="2255"/>
      <c r="DG180" s="2255"/>
      <c r="DH180" s="2255"/>
      <c r="DI180" s="2255"/>
      <c r="DJ180" s="2255"/>
      <c r="DK180" s="2255"/>
      <c r="DL180" s="2255"/>
      <c r="DM180" s="2255"/>
      <c r="DN180" s="2255"/>
      <c r="DO180" s="2253"/>
      <c r="DP180" s="2253"/>
      <c r="DQ180" s="2253"/>
      <c r="DR180" s="2253"/>
      <c r="DS180" s="2253"/>
      <c r="DT180" s="2253"/>
      <c r="DU180" s="2253"/>
      <c r="DV180" s="2253"/>
      <c r="DW180" s="2253"/>
      <c r="DX180" s="2253"/>
      <c r="DY180" s="2253"/>
      <c r="DZ180" s="2253"/>
      <c r="EA180" s="2253"/>
      <c r="EB180" s="2253"/>
      <c r="EC180" s="2253"/>
      <c r="ED180" s="2253"/>
      <c r="EE180" s="2253"/>
      <c r="EF180" s="2253"/>
      <c r="EG180" s="2253"/>
      <c r="EH180" s="2253"/>
      <c r="EI180" s="2253"/>
      <c r="EJ180" s="2253"/>
      <c r="EK180" s="2253"/>
      <c r="EL180" s="2253"/>
      <c r="EM180" s="2253"/>
      <c r="EN180" s="2253"/>
      <c r="EO180" s="2253"/>
      <c r="EP180" s="2253"/>
      <c r="EQ180" s="2253"/>
      <c r="ER180" s="2253"/>
      <c r="ES180" s="2253"/>
      <c r="ET180" s="2253"/>
      <c r="EU180" s="2253"/>
      <c r="EV180" s="2253"/>
      <c r="EW180" s="2253"/>
      <c r="EX180" s="2253"/>
      <c r="EY180" s="2253"/>
      <c r="EZ180" s="2253"/>
      <c r="FA180" s="2253"/>
      <c r="FB180" s="2253"/>
      <c r="FC180" s="2253"/>
      <c r="FD180" s="2253"/>
      <c r="FE180" s="2253"/>
      <c r="FF180" s="2253"/>
      <c r="FG180" s="2253"/>
      <c r="FH180" s="2253"/>
      <c r="FI180" s="2253"/>
      <c r="FJ180" s="2253"/>
      <c r="FK180" s="2253"/>
      <c r="FL180" s="2253"/>
      <c r="FM180" s="2253"/>
      <c r="FN180" s="2253"/>
      <c r="FO180" s="2253"/>
      <c r="FP180" s="2253"/>
      <c r="FQ180" s="2253"/>
      <c r="FR180" s="2253"/>
      <c r="FS180" s="2253"/>
      <c r="FT180" s="2253"/>
    </row>
    <row r="181" spans="1:176" ht="9.75" customHeight="1" x14ac:dyDescent="0.15">
      <c r="A181" s="124"/>
      <c r="B181" s="1049" t="s">
        <v>5</v>
      </c>
      <c r="C181" s="1050"/>
      <c r="D181" s="1050"/>
      <c r="E181" s="1050"/>
      <c r="F181" s="363" t="str">
        <f t="shared" ref="F181:M181" si="19">IF(F127="","",F127)</f>
        <v/>
      </c>
      <c r="G181" s="1051" t="str">
        <f t="shared" si="19"/>
        <v/>
      </c>
      <c r="H181" s="1051" t="str">
        <f t="shared" si="19"/>
        <v/>
      </c>
      <c r="I181" s="1051" t="str">
        <f t="shared" si="19"/>
        <v/>
      </c>
      <c r="J181" s="1051" t="str">
        <f t="shared" si="19"/>
        <v/>
      </c>
      <c r="K181" s="1051" t="str">
        <f t="shared" si="19"/>
        <v/>
      </c>
      <c r="L181" s="1051" t="str">
        <f t="shared" si="19"/>
        <v/>
      </c>
      <c r="M181" s="1051" t="str">
        <f t="shared" si="19"/>
        <v/>
      </c>
      <c r="N181" s="1296"/>
      <c r="O181" s="1296"/>
      <c r="P181" s="1296"/>
      <c r="Q181" s="1296"/>
      <c r="R181" s="1296"/>
      <c r="S181" s="1297"/>
      <c r="T181" s="24"/>
      <c r="V181" s="808" t="s">
        <v>113</v>
      </c>
      <c r="W181" s="808"/>
      <c r="X181" s="808"/>
      <c r="Y181" s="808"/>
      <c r="Z181" s="808"/>
      <c r="AA181" s="808"/>
      <c r="AB181" s="808"/>
      <c r="AC181" s="808"/>
      <c r="AD181" s="808"/>
      <c r="AE181" s="808"/>
      <c r="AF181" s="808"/>
      <c r="AG181" s="808"/>
      <c r="AH181" s="808"/>
      <c r="AI181" s="808"/>
      <c r="AJ181" s="808"/>
      <c r="AK181" s="808"/>
      <c r="AL181" s="808"/>
      <c r="AM181" s="808"/>
      <c r="AN181" s="808"/>
      <c r="AO181" s="808"/>
      <c r="AP181" s="808"/>
      <c r="AQ181" s="808"/>
      <c r="AR181" s="808"/>
      <c r="AS181" s="808"/>
      <c r="AT181" s="808"/>
      <c r="AU181" s="808"/>
      <c r="AV181" s="808"/>
      <c r="AW181" s="808"/>
      <c r="AX181" s="808"/>
      <c r="AY181" s="808"/>
      <c r="AZ181" s="808"/>
      <c r="BA181" s="808"/>
      <c r="BB181" s="808"/>
      <c r="BC181" s="808"/>
      <c r="BD181" s="808"/>
      <c r="BE181" s="808"/>
      <c r="BF181" s="808"/>
      <c r="BG181" s="808"/>
      <c r="BH181" s="808"/>
      <c r="BI181" s="808"/>
      <c r="BJ181" s="808"/>
      <c r="BK181" s="808"/>
      <c r="BL181" s="808"/>
      <c r="BM181" s="808"/>
      <c r="BN181" s="808"/>
      <c r="BO181" s="808"/>
      <c r="BP181" s="808"/>
      <c r="BQ181" s="808"/>
      <c r="BR181" s="808"/>
      <c r="BS181" s="808"/>
      <c r="BT181" s="808"/>
      <c r="BU181" s="808"/>
      <c r="BV181" s="808"/>
      <c r="BW181" s="808"/>
      <c r="BX181" s="808"/>
      <c r="BY181" s="808"/>
      <c r="BZ181" s="808"/>
      <c r="CA181" s="69"/>
      <c r="CB181" s="2"/>
      <c r="CC181" s="1625" t="s">
        <v>270</v>
      </c>
      <c r="CD181" s="1626"/>
      <c r="CE181" s="1626"/>
      <c r="CF181" s="1626"/>
      <c r="CG181" s="1626"/>
      <c r="CH181" s="1626"/>
      <c r="CI181" s="1626"/>
      <c r="CJ181" s="1626"/>
      <c r="CK181" s="1626"/>
      <c r="CL181" s="1626"/>
      <c r="CM181" s="1626"/>
      <c r="CN181" s="1626"/>
      <c r="CO181" s="1626"/>
      <c r="CP181" s="1626"/>
      <c r="CQ181" s="1626"/>
      <c r="CR181" s="1626"/>
      <c r="CS181" s="1626"/>
      <c r="CT181" s="1626"/>
      <c r="CU181" s="1626"/>
      <c r="CV181" s="1626"/>
      <c r="CW181" s="1626"/>
      <c r="CX181" s="1626"/>
      <c r="CY181" s="1626"/>
      <c r="CZ181" s="1626"/>
      <c r="DA181" s="1626"/>
      <c r="DB181" s="1626"/>
      <c r="DC181" s="1626"/>
      <c r="DD181" s="1626"/>
      <c r="DE181" s="1626"/>
      <c r="DF181" s="1626"/>
      <c r="DG181" s="1626"/>
      <c r="DH181" s="1626"/>
      <c r="DI181" s="1626"/>
      <c r="DJ181" s="1626"/>
      <c r="DK181" s="1626"/>
      <c r="DL181" s="1626"/>
      <c r="DM181" s="1626"/>
      <c r="DN181" s="1626"/>
      <c r="DO181" s="1626"/>
      <c r="DP181" s="1626"/>
      <c r="DQ181" s="1626"/>
      <c r="DR181" s="1626"/>
      <c r="DS181" s="1626"/>
      <c r="DT181" s="1626"/>
      <c r="DU181" s="1626"/>
      <c r="DV181" s="1626"/>
      <c r="DW181" s="1626"/>
      <c r="DX181" s="1626"/>
      <c r="DY181" s="1626"/>
      <c r="DZ181" s="1626"/>
      <c r="EA181" s="1626"/>
      <c r="EB181" s="1626"/>
      <c r="EC181" s="1626"/>
      <c r="ED181" s="1626"/>
      <c r="EE181" s="1626"/>
      <c r="EF181" s="1626"/>
      <c r="EG181" s="1626"/>
      <c r="EH181" s="1626"/>
      <c r="EI181" s="1626"/>
      <c r="EJ181" s="1626"/>
      <c r="EK181" s="1626"/>
      <c r="EL181" s="1626"/>
      <c r="EM181" s="1626"/>
      <c r="EN181" s="1626"/>
      <c r="EO181" s="1626"/>
      <c r="EP181" s="1626"/>
      <c r="EQ181" s="1626"/>
      <c r="ER181" s="1626"/>
      <c r="ES181" s="1626"/>
      <c r="ET181" s="1626"/>
      <c r="EU181" s="1626"/>
      <c r="EV181" s="1626"/>
      <c r="EW181" s="1626"/>
      <c r="EX181" s="1626"/>
      <c r="EY181" s="1626"/>
      <c r="EZ181" s="1626"/>
      <c r="FA181" s="1626"/>
      <c r="FB181" s="1626"/>
      <c r="FC181" s="1626"/>
      <c r="FD181" s="1626"/>
      <c r="FE181" s="1626"/>
      <c r="FF181" s="1626"/>
      <c r="FG181" s="1626"/>
      <c r="FH181" s="1626"/>
      <c r="FI181" s="1626"/>
      <c r="FJ181" s="1626"/>
      <c r="FK181" s="1626"/>
      <c r="FL181" s="1626"/>
      <c r="FM181" s="1626"/>
      <c r="FN181" s="1626"/>
      <c r="FO181" s="1626"/>
      <c r="FP181" s="1626"/>
      <c r="FQ181" s="1626"/>
      <c r="FR181" s="1626"/>
      <c r="FS181" s="1626"/>
      <c r="FT181" s="1627"/>
    </row>
    <row r="182" spans="1:176" ht="9.75" customHeight="1" thickBot="1" x14ac:dyDescent="0.2">
      <c r="A182" s="124"/>
      <c r="B182" s="1049"/>
      <c r="C182" s="1050"/>
      <c r="D182" s="1050"/>
      <c r="E182" s="1050"/>
      <c r="F182" s="366"/>
      <c r="G182" s="1052"/>
      <c r="H182" s="1052"/>
      <c r="I182" s="1052"/>
      <c r="J182" s="1052"/>
      <c r="K182" s="1052"/>
      <c r="L182" s="1052"/>
      <c r="M182" s="1052"/>
      <c r="N182" s="1296"/>
      <c r="O182" s="1296"/>
      <c r="P182" s="1296"/>
      <c r="Q182" s="1296"/>
      <c r="R182" s="1296"/>
      <c r="S182" s="1297"/>
      <c r="T182" s="24"/>
      <c r="U182" s="6"/>
      <c r="V182" s="809"/>
      <c r="W182" s="809"/>
      <c r="X182" s="809"/>
      <c r="Y182" s="809"/>
      <c r="Z182" s="809"/>
      <c r="AA182" s="809"/>
      <c r="AB182" s="809"/>
      <c r="AC182" s="809"/>
      <c r="AD182" s="809"/>
      <c r="AE182" s="809"/>
      <c r="AF182" s="809"/>
      <c r="AG182" s="809"/>
      <c r="AH182" s="809"/>
      <c r="AI182" s="809"/>
      <c r="AJ182" s="809"/>
      <c r="AK182" s="809"/>
      <c r="AL182" s="809"/>
      <c r="AM182" s="809"/>
      <c r="AN182" s="809"/>
      <c r="AO182" s="809"/>
      <c r="AP182" s="809"/>
      <c r="AQ182" s="809"/>
      <c r="AR182" s="809"/>
      <c r="AS182" s="809"/>
      <c r="AT182" s="809"/>
      <c r="AU182" s="809"/>
      <c r="AV182" s="809"/>
      <c r="AW182" s="809"/>
      <c r="AX182" s="809"/>
      <c r="AY182" s="809"/>
      <c r="AZ182" s="809"/>
      <c r="BA182" s="809"/>
      <c r="BB182" s="809"/>
      <c r="BC182" s="809"/>
      <c r="BD182" s="809"/>
      <c r="BE182" s="809"/>
      <c r="BF182" s="809"/>
      <c r="BG182" s="809"/>
      <c r="BH182" s="809"/>
      <c r="BI182" s="809"/>
      <c r="BJ182" s="809"/>
      <c r="BK182" s="809"/>
      <c r="BL182" s="809"/>
      <c r="BM182" s="809"/>
      <c r="BN182" s="809"/>
      <c r="BO182" s="809"/>
      <c r="BP182" s="809"/>
      <c r="BQ182" s="809"/>
      <c r="BR182" s="809"/>
      <c r="BS182" s="809"/>
      <c r="BT182" s="809"/>
      <c r="BU182" s="809"/>
      <c r="BV182" s="809"/>
      <c r="BW182" s="809"/>
      <c r="BX182" s="809"/>
      <c r="BY182" s="809"/>
      <c r="BZ182" s="809"/>
      <c r="CA182" s="69"/>
      <c r="CB182" s="2"/>
      <c r="CC182" s="16"/>
      <c r="CD182" s="2"/>
      <c r="EQ182" s="108"/>
      <c r="ER182" s="108"/>
      <c r="ES182" s="108"/>
      <c r="ET182" s="108"/>
      <c r="EU182" s="108"/>
      <c r="EV182" s="108"/>
      <c r="EW182" s="108"/>
      <c r="FS182" s="2"/>
      <c r="FT182" s="17"/>
    </row>
    <row r="183" spans="1:176" ht="9.75" customHeight="1" x14ac:dyDescent="0.15">
      <c r="A183" s="124"/>
      <c r="B183" s="810" t="s">
        <v>45</v>
      </c>
      <c r="C183" s="811"/>
      <c r="D183" s="811"/>
      <c r="E183" s="811"/>
      <c r="F183" s="812" t="str">
        <f>IF(F129="","",F129)</f>
        <v>〒</v>
      </c>
      <c r="G183" s="794" t="str">
        <f>G129</f>
        <v/>
      </c>
      <c r="H183" s="794"/>
      <c r="I183" s="794"/>
      <c r="J183" s="794"/>
      <c r="K183" s="794"/>
      <c r="L183" s="794"/>
      <c r="M183" s="794"/>
      <c r="N183" s="794"/>
      <c r="O183" s="794"/>
      <c r="P183" s="794"/>
      <c r="Q183" s="794"/>
      <c r="R183" s="794"/>
      <c r="S183" s="795"/>
      <c r="T183" s="14"/>
      <c r="V183" s="2235" t="s">
        <v>15</v>
      </c>
      <c r="W183" s="2058"/>
      <c r="X183" s="2058"/>
      <c r="Y183" s="2058"/>
      <c r="Z183" s="2058"/>
      <c r="AA183" s="2058"/>
      <c r="AB183" s="2058"/>
      <c r="AC183" s="2058"/>
      <c r="AD183" s="2058"/>
      <c r="AE183" s="2058"/>
      <c r="AF183" s="2058"/>
      <c r="AG183" s="2058"/>
      <c r="AH183" s="2058"/>
      <c r="AI183" s="2058"/>
      <c r="AJ183" s="2236"/>
      <c r="AK183" s="2359" t="str">
        <f>IF(AK129="","",AK129)</f>
        <v/>
      </c>
      <c r="AL183" s="1757"/>
      <c r="AM183" s="1757"/>
      <c r="AN183" s="1781"/>
      <c r="AO183" s="1780" t="str">
        <f>IF(AO129="","",AO129)</f>
        <v/>
      </c>
      <c r="AP183" s="1757"/>
      <c r="AQ183" s="1757"/>
      <c r="AR183" s="1781"/>
      <c r="AS183" s="1780" t="str">
        <f>IF(AS129="","",AS129)</f>
        <v/>
      </c>
      <c r="AT183" s="1757"/>
      <c r="AU183" s="1757"/>
      <c r="AV183" s="1781"/>
      <c r="AW183" s="1780" t="str">
        <f>IF(AW129="","",AW129)</f>
        <v/>
      </c>
      <c r="AX183" s="1757"/>
      <c r="AY183" s="1757"/>
      <c r="AZ183" s="1781"/>
      <c r="BA183" s="1780" t="str">
        <f>IF(BA129="","",BA129)</f>
        <v/>
      </c>
      <c r="BB183" s="1757"/>
      <c r="BC183" s="1757"/>
      <c r="BD183" s="1781"/>
      <c r="BE183" s="1780" t="str">
        <f>IF(BE129="","",BE129)</f>
        <v/>
      </c>
      <c r="BF183" s="1757"/>
      <c r="BG183" s="1757"/>
      <c r="BH183" s="1781"/>
      <c r="BI183" s="1757" t="str">
        <f>IF(BI129="","",BI129)</f>
        <v/>
      </c>
      <c r="BJ183" s="1757"/>
      <c r="BK183" s="1757"/>
      <c r="BL183" s="1758"/>
      <c r="BM183" s="1760" t="str">
        <f>IF(BM129="","",BM129)</f>
        <v/>
      </c>
      <c r="BN183" s="1761"/>
      <c r="BO183" s="1761"/>
      <c r="BP183" s="1761"/>
      <c r="BQ183" s="1761"/>
      <c r="BR183" s="1761"/>
      <c r="BS183" s="1761"/>
      <c r="BT183" s="1761"/>
      <c r="BU183" s="1761"/>
      <c r="BV183" s="1761"/>
      <c r="BW183" s="1761"/>
      <c r="BX183" s="1761"/>
      <c r="BY183" s="1761"/>
      <c r="BZ183" s="1762"/>
      <c r="CA183" s="14"/>
      <c r="CB183" s="2"/>
      <c r="CC183" s="16"/>
      <c r="CD183" s="8"/>
      <c r="CE183" s="1589" t="s">
        <v>224</v>
      </c>
      <c r="CF183" s="1590"/>
      <c r="CG183" s="1590"/>
      <c r="CH183" s="1590"/>
      <c r="CI183" s="1590"/>
      <c r="CJ183" s="1590"/>
      <c r="CK183" s="1590"/>
      <c r="CL183" s="1590"/>
      <c r="CM183" s="1590"/>
      <c r="CN183" s="1590"/>
      <c r="CO183" s="1590"/>
      <c r="CP183" s="1590"/>
      <c r="CQ183" s="1590"/>
      <c r="CR183" s="1590"/>
      <c r="CS183" s="1590"/>
      <c r="CT183" s="1590"/>
      <c r="CU183" s="1590"/>
      <c r="CV183" s="1590"/>
      <c r="CW183" s="2453">
        <f>IF(CW129="","",CW129)</f>
        <v>0</v>
      </c>
      <c r="CX183" s="2454"/>
      <c r="CY183" s="2454"/>
      <c r="CZ183" s="2455"/>
      <c r="DA183" s="2457">
        <f>IF(DA129="","",DA129)</f>
        <v>2</v>
      </c>
      <c r="DB183" s="2454"/>
      <c r="DC183" s="2454"/>
      <c r="DD183" s="2455"/>
      <c r="DE183" s="2459">
        <f>IF(DE129="","",DE129)</f>
        <v>0</v>
      </c>
      <c r="DF183" s="2454"/>
      <c r="DG183" s="2454"/>
      <c r="DH183" s="2460"/>
      <c r="DK183" s="2462" t="s">
        <v>35</v>
      </c>
      <c r="DL183" s="2463"/>
      <c r="DM183" s="2463"/>
      <c r="DN183" s="2463"/>
      <c r="DO183" s="2463"/>
      <c r="DP183" s="2463"/>
      <c r="DQ183" s="2463"/>
      <c r="DR183" s="2463"/>
      <c r="DS183" s="2463"/>
      <c r="DT183" s="2463"/>
      <c r="DU183" s="2463"/>
      <c r="DV183" s="2463"/>
      <c r="DW183" s="2463"/>
      <c r="DX183" s="2463"/>
      <c r="DY183" s="2463"/>
      <c r="DZ183" s="2463"/>
      <c r="EA183" s="2463"/>
      <c r="EB183" s="2463"/>
      <c r="EC183" s="1585" t="str">
        <f>IF(EC129="","",EC129)</f>
        <v/>
      </c>
      <c r="ED183" s="1531"/>
      <c r="EE183" s="1531"/>
      <c r="EF183" s="1588"/>
      <c r="EG183" s="1587" t="str">
        <f>IF(EG129="","",EG129)</f>
        <v/>
      </c>
      <c r="EH183" s="1531"/>
      <c r="EI183" s="1531"/>
      <c r="EJ183" s="1588"/>
      <c r="EK183" s="1587" t="str">
        <f>IF(EK129="","",EK129)</f>
        <v/>
      </c>
      <c r="EL183" s="1531"/>
      <c r="EM183" s="1531"/>
      <c r="EN183" s="1586"/>
      <c r="EO183" s="1530" t="str">
        <f>IF(EO129="","",EO129)</f>
        <v/>
      </c>
      <c r="EP183" s="1531"/>
      <c r="EQ183" s="1531"/>
      <c r="ER183" s="1588"/>
      <c r="ES183" s="1587" t="str">
        <f>IF(ES129="","",ES129)</f>
        <v/>
      </c>
      <c r="ET183" s="1531"/>
      <c r="EU183" s="1531"/>
      <c r="EV183" s="1586"/>
      <c r="EW183" s="1530" t="str">
        <f>IF(EW129="","",EW129)</f>
        <v/>
      </c>
      <c r="EX183" s="1531"/>
      <c r="EY183" s="1531"/>
      <c r="EZ183" s="1531"/>
      <c r="FC183" s="2367" t="str">
        <f>IF(FC129="","",FC129)</f>
        <v/>
      </c>
      <c r="FD183" s="2368"/>
      <c r="FE183" s="2368"/>
      <c r="FF183" s="2368"/>
      <c r="FG183" s="2368"/>
      <c r="FH183" s="2368"/>
      <c r="FI183" s="2368"/>
      <c r="FJ183" s="2368"/>
      <c r="FK183" s="2368"/>
      <c r="FL183" s="2368"/>
      <c r="FM183" s="2368"/>
      <c r="FN183" s="2368"/>
      <c r="FO183" s="2368"/>
      <c r="FP183" s="2368"/>
      <c r="FQ183" s="2368"/>
      <c r="FR183" s="2369"/>
      <c r="FS183" s="2"/>
      <c r="FT183" s="17"/>
    </row>
    <row r="184" spans="1:176" ht="9.75" customHeight="1" x14ac:dyDescent="0.15">
      <c r="A184" s="124"/>
      <c r="B184" s="736"/>
      <c r="C184" s="737"/>
      <c r="D184" s="737"/>
      <c r="E184" s="737"/>
      <c r="F184" s="813"/>
      <c r="G184" s="794"/>
      <c r="H184" s="794"/>
      <c r="I184" s="794"/>
      <c r="J184" s="794"/>
      <c r="K184" s="794"/>
      <c r="L184" s="794"/>
      <c r="M184" s="794"/>
      <c r="N184" s="794"/>
      <c r="O184" s="794"/>
      <c r="P184" s="794"/>
      <c r="Q184" s="794"/>
      <c r="R184" s="794"/>
      <c r="S184" s="795"/>
      <c r="T184" s="14"/>
      <c r="U184" s="70"/>
      <c r="V184" s="2227"/>
      <c r="W184" s="2228"/>
      <c r="X184" s="2228"/>
      <c r="Y184" s="2228"/>
      <c r="Z184" s="2228"/>
      <c r="AA184" s="2228"/>
      <c r="AB184" s="2228"/>
      <c r="AC184" s="2228"/>
      <c r="AD184" s="2228"/>
      <c r="AE184" s="2228"/>
      <c r="AF184" s="2228"/>
      <c r="AG184" s="2228"/>
      <c r="AH184" s="2228"/>
      <c r="AI184" s="2228"/>
      <c r="AJ184" s="2237"/>
      <c r="AK184" s="2360"/>
      <c r="AL184" s="727"/>
      <c r="AM184" s="727"/>
      <c r="AN184" s="2285"/>
      <c r="AO184" s="2284"/>
      <c r="AP184" s="727"/>
      <c r="AQ184" s="727"/>
      <c r="AR184" s="2285"/>
      <c r="AS184" s="2284"/>
      <c r="AT184" s="727"/>
      <c r="AU184" s="727"/>
      <c r="AV184" s="2285"/>
      <c r="AW184" s="2284"/>
      <c r="AX184" s="727"/>
      <c r="AY184" s="727"/>
      <c r="AZ184" s="1783"/>
      <c r="BA184" s="1782"/>
      <c r="BB184" s="726"/>
      <c r="BC184" s="726"/>
      <c r="BD184" s="1783"/>
      <c r="BE184" s="2284"/>
      <c r="BF184" s="727"/>
      <c r="BG184" s="727"/>
      <c r="BH184" s="2285"/>
      <c r="BI184" s="726"/>
      <c r="BJ184" s="726"/>
      <c r="BK184" s="726"/>
      <c r="BL184" s="1759"/>
      <c r="BM184" s="1763"/>
      <c r="BN184" s="1764"/>
      <c r="BO184" s="1764"/>
      <c r="BP184" s="1764"/>
      <c r="BQ184" s="1764"/>
      <c r="BR184" s="1764"/>
      <c r="BS184" s="1764"/>
      <c r="BT184" s="1764"/>
      <c r="BU184" s="1764"/>
      <c r="BV184" s="1764"/>
      <c r="BW184" s="1764"/>
      <c r="BX184" s="1764"/>
      <c r="BY184" s="1764"/>
      <c r="BZ184" s="1765"/>
      <c r="CA184" s="14"/>
      <c r="CB184" s="2"/>
      <c r="CC184" s="16"/>
      <c r="CD184" s="8"/>
      <c r="CE184" s="1591"/>
      <c r="CF184" s="1592"/>
      <c r="CG184" s="1592"/>
      <c r="CH184" s="1592"/>
      <c r="CI184" s="1592"/>
      <c r="CJ184" s="1592"/>
      <c r="CK184" s="1592"/>
      <c r="CL184" s="1592"/>
      <c r="CM184" s="1592"/>
      <c r="CN184" s="1592"/>
      <c r="CO184" s="1592"/>
      <c r="CP184" s="1592"/>
      <c r="CQ184" s="1592"/>
      <c r="CR184" s="1592"/>
      <c r="CS184" s="1592"/>
      <c r="CT184" s="1592"/>
      <c r="CU184" s="1592"/>
      <c r="CV184" s="1592"/>
      <c r="CW184" s="2456"/>
      <c r="CX184" s="1534"/>
      <c r="CY184" s="1534"/>
      <c r="CZ184" s="1535"/>
      <c r="DA184" s="2458"/>
      <c r="DB184" s="1534"/>
      <c r="DC184" s="1534"/>
      <c r="DD184" s="1535"/>
      <c r="DE184" s="1533"/>
      <c r="DF184" s="1534"/>
      <c r="DG184" s="1534"/>
      <c r="DH184" s="2461"/>
      <c r="DK184" s="2464"/>
      <c r="DL184" s="2465"/>
      <c r="DM184" s="2465"/>
      <c r="DN184" s="2465"/>
      <c r="DO184" s="2465"/>
      <c r="DP184" s="2465"/>
      <c r="DQ184" s="2465"/>
      <c r="DR184" s="2465"/>
      <c r="DS184" s="2465"/>
      <c r="DT184" s="2465"/>
      <c r="DU184" s="2465"/>
      <c r="DV184" s="2465"/>
      <c r="DW184" s="2465"/>
      <c r="DX184" s="2465"/>
      <c r="DY184" s="2465"/>
      <c r="DZ184" s="2465"/>
      <c r="EA184" s="2465"/>
      <c r="EB184" s="2465"/>
      <c r="EC184" s="1585"/>
      <c r="ED184" s="1531"/>
      <c r="EE184" s="1531"/>
      <c r="EF184" s="1588"/>
      <c r="EG184" s="1587"/>
      <c r="EH184" s="1531"/>
      <c r="EI184" s="1531"/>
      <c r="EJ184" s="1588"/>
      <c r="EK184" s="1587"/>
      <c r="EL184" s="1531"/>
      <c r="EM184" s="1531"/>
      <c r="EN184" s="1586"/>
      <c r="EO184" s="1530"/>
      <c r="EP184" s="1531"/>
      <c r="EQ184" s="1531"/>
      <c r="ER184" s="1588"/>
      <c r="ES184" s="1587"/>
      <c r="ET184" s="1531"/>
      <c r="EU184" s="1531"/>
      <c r="EV184" s="1586"/>
      <c r="EW184" s="1530"/>
      <c r="EX184" s="1531"/>
      <c r="EY184" s="1531"/>
      <c r="EZ184" s="1531"/>
      <c r="FC184" s="2370"/>
      <c r="FD184" s="2371"/>
      <c r="FE184" s="2371"/>
      <c r="FF184" s="2371"/>
      <c r="FG184" s="2371"/>
      <c r="FH184" s="2371"/>
      <c r="FI184" s="2371"/>
      <c r="FJ184" s="2371"/>
      <c r="FK184" s="2371"/>
      <c r="FL184" s="2371"/>
      <c r="FM184" s="2371"/>
      <c r="FN184" s="2371"/>
      <c r="FO184" s="2371"/>
      <c r="FP184" s="2371"/>
      <c r="FQ184" s="2371"/>
      <c r="FR184" s="2372"/>
      <c r="FS184" s="2"/>
      <c r="FT184" s="17"/>
    </row>
    <row r="185" spans="1:176" ht="9.75" customHeight="1" x14ac:dyDescent="0.2">
      <c r="A185" s="124"/>
      <c r="B185" s="736"/>
      <c r="C185" s="737"/>
      <c r="D185" s="737"/>
      <c r="E185" s="737"/>
      <c r="F185" s="794" t="str">
        <f>IF(F131="","",F131)</f>
        <v/>
      </c>
      <c r="G185" s="794"/>
      <c r="H185" s="794"/>
      <c r="I185" s="794"/>
      <c r="J185" s="794"/>
      <c r="K185" s="794"/>
      <c r="L185" s="794"/>
      <c r="M185" s="794"/>
      <c r="N185" s="794"/>
      <c r="O185" s="794"/>
      <c r="P185" s="794"/>
      <c r="Q185" s="794"/>
      <c r="R185" s="794"/>
      <c r="S185" s="795"/>
      <c r="T185" s="22"/>
      <c r="V185" s="1934" t="s">
        <v>16</v>
      </c>
      <c r="W185" s="1935"/>
      <c r="X185" s="1935"/>
      <c r="Y185" s="1935"/>
      <c r="Z185" s="1935"/>
      <c r="AA185" s="1935"/>
      <c r="AB185" s="1935"/>
      <c r="AC185" s="1935"/>
      <c r="AD185" s="1935"/>
      <c r="AE185" s="1935"/>
      <c r="AF185" s="1935"/>
      <c r="AG185" s="1935"/>
      <c r="AH185" s="1935"/>
      <c r="AI185" s="1935"/>
      <c r="AJ185" s="1935"/>
      <c r="AK185" s="1935"/>
      <c r="AL185" s="1935"/>
      <c r="AM185" s="1935"/>
      <c r="AN185" s="1935"/>
      <c r="AO185" s="1935"/>
      <c r="AP185" s="1935"/>
      <c r="AQ185" s="1935"/>
      <c r="AR185" s="1935"/>
      <c r="AS185" s="1935"/>
      <c r="AT185" s="1935"/>
      <c r="AU185" s="1935"/>
      <c r="AV185" s="1935"/>
      <c r="AW185" s="1935"/>
      <c r="AX185" s="1935"/>
      <c r="AY185" s="1935"/>
      <c r="AZ185" s="1784" t="str">
        <f>IF(AZ131="","",AZ131)</f>
        <v/>
      </c>
      <c r="BA185" s="1769"/>
      <c r="BB185" s="1769"/>
      <c r="BC185" s="1769" t="str">
        <f>IF(BC131="","",BC131)</f>
        <v/>
      </c>
      <c r="BD185" s="1769"/>
      <c r="BE185" s="1769"/>
      <c r="BF185" s="1769" t="str">
        <f>IF(BF131="","",BF131)</f>
        <v/>
      </c>
      <c r="BG185" s="1769"/>
      <c r="BH185" s="1770"/>
      <c r="BI185" s="1769" t="str">
        <f>IF(BI131="","",BI131)</f>
        <v/>
      </c>
      <c r="BJ185" s="1769"/>
      <c r="BK185" s="1769"/>
      <c r="BL185" s="1769" t="str">
        <f>IF(BL131="","",BL131)</f>
        <v/>
      </c>
      <c r="BM185" s="1769"/>
      <c r="BN185" s="1769"/>
      <c r="BO185" s="1769" t="str">
        <f>IF(BO131="","",BO131)</f>
        <v/>
      </c>
      <c r="BP185" s="1769"/>
      <c r="BQ185" s="1770"/>
      <c r="BR185" s="1769" t="str">
        <f>IF(BR131="","",BR131)</f>
        <v/>
      </c>
      <c r="BS185" s="1769"/>
      <c r="BT185" s="1769"/>
      <c r="BU185" s="1769" t="str">
        <f>IF(BU131="","",BU131)</f>
        <v/>
      </c>
      <c r="BV185" s="1769"/>
      <c r="BW185" s="1769"/>
      <c r="BX185" s="1769" t="str">
        <f>IF(BX131="","",BX131)</f>
        <v/>
      </c>
      <c r="BY185" s="1769"/>
      <c r="BZ185" s="1775"/>
      <c r="CA185" s="64"/>
      <c r="CB185" s="2"/>
      <c r="CC185" s="16"/>
      <c r="CD185" s="8"/>
      <c r="CQ185" s="8"/>
      <c r="CR185" s="8"/>
      <c r="CS185" s="8"/>
      <c r="EC185" s="115"/>
      <c r="ED185" s="115"/>
      <c r="FC185" s="1763"/>
      <c r="FD185" s="1764"/>
      <c r="FE185" s="1764"/>
      <c r="FF185" s="1764"/>
      <c r="FG185" s="1764"/>
      <c r="FH185" s="1764"/>
      <c r="FI185" s="1764"/>
      <c r="FJ185" s="1764"/>
      <c r="FK185" s="1764"/>
      <c r="FL185" s="1764"/>
      <c r="FM185" s="1764"/>
      <c r="FN185" s="1764"/>
      <c r="FO185" s="1764"/>
      <c r="FP185" s="1764"/>
      <c r="FQ185" s="1764"/>
      <c r="FR185" s="2373"/>
      <c r="FS185" s="2"/>
      <c r="FT185" s="17"/>
    </row>
    <row r="186" spans="1:176" ht="9.75" customHeight="1" x14ac:dyDescent="0.2">
      <c r="A186" s="124"/>
      <c r="B186" s="736"/>
      <c r="C186" s="737"/>
      <c r="D186" s="737"/>
      <c r="E186" s="737"/>
      <c r="F186" s="794"/>
      <c r="G186" s="794"/>
      <c r="H186" s="794"/>
      <c r="I186" s="794"/>
      <c r="J186" s="794"/>
      <c r="K186" s="794"/>
      <c r="L186" s="794"/>
      <c r="M186" s="794"/>
      <c r="N186" s="794"/>
      <c r="O186" s="794"/>
      <c r="P186" s="794"/>
      <c r="Q186" s="794"/>
      <c r="R186" s="794"/>
      <c r="S186" s="795"/>
      <c r="T186" s="22"/>
      <c r="U186" s="70"/>
      <c r="V186" s="1937"/>
      <c r="W186" s="1938"/>
      <c r="X186" s="1938"/>
      <c r="Y186" s="1938"/>
      <c r="Z186" s="1938"/>
      <c r="AA186" s="1938"/>
      <c r="AB186" s="1938"/>
      <c r="AC186" s="1938"/>
      <c r="AD186" s="1938"/>
      <c r="AE186" s="1938"/>
      <c r="AF186" s="1938"/>
      <c r="AG186" s="1938"/>
      <c r="AH186" s="1938"/>
      <c r="AI186" s="1938"/>
      <c r="AJ186" s="1938"/>
      <c r="AK186" s="1938"/>
      <c r="AL186" s="1938"/>
      <c r="AM186" s="1938"/>
      <c r="AN186" s="1938"/>
      <c r="AO186" s="1938"/>
      <c r="AP186" s="1938"/>
      <c r="AQ186" s="1938"/>
      <c r="AR186" s="1938"/>
      <c r="AS186" s="1938"/>
      <c r="AT186" s="1938"/>
      <c r="AU186" s="1938"/>
      <c r="AV186" s="1938"/>
      <c r="AW186" s="1938"/>
      <c r="AX186" s="1938"/>
      <c r="AY186" s="1938"/>
      <c r="AZ186" s="1785"/>
      <c r="BA186" s="1771"/>
      <c r="BB186" s="1771"/>
      <c r="BC186" s="1771"/>
      <c r="BD186" s="1771"/>
      <c r="BE186" s="1771"/>
      <c r="BF186" s="1771"/>
      <c r="BG186" s="1771"/>
      <c r="BH186" s="1772"/>
      <c r="BI186" s="1771"/>
      <c r="BJ186" s="1771"/>
      <c r="BK186" s="1771"/>
      <c r="BL186" s="1771"/>
      <c r="BM186" s="1771"/>
      <c r="BN186" s="1771"/>
      <c r="BO186" s="1771"/>
      <c r="BP186" s="1771"/>
      <c r="BQ186" s="1772"/>
      <c r="BR186" s="1771"/>
      <c r="BS186" s="1771"/>
      <c r="BT186" s="1771"/>
      <c r="BU186" s="1771"/>
      <c r="BV186" s="1771"/>
      <c r="BW186" s="1771"/>
      <c r="BX186" s="1771"/>
      <c r="BY186" s="1771"/>
      <c r="BZ186" s="1776"/>
      <c r="CA186" s="64"/>
      <c r="CB186" s="2"/>
      <c r="CC186" s="16"/>
      <c r="CD186" s="8"/>
      <c r="CE186" s="1589" t="s">
        <v>5</v>
      </c>
      <c r="CF186" s="1590"/>
      <c r="CG186" s="1590"/>
      <c r="CH186" s="1590"/>
      <c r="CI186" s="1590"/>
      <c r="CJ186" s="1590"/>
      <c r="CK186" s="1590"/>
      <c r="CL186" s="1590"/>
      <c r="CM186" s="1590"/>
      <c r="CN186" s="1590"/>
      <c r="CO186" s="1590"/>
      <c r="CP186" s="1590"/>
      <c r="CQ186" s="1590"/>
      <c r="CR186" s="1590"/>
      <c r="CS186" s="1590"/>
      <c r="CT186" s="1590"/>
      <c r="CU186" s="1590"/>
      <c r="CV186" s="1590"/>
      <c r="CW186" s="1593" t="str">
        <f>IF(CW132="","",CW132)</f>
        <v/>
      </c>
      <c r="CX186" s="1594"/>
      <c r="CY186" s="1594"/>
      <c r="CZ186" s="1594"/>
      <c r="DA186" s="1594" t="str">
        <f>IF(DA132="","",DA132)</f>
        <v/>
      </c>
      <c r="DB186" s="1594"/>
      <c r="DC186" s="1594"/>
      <c r="DD186" s="1594"/>
      <c r="DE186" s="1594" t="str">
        <f>IF(DE132="","",DE132)</f>
        <v/>
      </c>
      <c r="DF186" s="1594"/>
      <c r="DG186" s="1594"/>
      <c r="DH186" s="1594"/>
      <c r="DI186" s="1594" t="str">
        <f>IF(DI132="","",DI132)</f>
        <v/>
      </c>
      <c r="DJ186" s="1594"/>
      <c r="DK186" s="1594"/>
      <c r="DL186" s="1594"/>
      <c r="DM186" s="1594" t="str">
        <f>IF(DM132="","",DM132)</f>
        <v/>
      </c>
      <c r="DN186" s="1594"/>
      <c r="DO186" s="1594"/>
      <c r="DP186" s="1594"/>
      <c r="DQ186" s="1594" t="str">
        <f>IF(DQ132="","",DQ132)</f>
        <v/>
      </c>
      <c r="DR186" s="1594"/>
      <c r="DS186" s="1594"/>
      <c r="DT186" s="1594"/>
      <c r="DU186" s="1594" t="str">
        <f>IF(DU132="","",DU132)</f>
        <v/>
      </c>
      <c r="DV186" s="1594"/>
      <c r="DW186" s="1594"/>
      <c r="DX186" s="1594"/>
      <c r="DY186" s="1594" t="str">
        <f>IF(DY132="","",DY132)</f>
        <v/>
      </c>
      <c r="DZ186" s="1594"/>
      <c r="EA186" s="1594"/>
      <c r="EB186" s="1597"/>
      <c r="EC186" s="2"/>
      <c r="ED186" s="2"/>
      <c r="EE186" s="1589" t="s">
        <v>175</v>
      </c>
      <c r="EF186" s="1590"/>
      <c r="EG186" s="1590"/>
      <c r="EH186" s="1590"/>
      <c r="EI186" s="1590"/>
      <c r="EJ186" s="1590"/>
      <c r="EK186" s="1590"/>
      <c r="EL186" s="1590"/>
      <c r="EM186" s="1590"/>
      <c r="EN186" s="1590"/>
      <c r="EO186" s="1590"/>
      <c r="EP186" s="1628"/>
      <c r="EQ186" s="1633" t="str">
        <f>IF(EQ132="","",EQ132)</f>
        <v/>
      </c>
      <c r="ER186" s="1572"/>
      <c r="ES186" s="1572"/>
      <c r="ET186" s="1573"/>
      <c r="EU186" s="1571" t="str">
        <f>IF(EU132="","",EU132)</f>
        <v/>
      </c>
      <c r="EV186" s="1572"/>
      <c r="EW186" s="1572"/>
      <c r="EX186" s="1573"/>
      <c r="EY186" s="1571" t="str">
        <f>IF(EY132="","",EY132)</f>
        <v/>
      </c>
      <c r="EZ186" s="1572"/>
      <c r="FA186" s="1572"/>
      <c r="FB186" s="1573"/>
      <c r="FC186" s="1571" t="str">
        <f>IF(FC132="","",FC132)</f>
        <v/>
      </c>
      <c r="FD186" s="1572"/>
      <c r="FE186" s="1572"/>
      <c r="FF186" s="1573"/>
      <c r="FG186" s="1572" t="str">
        <f>IF(FG132="","",FG132)</f>
        <v/>
      </c>
      <c r="FH186" s="1572"/>
      <c r="FI186" s="1572"/>
      <c r="FJ186" s="1572"/>
      <c r="FK186" s="1571" t="str">
        <f>IF(FK132="","",FK132)</f>
        <v/>
      </c>
      <c r="FL186" s="1572"/>
      <c r="FM186" s="1572"/>
      <c r="FN186" s="1573"/>
      <c r="FO186" s="1571" t="str">
        <f>IF(FO132="","",FO132)</f>
        <v/>
      </c>
      <c r="FP186" s="1572"/>
      <c r="FQ186" s="1572"/>
      <c r="FR186" s="1580"/>
      <c r="FS186" s="2"/>
      <c r="FT186" s="17"/>
    </row>
    <row r="187" spans="1:176" ht="9.75" customHeight="1" x14ac:dyDescent="0.2">
      <c r="A187" s="124"/>
      <c r="B187" s="736"/>
      <c r="C187" s="737"/>
      <c r="D187" s="737"/>
      <c r="E187" s="737"/>
      <c r="F187" s="794" t="str">
        <f>IF(F133="","",F133)</f>
        <v/>
      </c>
      <c r="G187" s="794"/>
      <c r="H187" s="794"/>
      <c r="I187" s="794"/>
      <c r="J187" s="794"/>
      <c r="K187" s="794"/>
      <c r="L187" s="794"/>
      <c r="M187" s="794"/>
      <c r="N187" s="794"/>
      <c r="O187" s="794"/>
      <c r="P187" s="794"/>
      <c r="Q187" s="794"/>
      <c r="R187" s="846"/>
      <c r="S187" s="847"/>
      <c r="T187" s="22"/>
      <c r="U187" s="70"/>
      <c r="V187" s="2227"/>
      <c r="W187" s="2228"/>
      <c r="X187" s="2228"/>
      <c r="Y187" s="2228"/>
      <c r="Z187" s="2228"/>
      <c r="AA187" s="2228"/>
      <c r="AB187" s="2228"/>
      <c r="AC187" s="2228"/>
      <c r="AD187" s="2228"/>
      <c r="AE187" s="2228"/>
      <c r="AF187" s="2228"/>
      <c r="AG187" s="2228"/>
      <c r="AH187" s="2228"/>
      <c r="AI187" s="2228"/>
      <c r="AJ187" s="2228"/>
      <c r="AK187" s="2228"/>
      <c r="AL187" s="2228"/>
      <c r="AM187" s="2228"/>
      <c r="AN187" s="2228"/>
      <c r="AO187" s="2228"/>
      <c r="AP187" s="2228"/>
      <c r="AQ187" s="2228"/>
      <c r="AR187" s="2228"/>
      <c r="AS187" s="2228"/>
      <c r="AT187" s="2228"/>
      <c r="AU187" s="2228"/>
      <c r="AV187" s="2228"/>
      <c r="AW187" s="2228"/>
      <c r="AX187" s="2228"/>
      <c r="AY187" s="2228"/>
      <c r="AZ187" s="1786"/>
      <c r="BA187" s="1773"/>
      <c r="BB187" s="1773"/>
      <c r="BC187" s="1773"/>
      <c r="BD187" s="1773"/>
      <c r="BE187" s="1773"/>
      <c r="BF187" s="1773"/>
      <c r="BG187" s="1773"/>
      <c r="BH187" s="1774"/>
      <c r="BI187" s="1773"/>
      <c r="BJ187" s="1773"/>
      <c r="BK187" s="1773"/>
      <c r="BL187" s="1773"/>
      <c r="BM187" s="1773"/>
      <c r="BN187" s="1773"/>
      <c r="BO187" s="1773"/>
      <c r="BP187" s="1773"/>
      <c r="BQ187" s="1774"/>
      <c r="BR187" s="1773"/>
      <c r="BS187" s="1773"/>
      <c r="BT187" s="1773"/>
      <c r="BU187" s="1773"/>
      <c r="BV187" s="1773"/>
      <c r="BW187" s="1773"/>
      <c r="BX187" s="1773"/>
      <c r="BY187" s="1773"/>
      <c r="BZ187" s="1777"/>
      <c r="CA187" s="64"/>
      <c r="CB187" s="2"/>
      <c r="CC187" s="16"/>
      <c r="CD187" s="2"/>
      <c r="CE187" s="1591"/>
      <c r="CF187" s="1592"/>
      <c r="CG187" s="1592"/>
      <c r="CH187" s="1592"/>
      <c r="CI187" s="1592"/>
      <c r="CJ187" s="1592"/>
      <c r="CK187" s="1592"/>
      <c r="CL187" s="1592"/>
      <c r="CM187" s="1592"/>
      <c r="CN187" s="1592"/>
      <c r="CO187" s="1592"/>
      <c r="CP187" s="1592"/>
      <c r="CQ187" s="1592"/>
      <c r="CR187" s="1592"/>
      <c r="CS187" s="1592"/>
      <c r="CT187" s="1592"/>
      <c r="CU187" s="1592"/>
      <c r="CV187" s="1592"/>
      <c r="CW187" s="1595"/>
      <c r="CX187" s="1596"/>
      <c r="CY187" s="1596"/>
      <c r="CZ187" s="1596"/>
      <c r="DA187" s="1596"/>
      <c r="DB187" s="1596"/>
      <c r="DC187" s="1596"/>
      <c r="DD187" s="1596"/>
      <c r="DE187" s="1596"/>
      <c r="DF187" s="1596"/>
      <c r="DG187" s="1596"/>
      <c r="DH187" s="1596"/>
      <c r="DI187" s="1596"/>
      <c r="DJ187" s="1596"/>
      <c r="DK187" s="1596"/>
      <c r="DL187" s="1596"/>
      <c r="DM187" s="1596"/>
      <c r="DN187" s="1596"/>
      <c r="DO187" s="1596"/>
      <c r="DP187" s="1596"/>
      <c r="DQ187" s="1596"/>
      <c r="DR187" s="1596"/>
      <c r="DS187" s="1596"/>
      <c r="DT187" s="1596"/>
      <c r="DU187" s="1596"/>
      <c r="DV187" s="1596"/>
      <c r="DW187" s="1596"/>
      <c r="DX187" s="1596"/>
      <c r="DY187" s="1596"/>
      <c r="DZ187" s="1596"/>
      <c r="EA187" s="1596"/>
      <c r="EB187" s="1598"/>
      <c r="EE187" s="1629"/>
      <c r="EF187" s="1630"/>
      <c r="EG187" s="1630"/>
      <c r="EH187" s="1630"/>
      <c r="EI187" s="1630"/>
      <c r="EJ187" s="1630"/>
      <c r="EK187" s="1630"/>
      <c r="EL187" s="1630"/>
      <c r="EM187" s="1630"/>
      <c r="EN187" s="1630"/>
      <c r="EO187" s="1630"/>
      <c r="EP187" s="1631"/>
      <c r="EQ187" s="1634"/>
      <c r="ER187" s="1575"/>
      <c r="ES187" s="1575"/>
      <c r="ET187" s="1576"/>
      <c r="EU187" s="1574"/>
      <c r="EV187" s="1575"/>
      <c r="EW187" s="1575"/>
      <c r="EX187" s="1576"/>
      <c r="EY187" s="1574"/>
      <c r="EZ187" s="1575"/>
      <c r="FA187" s="1575"/>
      <c r="FB187" s="1576"/>
      <c r="FC187" s="1574"/>
      <c r="FD187" s="1575"/>
      <c r="FE187" s="1575"/>
      <c r="FF187" s="1576"/>
      <c r="FG187" s="1575"/>
      <c r="FH187" s="1575"/>
      <c r="FI187" s="1575"/>
      <c r="FJ187" s="1575"/>
      <c r="FK187" s="1574"/>
      <c r="FL187" s="1575"/>
      <c r="FM187" s="1575"/>
      <c r="FN187" s="1576"/>
      <c r="FO187" s="1574"/>
      <c r="FP187" s="1575"/>
      <c r="FQ187" s="1575"/>
      <c r="FR187" s="1581"/>
      <c r="FS187" s="2"/>
      <c r="FT187" s="17"/>
    </row>
    <row r="188" spans="1:176" ht="9.75" customHeight="1" x14ac:dyDescent="0.2">
      <c r="A188" s="124"/>
      <c r="B188" s="736"/>
      <c r="C188" s="737"/>
      <c r="D188" s="737"/>
      <c r="E188" s="737"/>
      <c r="F188" s="794"/>
      <c r="G188" s="794"/>
      <c r="H188" s="794"/>
      <c r="I188" s="794"/>
      <c r="J188" s="794"/>
      <c r="K188" s="794"/>
      <c r="L188" s="794"/>
      <c r="M188" s="794"/>
      <c r="N188" s="794"/>
      <c r="O188" s="794"/>
      <c r="P188" s="794"/>
      <c r="Q188" s="794"/>
      <c r="R188" s="846"/>
      <c r="S188" s="847"/>
      <c r="T188" s="22"/>
      <c r="V188" s="1934" t="s">
        <v>17</v>
      </c>
      <c r="W188" s="1935"/>
      <c r="X188" s="1935"/>
      <c r="Y188" s="1935"/>
      <c r="Z188" s="1935"/>
      <c r="AA188" s="1935"/>
      <c r="AB188" s="1935"/>
      <c r="AC188" s="1935"/>
      <c r="AD188" s="1935"/>
      <c r="AE188" s="1935"/>
      <c r="AF188" s="1935"/>
      <c r="AG188" s="1935"/>
      <c r="AH188" s="1935"/>
      <c r="AI188" s="1935"/>
      <c r="AJ188" s="1935"/>
      <c r="AK188" s="1935"/>
      <c r="AL188" s="1935"/>
      <c r="AM188" s="1935"/>
      <c r="AN188" s="1935"/>
      <c r="AO188" s="1935"/>
      <c r="AP188" s="1935"/>
      <c r="AQ188" s="1935"/>
      <c r="AR188" s="1935"/>
      <c r="AS188" s="1935"/>
      <c r="AT188" s="1935"/>
      <c r="AU188" s="1935"/>
      <c r="AV188" s="1935"/>
      <c r="AW188" s="1935"/>
      <c r="AX188" s="1935"/>
      <c r="AY188" s="1935"/>
      <c r="AZ188" s="1784" t="str">
        <f>IF(AZ134="","",AZ134)</f>
        <v/>
      </c>
      <c r="BA188" s="1769"/>
      <c r="BB188" s="1769"/>
      <c r="BC188" s="1769" t="str">
        <f>IF(BC134="","",BC134)</f>
        <v/>
      </c>
      <c r="BD188" s="1769"/>
      <c r="BE188" s="1769"/>
      <c r="BF188" s="1769" t="str">
        <f>IF(BF134="","",BF134)</f>
        <v/>
      </c>
      <c r="BG188" s="1769"/>
      <c r="BH188" s="1770"/>
      <c r="BI188" s="1769" t="str">
        <f>IF(BI134="","",BI134)</f>
        <v/>
      </c>
      <c r="BJ188" s="1769"/>
      <c r="BK188" s="1769"/>
      <c r="BL188" s="1769" t="str">
        <f>IF(BL134="","",BL134)</f>
        <v/>
      </c>
      <c r="BM188" s="1769"/>
      <c r="BN188" s="1769"/>
      <c r="BO188" s="1769" t="str">
        <f>IF(BO134="","",BO134)</f>
        <v/>
      </c>
      <c r="BP188" s="1769"/>
      <c r="BQ188" s="1770"/>
      <c r="BR188" s="1769" t="str">
        <f>IF(BR134="","",BR134)</f>
        <v/>
      </c>
      <c r="BS188" s="1769"/>
      <c r="BT188" s="1769"/>
      <c r="BU188" s="1769" t="str">
        <f>IF(BU134="","",BU134)</f>
        <v/>
      </c>
      <c r="BV188" s="1769"/>
      <c r="BW188" s="1769"/>
      <c r="BX188" s="1769" t="str">
        <f>IF(BX134="","",BX134)</f>
        <v/>
      </c>
      <c r="BY188" s="1769"/>
      <c r="BZ188" s="1775"/>
      <c r="CA188" s="64"/>
      <c r="CB188" s="2"/>
      <c r="CC188" s="16"/>
      <c r="CD188" s="2"/>
      <c r="EE188" s="1591"/>
      <c r="EF188" s="1592"/>
      <c r="EG188" s="1592"/>
      <c r="EH188" s="1592"/>
      <c r="EI188" s="1592"/>
      <c r="EJ188" s="1592"/>
      <c r="EK188" s="1592"/>
      <c r="EL188" s="1592"/>
      <c r="EM188" s="1592"/>
      <c r="EN188" s="1592"/>
      <c r="EO188" s="1592"/>
      <c r="EP188" s="1632"/>
      <c r="EQ188" s="1635"/>
      <c r="ER188" s="1575"/>
      <c r="ES188" s="1575"/>
      <c r="ET188" s="1576"/>
      <c r="EU188" s="1577"/>
      <c r="EV188" s="1578"/>
      <c r="EW188" s="1578"/>
      <c r="EX188" s="1579"/>
      <c r="EY188" s="1577"/>
      <c r="EZ188" s="1578"/>
      <c r="FA188" s="1578"/>
      <c r="FB188" s="1579"/>
      <c r="FC188" s="1577"/>
      <c r="FD188" s="1578"/>
      <c r="FE188" s="1578"/>
      <c r="FF188" s="1579"/>
      <c r="FG188" s="1575"/>
      <c r="FH188" s="1575"/>
      <c r="FI188" s="1575"/>
      <c r="FJ188" s="1575"/>
      <c r="FK188" s="1577"/>
      <c r="FL188" s="1578"/>
      <c r="FM188" s="1578"/>
      <c r="FN188" s="1579"/>
      <c r="FO188" s="1577"/>
      <c r="FP188" s="1578"/>
      <c r="FQ188" s="1578"/>
      <c r="FR188" s="1582"/>
      <c r="FS188" s="2"/>
      <c r="FT188" s="17"/>
    </row>
    <row r="189" spans="1:176" ht="9.75" customHeight="1" x14ac:dyDescent="0.2">
      <c r="A189" s="124"/>
      <c r="B189" s="736"/>
      <c r="C189" s="737"/>
      <c r="D189" s="737"/>
      <c r="E189" s="737"/>
      <c r="F189" s="794" t="str">
        <f>IF(F135="","",F135)</f>
        <v/>
      </c>
      <c r="G189" s="794"/>
      <c r="H189" s="794"/>
      <c r="I189" s="794"/>
      <c r="J189" s="794"/>
      <c r="K189" s="794"/>
      <c r="L189" s="794"/>
      <c r="M189" s="794"/>
      <c r="N189" s="794"/>
      <c r="O189" s="794"/>
      <c r="P189" s="794"/>
      <c r="Q189" s="794"/>
      <c r="R189" s="846"/>
      <c r="S189" s="847"/>
      <c r="T189" s="22"/>
      <c r="U189" s="70"/>
      <c r="V189" s="1937"/>
      <c r="W189" s="1938"/>
      <c r="X189" s="1938"/>
      <c r="Y189" s="1938"/>
      <c r="Z189" s="1938"/>
      <c r="AA189" s="1938"/>
      <c r="AB189" s="1938"/>
      <c r="AC189" s="1938"/>
      <c r="AD189" s="1938"/>
      <c r="AE189" s="1938"/>
      <c r="AF189" s="1938"/>
      <c r="AG189" s="1938"/>
      <c r="AH189" s="1938"/>
      <c r="AI189" s="1938"/>
      <c r="AJ189" s="1938"/>
      <c r="AK189" s="1938"/>
      <c r="AL189" s="1938"/>
      <c r="AM189" s="1938"/>
      <c r="AN189" s="1938"/>
      <c r="AO189" s="1938"/>
      <c r="AP189" s="1938"/>
      <c r="AQ189" s="1938"/>
      <c r="AR189" s="1938"/>
      <c r="AS189" s="1938"/>
      <c r="AT189" s="1938"/>
      <c r="AU189" s="1938"/>
      <c r="AV189" s="1938"/>
      <c r="AW189" s="1938"/>
      <c r="AX189" s="1938"/>
      <c r="AY189" s="1938"/>
      <c r="AZ189" s="1785"/>
      <c r="BA189" s="1771"/>
      <c r="BB189" s="1771"/>
      <c r="BC189" s="1771"/>
      <c r="BD189" s="1771"/>
      <c r="BE189" s="1771"/>
      <c r="BF189" s="1771"/>
      <c r="BG189" s="1771"/>
      <c r="BH189" s="1772"/>
      <c r="BI189" s="1771"/>
      <c r="BJ189" s="1771"/>
      <c r="BK189" s="1771"/>
      <c r="BL189" s="1771"/>
      <c r="BM189" s="1771"/>
      <c r="BN189" s="1771"/>
      <c r="BO189" s="1771"/>
      <c r="BP189" s="1771"/>
      <c r="BQ189" s="1772"/>
      <c r="BR189" s="1771"/>
      <c r="BS189" s="1771"/>
      <c r="BT189" s="1771"/>
      <c r="BU189" s="1771"/>
      <c r="BV189" s="1771"/>
      <c r="BW189" s="1771"/>
      <c r="BX189" s="1771"/>
      <c r="BY189" s="1771"/>
      <c r="BZ189" s="1776"/>
      <c r="CA189" s="64"/>
      <c r="CB189" s="2"/>
      <c r="CC189" s="16"/>
      <c r="CD189" s="8"/>
      <c r="CE189" s="1652" t="s">
        <v>225</v>
      </c>
      <c r="CF189" s="1652"/>
      <c r="CG189" s="1652"/>
      <c r="CH189" s="1652"/>
      <c r="CI189" s="1652"/>
      <c r="CJ189" s="1652"/>
      <c r="CK189" s="1652"/>
      <c r="CL189" s="1652"/>
      <c r="CM189" s="1652"/>
      <c r="CN189" s="1652"/>
      <c r="CO189" s="1652"/>
      <c r="CP189" s="1652"/>
      <c r="CQ189" s="1652"/>
      <c r="CR189" s="1652"/>
      <c r="CS189" s="1652"/>
      <c r="CT189" s="1652"/>
      <c r="CU189" s="1652"/>
      <c r="CV189" s="1652"/>
      <c r="CW189" s="1652"/>
      <c r="CX189" s="1652"/>
      <c r="CY189" s="1652"/>
      <c r="CZ189" s="1652"/>
      <c r="DA189" s="1652"/>
      <c r="DB189" s="1652"/>
      <c r="DC189" s="1652"/>
      <c r="DD189" s="1652"/>
      <c r="DE189" s="1652"/>
      <c r="DF189" s="1652"/>
      <c r="DG189" s="1652"/>
      <c r="DH189" s="1652"/>
      <c r="DI189" s="1652"/>
      <c r="DJ189" s="1652"/>
      <c r="DK189" s="1652"/>
      <c r="DL189" s="1652"/>
      <c r="DM189" s="1652"/>
      <c r="DN189" s="1652"/>
      <c r="DO189" s="1652"/>
      <c r="DP189" s="1652"/>
      <c r="DQ189" s="1652"/>
      <c r="DR189" s="1652"/>
      <c r="DS189" s="1652"/>
      <c r="DT189" s="1652"/>
      <c r="DU189" s="1652"/>
      <c r="DV189" s="1652"/>
      <c r="DW189" s="1652"/>
      <c r="DX189" s="1652"/>
      <c r="DY189" s="1652"/>
      <c r="DZ189" s="1652"/>
      <c r="EA189" s="1652"/>
      <c r="EB189" s="1652"/>
      <c r="EE189" s="1563" t="s">
        <v>226</v>
      </c>
      <c r="EF189" s="1563"/>
      <c r="EG189" s="1563"/>
      <c r="EH189" s="1563"/>
      <c r="EI189" s="1563"/>
      <c r="EJ189" s="1563"/>
      <c r="EK189" s="1563"/>
      <c r="EL189" s="1563"/>
      <c r="EM189" s="1563"/>
      <c r="EN189" s="1563"/>
      <c r="EO189" s="1563"/>
      <c r="EP189" s="1563"/>
      <c r="EQ189" s="1564"/>
      <c r="ER189" s="363" t="str">
        <f>IF(ER135="","",ER135)</f>
        <v/>
      </c>
      <c r="ES189" s="364"/>
      <c r="ET189" s="364"/>
      <c r="EU189" s="364" t="str">
        <f>IF(EU135="","",EU135)</f>
        <v/>
      </c>
      <c r="EV189" s="364"/>
      <c r="EW189" s="364"/>
      <c r="EX189" s="364" t="str">
        <f>IF(EX135="","",EX135)</f>
        <v/>
      </c>
      <c r="EY189" s="364"/>
      <c r="EZ189" s="1570"/>
      <c r="FA189" s="364" t="str">
        <f>IF(FA135="","",FA135)</f>
        <v/>
      </c>
      <c r="FB189" s="364"/>
      <c r="FC189" s="364"/>
      <c r="FD189" s="364" t="str">
        <f>IF(FD135="","",FD135)</f>
        <v/>
      </c>
      <c r="FE189" s="364"/>
      <c r="FF189" s="364"/>
      <c r="FG189" s="364" t="str">
        <f>IF(FG135="","",FG135)</f>
        <v/>
      </c>
      <c r="FH189" s="364"/>
      <c r="FI189" s="1570"/>
      <c r="FJ189" s="364" t="str">
        <f>IF(FJ135="","",FJ135)</f>
        <v/>
      </c>
      <c r="FK189" s="364"/>
      <c r="FL189" s="364"/>
      <c r="FM189" s="364" t="str">
        <f>IF(FM135="","",FM135)</f>
        <v/>
      </c>
      <c r="FN189" s="364"/>
      <c r="FO189" s="364"/>
      <c r="FP189" s="364" t="str">
        <f>IF(FP135="","",FP135)</f>
        <v/>
      </c>
      <c r="FQ189" s="364"/>
      <c r="FR189" s="365"/>
      <c r="FS189" s="2"/>
      <c r="FT189" s="17"/>
    </row>
    <row r="190" spans="1:176" ht="9.75" customHeight="1" x14ac:dyDescent="0.2">
      <c r="A190" s="124"/>
      <c r="B190" s="739"/>
      <c r="C190" s="740"/>
      <c r="D190" s="740"/>
      <c r="E190" s="740"/>
      <c r="F190" s="828"/>
      <c r="G190" s="828"/>
      <c r="H190" s="828"/>
      <c r="I190" s="828"/>
      <c r="J190" s="828"/>
      <c r="K190" s="828"/>
      <c r="L190" s="828"/>
      <c r="M190" s="828"/>
      <c r="N190" s="828"/>
      <c r="O190" s="828"/>
      <c r="P190" s="828"/>
      <c r="Q190" s="828"/>
      <c r="R190" s="848"/>
      <c r="S190" s="849"/>
      <c r="T190" s="22"/>
      <c r="U190" s="70"/>
      <c r="V190" s="2227"/>
      <c r="W190" s="2228"/>
      <c r="X190" s="2228"/>
      <c r="Y190" s="2228"/>
      <c r="Z190" s="2228"/>
      <c r="AA190" s="2228"/>
      <c r="AB190" s="2228"/>
      <c r="AC190" s="2228"/>
      <c r="AD190" s="2228"/>
      <c r="AE190" s="2228"/>
      <c r="AF190" s="2228"/>
      <c r="AG190" s="2228"/>
      <c r="AH190" s="2228"/>
      <c r="AI190" s="2228"/>
      <c r="AJ190" s="2228"/>
      <c r="AK190" s="2228"/>
      <c r="AL190" s="2228"/>
      <c r="AM190" s="2228"/>
      <c r="AN190" s="2228"/>
      <c r="AO190" s="2228"/>
      <c r="AP190" s="2228"/>
      <c r="AQ190" s="2228"/>
      <c r="AR190" s="2228"/>
      <c r="AS190" s="2228"/>
      <c r="AT190" s="2228"/>
      <c r="AU190" s="2228"/>
      <c r="AV190" s="2228"/>
      <c r="AW190" s="2228"/>
      <c r="AX190" s="2228"/>
      <c r="AY190" s="2228"/>
      <c r="AZ190" s="1786"/>
      <c r="BA190" s="1773"/>
      <c r="BB190" s="1773"/>
      <c r="BC190" s="1773"/>
      <c r="BD190" s="1773"/>
      <c r="BE190" s="1773"/>
      <c r="BF190" s="1773"/>
      <c r="BG190" s="1773"/>
      <c r="BH190" s="1774"/>
      <c r="BI190" s="1773"/>
      <c r="BJ190" s="1773"/>
      <c r="BK190" s="1773"/>
      <c r="BL190" s="1773"/>
      <c r="BM190" s="1773"/>
      <c r="BN190" s="1773"/>
      <c r="BO190" s="1773"/>
      <c r="BP190" s="1773"/>
      <c r="BQ190" s="1774"/>
      <c r="BR190" s="1773"/>
      <c r="BS190" s="1773"/>
      <c r="BT190" s="1773"/>
      <c r="BU190" s="1773"/>
      <c r="BV190" s="1773"/>
      <c r="BW190" s="1773"/>
      <c r="BX190" s="1773"/>
      <c r="BY190" s="1773"/>
      <c r="BZ190" s="1777"/>
      <c r="CA190" s="64"/>
      <c r="CB190" s="2"/>
      <c r="CC190" s="16"/>
      <c r="CD190" s="2"/>
      <c r="CE190" s="1599" t="str">
        <f>IF(CE136="","",CE136)</f>
        <v/>
      </c>
      <c r="CF190" s="1600"/>
      <c r="CG190" s="1600"/>
      <c r="CH190" s="1600"/>
      <c r="CI190" s="1600"/>
      <c r="CJ190" s="1600"/>
      <c r="CK190" s="1600"/>
      <c r="CL190" s="1600"/>
      <c r="CM190" s="1600"/>
      <c r="CN190" s="1600"/>
      <c r="CO190" s="1600"/>
      <c r="CP190" s="1600"/>
      <c r="CQ190" s="1600"/>
      <c r="CR190" s="1600"/>
      <c r="CS190" s="1600"/>
      <c r="CT190" s="1600"/>
      <c r="CU190" s="1600"/>
      <c r="CV190" s="1600"/>
      <c r="CW190" s="1600"/>
      <c r="CX190" s="1600"/>
      <c r="CY190" s="1600"/>
      <c r="CZ190" s="1600"/>
      <c r="DA190" s="1600"/>
      <c r="DB190" s="1600"/>
      <c r="DC190" s="1600"/>
      <c r="DD190" s="1600"/>
      <c r="DE190" s="1600"/>
      <c r="DF190" s="1600"/>
      <c r="DG190" s="1600"/>
      <c r="DH190" s="1600"/>
      <c r="DI190" s="1600"/>
      <c r="DJ190" s="1600"/>
      <c r="DK190" s="1600"/>
      <c r="DL190" s="1600"/>
      <c r="DM190" s="1600"/>
      <c r="DN190" s="1600"/>
      <c r="DO190" s="1600"/>
      <c r="DP190" s="1600"/>
      <c r="DQ190" s="1600"/>
      <c r="DR190" s="1600"/>
      <c r="DS190" s="1600"/>
      <c r="DT190" s="1600"/>
      <c r="DU190" s="1600"/>
      <c r="DV190" s="1600"/>
      <c r="DW190" s="1600"/>
      <c r="DX190" s="1600"/>
      <c r="DY190" s="1600"/>
      <c r="DZ190" s="1600"/>
      <c r="EA190" s="1600"/>
      <c r="EB190" s="1601"/>
      <c r="EE190" s="1563"/>
      <c r="EF190" s="1563"/>
      <c r="EG190" s="1563"/>
      <c r="EH190" s="1563"/>
      <c r="EI190" s="1563"/>
      <c r="EJ190" s="1563"/>
      <c r="EK190" s="1563"/>
      <c r="EL190" s="1563"/>
      <c r="EM190" s="1563"/>
      <c r="EN190" s="1563"/>
      <c r="EO190" s="1563"/>
      <c r="EP190" s="1563"/>
      <c r="EQ190" s="1564"/>
      <c r="ER190" s="1558"/>
      <c r="ES190" s="726"/>
      <c r="ET190" s="726"/>
      <c r="EU190" s="726"/>
      <c r="EV190" s="726"/>
      <c r="EW190" s="726"/>
      <c r="EX190" s="726"/>
      <c r="EY190" s="726"/>
      <c r="EZ190" s="1559"/>
      <c r="FA190" s="726"/>
      <c r="FB190" s="726"/>
      <c r="FC190" s="726"/>
      <c r="FD190" s="726"/>
      <c r="FE190" s="726"/>
      <c r="FF190" s="726"/>
      <c r="FG190" s="726"/>
      <c r="FH190" s="726"/>
      <c r="FI190" s="1559"/>
      <c r="FJ190" s="726"/>
      <c r="FK190" s="726"/>
      <c r="FL190" s="726"/>
      <c r="FM190" s="726"/>
      <c r="FN190" s="726"/>
      <c r="FO190" s="726"/>
      <c r="FP190" s="726"/>
      <c r="FQ190" s="726"/>
      <c r="FR190" s="1555"/>
      <c r="FS190" s="2"/>
      <c r="FT190" s="17"/>
    </row>
    <row r="191" spans="1:176" ht="9.75" customHeight="1" x14ac:dyDescent="0.2">
      <c r="A191" s="124"/>
      <c r="B191" s="1049" t="s">
        <v>89</v>
      </c>
      <c r="C191" s="1050"/>
      <c r="D191" s="1050"/>
      <c r="E191" s="1050"/>
      <c r="F191" s="2286" t="str">
        <f t="shared" ref="F191:S191" si="20">IF(F137="","",F137)</f>
        <v/>
      </c>
      <c r="G191" s="1778" t="str">
        <f t="shared" si="20"/>
        <v/>
      </c>
      <c r="H191" s="1778" t="str">
        <f t="shared" si="20"/>
        <v/>
      </c>
      <c r="I191" s="1778" t="str">
        <f t="shared" si="20"/>
        <v/>
      </c>
      <c r="J191" s="1778" t="str">
        <f t="shared" si="20"/>
        <v/>
      </c>
      <c r="K191" s="1778" t="str">
        <f t="shared" si="20"/>
        <v/>
      </c>
      <c r="L191" s="1778" t="str">
        <f t="shared" si="20"/>
        <v/>
      </c>
      <c r="M191" s="1778" t="str">
        <f t="shared" si="20"/>
        <v/>
      </c>
      <c r="N191" s="2288" t="str">
        <f t="shared" si="20"/>
        <v/>
      </c>
      <c r="O191" s="1778" t="str">
        <f t="shared" si="20"/>
        <v/>
      </c>
      <c r="P191" s="2288" t="str">
        <f t="shared" si="20"/>
        <v/>
      </c>
      <c r="Q191" s="1778" t="str">
        <f t="shared" si="20"/>
        <v/>
      </c>
      <c r="R191" s="1778" t="str">
        <f t="shared" si="20"/>
        <v/>
      </c>
      <c r="S191" s="1805" t="str">
        <f t="shared" si="20"/>
        <v/>
      </c>
      <c r="T191" s="23"/>
      <c r="V191" s="2202" t="s">
        <v>254</v>
      </c>
      <c r="W191" s="2203"/>
      <c r="X191" s="2203"/>
      <c r="Y191" s="2203"/>
      <c r="Z191" s="2203"/>
      <c r="AA191" s="2203"/>
      <c r="AB191" s="2203"/>
      <c r="AC191" s="2203"/>
      <c r="AD191" s="2203"/>
      <c r="AE191" s="2203"/>
      <c r="AF191" s="2203"/>
      <c r="AG191" s="2203"/>
      <c r="AH191" s="2203"/>
      <c r="AI191" s="2203"/>
      <c r="AJ191" s="2203"/>
      <c r="AK191" s="2203"/>
      <c r="AL191" s="2203"/>
      <c r="AM191" s="2203"/>
      <c r="AN191" s="2203"/>
      <c r="AO191" s="2203"/>
      <c r="AP191" s="2203"/>
      <c r="AQ191" s="2203"/>
      <c r="AR191" s="2203"/>
      <c r="AS191" s="2203"/>
      <c r="AT191" s="2203"/>
      <c r="AU191" s="2203"/>
      <c r="AV191" s="2203"/>
      <c r="AW191" s="2203"/>
      <c r="AX191" s="2203"/>
      <c r="AY191" s="2203"/>
      <c r="AZ191" s="1784" t="str">
        <f>IF(AZ137="","",AZ137)</f>
        <v/>
      </c>
      <c r="BA191" s="1769"/>
      <c r="BB191" s="1769"/>
      <c r="BC191" s="1769" t="str">
        <f>IF(BC137="","",BC137)</f>
        <v/>
      </c>
      <c r="BD191" s="1769"/>
      <c r="BE191" s="1769"/>
      <c r="BF191" s="1769" t="str">
        <f>IF(BF137="","",BF137)</f>
        <v/>
      </c>
      <c r="BG191" s="1769"/>
      <c r="BH191" s="1770"/>
      <c r="BI191" s="1769" t="str">
        <f>IF(BI137="","",BI137)</f>
        <v/>
      </c>
      <c r="BJ191" s="1769"/>
      <c r="BK191" s="1769"/>
      <c r="BL191" s="1769" t="str">
        <f>IF(BL137="","",BL137)</f>
        <v/>
      </c>
      <c r="BM191" s="1769"/>
      <c r="BN191" s="1769"/>
      <c r="BO191" s="1769" t="str">
        <f>IF(BO137="","",BO137)</f>
        <v/>
      </c>
      <c r="BP191" s="1769"/>
      <c r="BQ191" s="1770"/>
      <c r="BR191" s="1769" t="str">
        <f>IF(BR137="","",BR137)</f>
        <v/>
      </c>
      <c r="BS191" s="1769"/>
      <c r="BT191" s="1769"/>
      <c r="BU191" s="1769" t="str">
        <f>IF(BU137="","",BU137)</f>
        <v/>
      </c>
      <c r="BV191" s="1769"/>
      <c r="BW191" s="1769"/>
      <c r="BX191" s="1769" t="str">
        <f>IF(BX137="","",BX137)</f>
        <v/>
      </c>
      <c r="BY191" s="1769"/>
      <c r="BZ191" s="1775"/>
      <c r="CA191" s="64"/>
      <c r="CB191" s="2"/>
      <c r="CC191" s="16"/>
      <c r="CD191" s="2"/>
      <c r="CE191" s="1602"/>
      <c r="CF191" s="1603"/>
      <c r="CG191" s="1603"/>
      <c r="CH191" s="1603"/>
      <c r="CI191" s="1603"/>
      <c r="CJ191" s="1603"/>
      <c r="CK191" s="1603"/>
      <c r="CL191" s="1603"/>
      <c r="CM191" s="1603"/>
      <c r="CN191" s="1603"/>
      <c r="CO191" s="1603"/>
      <c r="CP191" s="1603"/>
      <c r="CQ191" s="1603"/>
      <c r="CR191" s="1603"/>
      <c r="CS191" s="1603"/>
      <c r="CT191" s="1603"/>
      <c r="CU191" s="1603"/>
      <c r="CV191" s="1603"/>
      <c r="CW191" s="1603"/>
      <c r="CX191" s="1603"/>
      <c r="CY191" s="1603"/>
      <c r="CZ191" s="1603"/>
      <c r="DA191" s="1603"/>
      <c r="DB191" s="1603"/>
      <c r="DC191" s="1603"/>
      <c r="DD191" s="1603"/>
      <c r="DE191" s="1603"/>
      <c r="DF191" s="1603"/>
      <c r="DG191" s="1603"/>
      <c r="DH191" s="1603"/>
      <c r="DI191" s="1603"/>
      <c r="DJ191" s="1603"/>
      <c r="DK191" s="1603"/>
      <c r="DL191" s="1603"/>
      <c r="DM191" s="1603"/>
      <c r="DN191" s="1603"/>
      <c r="DO191" s="1603"/>
      <c r="DP191" s="1603"/>
      <c r="DQ191" s="1603"/>
      <c r="DR191" s="1603"/>
      <c r="DS191" s="1603"/>
      <c r="DT191" s="1603"/>
      <c r="DU191" s="1603"/>
      <c r="DV191" s="1603"/>
      <c r="DW191" s="1603"/>
      <c r="DX191" s="1603"/>
      <c r="DY191" s="1603"/>
      <c r="DZ191" s="1603"/>
      <c r="EA191" s="1603"/>
      <c r="EB191" s="1604"/>
      <c r="EE191" s="1563"/>
      <c r="EF191" s="1563"/>
      <c r="EG191" s="1563"/>
      <c r="EH191" s="1563"/>
      <c r="EI191" s="1563"/>
      <c r="EJ191" s="1563"/>
      <c r="EK191" s="1563"/>
      <c r="EL191" s="1563"/>
      <c r="EM191" s="1563"/>
      <c r="EN191" s="1563"/>
      <c r="EO191" s="1563"/>
      <c r="EP191" s="1563"/>
      <c r="EQ191" s="1564"/>
      <c r="ER191" s="366"/>
      <c r="ES191" s="367"/>
      <c r="ET191" s="367"/>
      <c r="EU191" s="367"/>
      <c r="EV191" s="367"/>
      <c r="EW191" s="367"/>
      <c r="EX191" s="367"/>
      <c r="EY191" s="367"/>
      <c r="EZ191" s="1565"/>
      <c r="FA191" s="367"/>
      <c r="FB191" s="367"/>
      <c r="FC191" s="367"/>
      <c r="FD191" s="367"/>
      <c r="FE191" s="367"/>
      <c r="FF191" s="367"/>
      <c r="FG191" s="367"/>
      <c r="FH191" s="367"/>
      <c r="FI191" s="1565"/>
      <c r="FJ191" s="367"/>
      <c r="FK191" s="367"/>
      <c r="FL191" s="367"/>
      <c r="FM191" s="367"/>
      <c r="FN191" s="367"/>
      <c r="FO191" s="367"/>
      <c r="FP191" s="367"/>
      <c r="FQ191" s="367"/>
      <c r="FR191" s="368"/>
      <c r="FS191" s="2"/>
      <c r="FT191" s="17"/>
    </row>
    <row r="192" spans="1:176" ht="9.75" customHeight="1" x14ac:dyDescent="0.2">
      <c r="A192" s="124"/>
      <c r="B192" s="1049"/>
      <c r="C192" s="1050"/>
      <c r="D192" s="1050"/>
      <c r="E192" s="1050"/>
      <c r="F192" s="2287"/>
      <c r="G192" s="1779"/>
      <c r="H192" s="1779"/>
      <c r="I192" s="1779"/>
      <c r="J192" s="1779"/>
      <c r="K192" s="1779"/>
      <c r="L192" s="1779"/>
      <c r="M192" s="1779"/>
      <c r="N192" s="2289"/>
      <c r="O192" s="1779"/>
      <c r="P192" s="2289"/>
      <c r="Q192" s="1779"/>
      <c r="R192" s="1779"/>
      <c r="S192" s="1806"/>
      <c r="T192" s="23"/>
      <c r="U192" s="70"/>
      <c r="V192" s="1928"/>
      <c r="W192" s="1929"/>
      <c r="X192" s="1929"/>
      <c r="Y192" s="1929"/>
      <c r="Z192" s="1929"/>
      <c r="AA192" s="1929"/>
      <c r="AB192" s="1929"/>
      <c r="AC192" s="1929"/>
      <c r="AD192" s="1929"/>
      <c r="AE192" s="1929"/>
      <c r="AF192" s="1929"/>
      <c r="AG192" s="1929"/>
      <c r="AH192" s="1929"/>
      <c r="AI192" s="1929"/>
      <c r="AJ192" s="1929"/>
      <c r="AK192" s="1929"/>
      <c r="AL192" s="1929"/>
      <c r="AM192" s="1929"/>
      <c r="AN192" s="1929"/>
      <c r="AO192" s="1929"/>
      <c r="AP192" s="1929"/>
      <c r="AQ192" s="1929"/>
      <c r="AR192" s="1929"/>
      <c r="AS192" s="1929"/>
      <c r="AT192" s="1929"/>
      <c r="AU192" s="1929"/>
      <c r="AV192" s="1929"/>
      <c r="AW192" s="1929"/>
      <c r="AX192" s="1929"/>
      <c r="AY192" s="1929"/>
      <c r="AZ192" s="1785"/>
      <c r="BA192" s="1771"/>
      <c r="BB192" s="1771"/>
      <c r="BC192" s="1771"/>
      <c r="BD192" s="1771"/>
      <c r="BE192" s="1771"/>
      <c r="BF192" s="1771"/>
      <c r="BG192" s="1771"/>
      <c r="BH192" s="1772"/>
      <c r="BI192" s="1771"/>
      <c r="BJ192" s="1771"/>
      <c r="BK192" s="1771"/>
      <c r="BL192" s="1771"/>
      <c r="BM192" s="1771"/>
      <c r="BN192" s="1771"/>
      <c r="BO192" s="1771"/>
      <c r="BP192" s="1771"/>
      <c r="BQ192" s="1772"/>
      <c r="BR192" s="1771"/>
      <c r="BS192" s="1771"/>
      <c r="BT192" s="1771"/>
      <c r="BU192" s="1771"/>
      <c r="BV192" s="1771"/>
      <c r="BW192" s="1771"/>
      <c r="BX192" s="1771"/>
      <c r="BY192" s="1771"/>
      <c r="BZ192" s="1776"/>
      <c r="CA192" s="64"/>
      <c r="CB192" s="2"/>
      <c r="CC192" s="16"/>
      <c r="CD192" s="8"/>
      <c r="CE192" s="1605"/>
      <c r="CF192" s="1606"/>
      <c r="CG192" s="1606"/>
      <c r="CH192" s="1606"/>
      <c r="CI192" s="1606"/>
      <c r="CJ192" s="1606"/>
      <c r="CK192" s="1606"/>
      <c r="CL192" s="1606"/>
      <c r="CM192" s="1606"/>
      <c r="CN192" s="1606"/>
      <c r="CO192" s="1606"/>
      <c r="CP192" s="1606"/>
      <c r="CQ192" s="1606"/>
      <c r="CR192" s="1606"/>
      <c r="CS192" s="1606"/>
      <c r="CT192" s="1606"/>
      <c r="CU192" s="1606"/>
      <c r="CV192" s="1606"/>
      <c r="CW192" s="1606"/>
      <c r="CX192" s="1606"/>
      <c r="CY192" s="1606"/>
      <c r="CZ192" s="1606"/>
      <c r="DA192" s="1606"/>
      <c r="DB192" s="1606"/>
      <c r="DC192" s="1606"/>
      <c r="DD192" s="1606"/>
      <c r="DE192" s="1606"/>
      <c r="DF192" s="1606"/>
      <c r="DG192" s="1606"/>
      <c r="DH192" s="1606"/>
      <c r="DI192" s="1606"/>
      <c r="DJ192" s="1606"/>
      <c r="DK192" s="1606"/>
      <c r="DL192" s="1606"/>
      <c r="DM192" s="1606"/>
      <c r="DN192" s="1606"/>
      <c r="DO192" s="1606"/>
      <c r="DP192" s="1606"/>
      <c r="DQ192" s="1606"/>
      <c r="DR192" s="1606"/>
      <c r="DS192" s="1606"/>
      <c r="DT192" s="1606"/>
      <c r="DU192" s="1606"/>
      <c r="DV192" s="1606"/>
      <c r="DW192" s="1606"/>
      <c r="DX192" s="1606"/>
      <c r="DY192" s="1606"/>
      <c r="DZ192" s="1606"/>
      <c r="EA192" s="1606"/>
      <c r="EB192" s="1607"/>
      <c r="EE192" s="1563" t="s">
        <v>227</v>
      </c>
      <c r="EF192" s="1563"/>
      <c r="EG192" s="1563"/>
      <c r="EH192" s="1563"/>
      <c r="EI192" s="1563"/>
      <c r="EJ192" s="1563"/>
      <c r="EK192" s="1563"/>
      <c r="EL192" s="1563"/>
      <c r="EM192" s="1563"/>
      <c r="EN192" s="1563"/>
      <c r="EO192" s="1563"/>
      <c r="EP192" s="1563"/>
      <c r="EQ192" s="1564"/>
      <c r="ER192" s="1558" t="str">
        <f>IF(ER138="","",ER138)</f>
        <v/>
      </c>
      <c r="ES192" s="726"/>
      <c r="ET192" s="726"/>
      <c r="EU192" s="726" t="str">
        <f>IF(EU138="","",EU138)</f>
        <v/>
      </c>
      <c r="EV192" s="726"/>
      <c r="EW192" s="726"/>
      <c r="EX192" s="726" t="str">
        <f>IF(EX138="","",EX138)</f>
        <v/>
      </c>
      <c r="EY192" s="726"/>
      <c r="EZ192" s="1559"/>
      <c r="FA192" s="726" t="str">
        <f>IF(FA138="","",FA138)</f>
        <v/>
      </c>
      <c r="FB192" s="726"/>
      <c r="FC192" s="726"/>
      <c r="FD192" s="726" t="str">
        <f>IF(FD138="","",FD138)</f>
        <v/>
      </c>
      <c r="FE192" s="726"/>
      <c r="FF192" s="726"/>
      <c r="FG192" s="726" t="str">
        <f>IF(FG138="","",FG138)</f>
        <v/>
      </c>
      <c r="FH192" s="726"/>
      <c r="FI192" s="1559"/>
      <c r="FJ192" s="726" t="str">
        <f>IF(FJ138="","",FJ138)</f>
        <v/>
      </c>
      <c r="FK192" s="726"/>
      <c r="FL192" s="726"/>
      <c r="FM192" s="726" t="str">
        <f>IF(FM138="","",FM138)</f>
        <v/>
      </c>
      <c r="FN192" s="726"/>
      <c r="FO192" s="726"/>
      <c r="FP192" s="726" t="str">
        <f>IF(FP138="","",FP138)</f>
        <v/>
      </c>
      <c r="FQ192" s="726"/>
      <c r="FR192" s="1555"/>
      <c r="FS192" s="2"/>
      <c r="FT192" s="17"/>
    </row>
    <row r="193" spans="1:176" ht="9.75" customHeight="1" x14ac:dyDescent="0.2">
      <c r="A193" s="124"/>
      <c r="B193" s="1049" t="s">
        <v>8</v>
      </c>
      <c r="C193" s="1050"/>
      <c r="D193" s="1050"/>
      <c r="E193" s="1050"/>
      <c r="F193" s="1083" t="str">
        <f t="shared" ref="F193:L193" si="21">IF(F139="","",F139)</f>
        <v/>
      </c>
      <c r="G193" s="835" t="str">
        <f t="shared" si="21"/>
        <v/>
      </c>
      <c r="H193" s="835" t="str">
        <f t="shared" si="21"/>
        <v/>
      </c>
      <c r="I193" s="835" t="str">
        <f t="shared" si="21"/>
        <v/>
      </c>
      <c r="J193" s="835" t="str">
        <f t="shared" si="21"/>
        <v/>
      </c>
      <c r="K193" s="835" t="str">
        <f t="shared" si="21"/>
        <v/>
      </c>
      <c r="L193" s="365" t="str">
        <f t="shared" si="21"/>
        <v/>
      </c>
      <c r="M193" s="1296"/>
      <c r="N193" s="1296"/>
      <c r="O193" s="1296"/>
      <c r="P193" s="1296"/>
      <c r="Q193" s="1296"/>
      <c r="R193" s="1296"/>
      <c r="S193" s="1297"/>
      <c r="T193" s="14"/>
      <c r="U193" s="70"/>
      <c r="V193" s="2205"/>
      <c r="W193" s="2206"/>
      <c r="X193" s="2206"/>
      <c r="Y193" s="2206"/>
      <c r="Z193" s="2206"/>
      <c r="AA193" s="2206"/>
      <c r="AB193" s="2206"/>
      <c r="AC193" s="2206"/>
      <c r="AD193" s="2206"/>
      <c r="AE193" s="2206"/>
      <c r="AF193" s="2206"/>
      <c r="AG193" s="2206"/>
      <c r="AH193" s="2206"/>
      <c r="AI193" s="2206"/>
      <c r="AJ193" s="2206"/>
      <c r="AK193" s="2206"/>
      <c r="AL193" s="2206"/>
      <c r="AM193" s="2206"/>
      <c r="AN193" s="2206"/>
      <c r="AO193" s="2206"/>
      <c r="AP193" s="2206"/>
      <c r="AQ193" s="2206"/>
      <c r="AR193" s="2206"/>
      <c r="AS193" s="2206"/>
      <c r="AT193" s="2206"/>
      <c r="AU193" s="2206"/>
      <c r="AV193" s="2206"/>
      <c r="AW193" s="2206"/>
      <c r="AX193" s="2206"/>
      <c r="AY193" s="2206"/>
      <c r="AZ193" s="1786"/>
      <c r="BA193" s="1773"/>
      <c r="BB193" s="1773"/>
      <c r="BC193" s="1773"/>
      <c r="BD193" s="1773"/>
      <c r="BE193" s="1773"/>
      <c r="BF193" s="1773"/>
      <c r="BG193" s="1773"/>
      <c r="BH193" s="1774"/>
      <c r="BI193" s="1773"/>
      <c r="BJ193" s="1773"/>
      <c r="BK193" s="1773"/>
      <c r="BL193" s="1773"/>
      <c r="BM193" s="1773"/>
      <c r="BN193" s="1773"/>
      <c r="BO193" s="1773"/>
      <c r="BP193" s="1773"/>
      <c r="BQ193" s="1774"/>
      <c r="BR193" s="1773"/>
      <c r="BS193" s="1773"/>
      <c r="BT193" s="1773"/>
      <c r="BU193" s="1773"/>
      <c r="BV193" s="1773"/>
      <c r="BW193" s="1773"/>
      <c r="BX193" s="1773"/>
      <c r="BY193" s="1773"/>
      <c r="BZ193" s="1777"/>
      <c r="CA193" s="64"/>
      <c r="CB193" s="2"/>
      <c r="CC193" s="18"/>
      <c r="CD193" s="2"/>
      <c r="EE193" s="1563"/>
      <c r="EF193" s="1563"/>
      <c r="EG193" s="1563"/>
      <c r="EH193" s="1563"/>
      <c r="EI193" s="1563"/>
      <c r="EJ193" s="1563"/>
      <c r="EK193" s="1563"/>
      <c r="EL193" s="1563"/>
      <c r="EM193" s="1563"/>
      <c r="EN193" s="1563"/>
      <c r="EO193" s="1563"/>
      <c r="EP193" s="1563"/>
      <c r="EQ193" s="1564"/>
      <c r="ER193" s="1558"/>
      <c r="ES193" s="726"/>
      <c r="ET193" s="726"/>
      <c r="EU193" s="726"/>
      <c r="EV193" s="726"/>
      <c r="EW193" s="726"/>
      <c r="EX193" s="726"/>
      <c r="EY193" s="726"/>
      <c r="EZ193" s="1559"/>
      <c r="FA193" s="726"/>
      <c r="FB193" s="726"/>
      <c r="FC193" s="726"/>
      <c r="FD193" s="726"/>
      <c r="FE193" s="726"/>
      <c r="FF193" s="726"/>
      <c r="FG193" s="726"/>
      <c r="FH193" s="726"/>
      <c r="FI193" s="1559"/>
      <c r="FJ193" s="726"/>
      <c r="FK193" s="726"/>
      <c r="FL193" s="726"/>
      <c r="FM193" s="726"/>
      <c r="FN193" s="726"/>
      <c r="FO193" s="726"/>
      <c r="FP193" s="726"/>
      <c r="FQ193" s="726"/>
      <c r="FR193" s="1555"/>
      <c r="FS193" s="2"/>
      <c r="FT193" s="17"/>
    </row>
    <row r="194" spans="1:176" ht="9.75" customHeight="1" x14ac:dyDescent="0.2">
      <c r="A194" s="124"/>
      <c r="B194" s="1049"/>
      <c r="C194" s="1050"/>
      <c r="D194" s="1050"/>
      <c r="E194" s="1050"/>
      <c r="F194" s="1084"/>
      <c r="G194" s="836"/>
      <c r="H194" s="836"/>
      <c r="I194" s="836"/>
      <c r="J194" s="836"/>
      <c r="K194" s="836"/>
      <c r="L194" s="368"/>
      <c r="M194" s="1296"/>
      <c r="N194" s="1296"/>
      <c r="O194" s="1296"/>
      <c r="P194" s="1296"/>
      <c r="Q194" s="1296"/>
      <c r="R194" s="1296"/>
      <c r="S194" s="1297"/>
      <c r="T194" s="14"/>
      <c r="V194" s="1934" t="s">
        <v>18</v>
      </c>
      <c r="W194" s="1935"/>
      <c r="X194" s="1935"/>
      <c r="Y194" s="1935"/>
      <c r="Z194" s="1935"/>
      <c r="AA194" s="1935"/>
      <c r="AB194" s="1935"/>
      <c r="AC194" s="1935"/>
      <c r="AD194" s="1935"/>
      <c r="AE194" s="1935"/>
      <c r="AF194" s="1935"/>
      <c r="AG194" s="1935"/>
      <c r="AH194" s="1935"/>
      <c r="AI194" s="1935"/>
      <c r="AJ194" s="1935"/>
      <c r="AK194" s="1935"/>
      <c r="AL194" s="1935"/>
      <c r="AM194" s="1935"/>
      <c r="AN194" s="1935"/>
      <c r="AO194" s="1935"/>
      <c r="AP194" s="1935"/>
      <c r="AQ194" s="1935"/>
      <c r="AR194" s="1935"/>
      <c r="AS194" s="1935"/>
      <c r="AT194" s="1935"/>
      <c r="AU194" s="1935"/>
      <c r="AV194" s="1935"/>
      <c r="AW194" s="1935"/>
      <c r="AX194" s="1935"/>
      <c r="AY194" s="1935"/>
      <c r="AZ194" s="1784" t="str">
        <f>IF(AZ140="","",AZ140)</f>
        <v/>
      </c>
      <c r="BA194" s="1769"/>
      <c r="BB194" s="1769"/>
      <c r="BC194" s="1769" t="str">
        <f>IF(BC140="","",BC140)</f>
        <v/>
      </c>
      <c r="BD194" s="1769"/>
      <c r="BE194" s="1769"/>
      <c r="BF194" s="1769" t="str">
        <f>IF(BF140="","",BF140)</f>
        <v/>
      </c>
      <c r="BG194" s="1769"/>
      <c r="BH194" s="1770"/>
      <c r="BI194" s="1769" t="str">
        <f>IF(BI140="","",BI140)</f>
        <v/>
      </c>
      <c r="BJ194" s="1769"/>
      <c r="BK194" s="1769"/>
      <c r="BL194" s="1769" t="str">
        <f>IF(BL140="","",BL140)</f>
        <v/>
      </c>
      <c r="BM194" s="1769"/>
      <c r="BN194" s="1769"/>
      <c r="BO194" s="1769" t="str">
        <f>IF(BO140="","",BO140)</f>
        <v/>
      </c>
      <c r="BP194" s="1769"/>
      <c r="BQ194" s="1770"/>
      <c r="BR194" s="1769" t="str">
        <f>IF(BR140="","",BR140)</f>
        <v/>
      </c>
      <c r="BS194" s="1769"/>
      <c r="BT194" s="1769"/>
      <c r="BU194" s="1769" t="str">
        <f>IF(BU140="","",BU140)</f>
        <v/>
      </c>
      <c r="BV194" s="1769"/>
      <c r="BW194" s="1769"/>
      <c r="BX194" s="1769" t="str">
        <f>IF(BX140="","",BX140)</f>
        <v/>
      </c>
      <c r="BY194" s="1769"/>
      <c r="BZ194" s="1775"/>
      <c r="CA194" s="64"/>
      <c r="CB194" s="2"/>
      <c r="CC194" s="106"/>
      <c r="CD194" s="107"/>
      <c r="CE194" s="1566" t="s">
        <v>34</v>
      </c>
      <c r="CF194" s="1566"/>
      <c r="CG194" s="1566"/>
      <c r="CH194" s="1566"/>
      <c r="CI194" s="1566"/>
      <c r="CJ194" s="1566"/>
      <c r="CK194" s="1566"/>
      <c r="CL194" s="1566"/>
      <c r="CM194" s="1566"/>
      <c r="CN194" s="1566"/>
      <c r="CO194" s="1566"/>
      <c r="CP194" s="1566"/>
      <c r="CQ194" s="1566"/>
      <c r="CR194" s="1566"/>
      <c r="CS194" s="1566"/>
      <c r="CT194" s="1566"/>
      <c r="CU194" s="1566"/>
      <c r="CV194" s="1567"/>
      <c r="CW194" s="1531" t="str">
        <f>IF(CW140="","",CW140)</f>
        <v/>
      </c>
      <c r="CX194" s="1531"/>
      <c r="CY194" s="1531"/>
      <c r="CZ194" s="1532"/>
      <c r="DA194" s="1530" t="str">
        <f>IF(DA140="","",DA140)</f>
        <v/>
      </c>
      <c r="DB194" s="1531"/>
      <c r="DC194" s="1531"/>
      <c r="DD194" s="1532"/>
      <c r="DE194" s="1530" t="str">
        <f>IF(DE140="","",DE140)</f>
        <v/>
      </c>
      <c r="DF194" s="1531"/>
      <c r="DG194" s="1531"/>
      <c r="DH194" s="1532"/>
      <c r="DI194" s="1530" t="str">
        <f>IF(DI140="","",DI140)</f>
        <v/>
      </c>
      <c r="DJ194" s="1531"/>
      <c r="DK194" s="1531"/>
      <c r="DL194" s="1532"/>
      <c r="DM194" s="1530" t="str">
        <f>IF(DM140="","",DM140)</f>
        <v/>
      </c>
      <c r="DN194" s="1531"/>
      <c r="DO194" s="1531"/>
      <c r="DP194" s="1532"/>
      <c r="DQ194" s="1530" t="str">
        <f>IF(DQ140="","",DQ140)</f>
        <v/>
      </c>
      <c r="DR194" s="1531"/>
      <c r="DS194" s="1531"/>
      <c r="DT194" s="1532"/>
      <c r="DU194" s="1530" t="str">
        <f>IF(DU140="","",DU140)</f>
        <v/>
      </c>
      <c r="DV194" s="1531"/>
      <c r="DW194" s="1531"/>
      <c r="DX194" s="1531"/>
      <c r="EE194" s="1563"/>
      <c r="EF194" s="1563"/>
      <c r="EG194" s="1563"/>
      <c r="EH194" s="1563"/>
      <c r="EI194" s="1563"/>
      <c r="EJ194" s="1563"/>
      <c r="EK194" s="1563"/>
      <c r="EL194" s="1563"/>
      <c r="EM194" s="1563"/>
      <c r="EN194" s="1563"/>
      <c r="EO194" s="1563"/>
      <c r="EP194" s="1563"/>
      <c r="EQ194" s="1564"/>
      <c r="ER194" s="1558"/>
      <c r="ES194" s="726"/>
      <c r="ET194" s="726"/>
      <c r="EU194" s="726"/>
      <c r="EV194" s="726"/>
      <c r="EW194" s="726"/>
      <c r="EX194" s="726"/>
      <c r="EY194" s="726"/>
      <c r="EZ194" s="1559"/>
      <c r="FA194" s="726"/>
      <c r="FB194" s="726"/>
      <c r="FC194" s="726"/>
      <c r="FD194" s="726"/>
      <c r="FE194" s="726"/>
      <c r="FF194" s="726"/>
      <c r="FG194" s="726"/>
      <c r="FH194" s="726"/>
      <c r="FI194" s="1559"/>
      <c r="FJ194" s="726"/>
      <c r="FK194" s="726"/>
      <c r="FL194" s="726"/>
      <c r="FM194" s="726"/>
      <c r="FN194" s="726"/>
      <c r="FO194" s="726"/>
      <c r="FP194" s="726"/>
      <c r="FQ194" s="726"/>
      <c r="FR194" s="1555"/>
      <c r="FS194" s="2"/>
      <c r="FT194" s="17"/>
    </row>
    <row r="195" spans="1:176" ht="9.75" customHeight="1" x14ac:dyDescent="0.2">
      <c r="A195" s="124"/>
      <c r="B195" s="1049" t="s">
        <v>9</v>
      </c>
      <c r="C195" s="1050"/>
      <c r="D195" s="1050"/>
      <c r="E195" s="1050"/>
      <c r="F195" s="813" t="str">
        <f>IF(F141="","",F141)</f>
        <v/>
      </c>
      <c r="G195" s="813"/>
      <c r="H195" s="813"/>
      <c r="I195" s="732" t="str">
        <f>IF(I141="","",I141)</f>
        <v>銀行</v>
      </c>
      <c r="J195" s="732"/>
      <c r="K195" s="813" t="str">
        <f>IF(K141="","",K141)</f>
        <v/>
      </c>
      <c r="L195" s="813"/>
      <c r="M195" s="813"/>
      <c r="N195" s="732" t="str">
        <f>IF(N141="","",N141)</f>
        <v>支店</v>
      </c>
      <c r="O195" s="732"/>
      <c r="P195" s="813" t="str">
        <f>IF(P141="","",P141)</f>
        <v/>
      </c>
      <c r="Q195" s="813"/>
      <c r="R195" s="813"/>
      <c r="S195" s="1078"/>
      <c r="T195" s="21"/>
      <c r="U195" s="70"/>
      <c r="V195" s="1937"/>
      <c r="W195" s="1938"/>
      <c r="X195" s="1938"/>
      <c r="Y195" s="1938"/>
      <c r="Z195" s="1938"/>
      <c r="AA195" s="1938"/>
      <c r="AB195" s="1938"/>
      <c r="AC195" s="1938"/>
      <c r="AD195" s="1938"/>
      <c r="AE195" s="1938"/>
      <c r="AF195" s="1938"/>
      <c r="AG195" s="1938"/>
      <c r="AH195" s="1938"/>
      <c r="AI195" s="1938"/>
      <c r="AJ195" s="1938"/>
      <c r="AK195" s="1938"/>
      <c r="AL195" s="1938"/>
      <c r="AM195" s="1938"/>
      <c r="AN195" s="1938"/>
      <c r="AO195" s="1938"/>
      <c r="AP195" s="1938"/>
      <c r="AQ195" s="1938"/>
      <c r="AR195" s="1938"/>
      <c r="AS195" s="1938"/>
      <c r="AT195" s="1938"/>
      <c r="AU195" s="1938"/>
      <c r="AV195" s="1938"/>
      <c r="AW195" s="1938"/>
      <c r="AX195" s="1938"/>
      <c r="AY195" s="1938"/>
      <c r="AZ195" s="1785"/>
      <c r="BA195" s="1771"/>
      <c r="BB195" s="1771"/>
      <c r="BC195" s="1771"/>
      <c r="BD195" s="1771"/>
      <c r="BE195" s="1771"/>
      <c r="BF195" s="1771"/>
      <c r="BG195" s="1771"/>
      <c r="BH195" s="1772"/>
      <c r="BI195" s="1771"/>
      <c r="BJ195" s="1771"/>
      <c r="BK195" s="1771"/>
      <c r="BL195" s="1771"/>
      <c r="BM195" s="1771"/>
      <c r="BN195" s="1771"/>
      <c r="BO195" s="1771"/>
      <c r="BP195" s="1771"/>
      <c r="BQ195" s="1772"/>
      <c r="BR195" s="1771"/>
      <c r="BS195" s="1771"/>
      <c r="BT195" s="1771"/>
      <c r="BU195" s="1771"/>
      <c r="BV195" s="1771"/>
      <c r="BW195" s="1771"/>
      <c r="BX195" s="1771"/>
      <c r="BY195" s="1771"/>
      <c r="BZ195" s="1776"/>
      <c r="CA195" s="64"/>
      <c r="CB195" s="2"/>
      <c r="CC195" s="106"/>
      <c r="CD195" s="107"/>
      <c r="CE195" s="1566"/>
      <c r="CF195" s="1566"/>
      <c r="CG195" s="1566"/>
      <c r="CH195" s="1566"/>
      <c r="CI195" s="1566"/>
      <c r="CJ195" s="1566"/>
      <c r="CK195" s="1566"/>
      <c r="CL195" s="1566"/>
      <c r="CM195" s="1566"/>
      <c r="CN195" s="1566"/>
      <c r="CO195" s="1566"/>
      <c r="CP195" s="1566"/>
      <c r="CQ195" s="1566"/>
      <c r="CR195" s="1566"/>
      <c r="CS195" s="1566"/>
      <c r="CT195" s="1566"/>
      <c r="CU195" s="1566"/>
      <c r="CV195" s="1567"/>
      <c r="CW195" s="1531"/>
      <c r="CX195" s="1531"/>
      <c r="CY195" s="1531"/>
      <c r="CZ195" s="1532"/>
      <c r="DA195" s="1530"/>
      <c r="DB195" s="1531"/>
      <c r="DC195" s="1531"/>
      <c r="DD195" s="1532"/>
      <c r="DE195" s="1530"/>
      <c r="DF195" s="1531"/>
      <c r="DG195" s="1531"/>
      <c r="DH195" s="1532"/>
      <c r="DI195" s="1530"/>
      <c r="DJ195" s="1531"/>
      <c r="DK195" s="1531"/>
      <c r="DL195" s="1532"/>
      <c r="DM195" s="1530"/>
      <c r="DN195" s="1531"/>
      <c r="DO195" s="1531"/>
      <c r="DP195" s="1532"/>
      <c r="DQ195" s="1530"/>
      <c r="DR195" s="1531"/>
      <c r="DS195" s="1531"/>
      <c r="DT195" s="1532"/>
      <c r="DU195" s="1530"/>
      <c r="DV195" s="1531"/>
      <c r="DW195" s="1531"/>
      <c r="DX195" s="1531"/>
      <c r="EE195" s="1556" t="s">
        <v>228</v>
      </c>
      <c r="EF195" s="1556"/>
      <c r="EG195" s="1556"/>
      <c r="EH195" s="1556"/>
      <c r="EI195" s="1556"/>
      <c r="EJ195" s="1556"/>
      <c r="EK195" s="1556"/>
      <c r="EL195" s="1556"/>
      <c r="EM195" s="1556"/>
      <c r="EN195" s="1556"/>
      <c r="EO195" s="1556"/>
      <c r="EP195" s="1556"/>
      <c r="EQ195" s="1557"/>
      <c r="ER195" s="363" t="str">
        <f>IF(ER141="","",ER141)</f>
        <v/>
      </c>
      <c r="ES195" s="364"/>
      <c r="ET195" s="364"/>
      <c r="EU195" s="364" t="str">
        <f>IF(EU141="","",EU141)</f>
        <v/>
      </c>
      <c r="EV195" s="364"/>
      <c r="EW195" s="364"/>
      <c r="EX195" s="364" t="str">
        <f>IF(EX141="","",EX141)</f>
        <v/>
      </c>
      <c r="EY195" s="364"/>
      <c r="EZ195" s="1570"/>
      <c r="FA195" s="364" t="str">
        <f>IF(FA141="","",FA141)</f>
        <v/>
      </c>
      <c r="FB195" s="364"/>
      <c r="FC195" s="364"/>
      <c r="FD195" s="364" t="str">
        <f>IF(FD141="","",FD141)</f>
        <v/>
      </c>
      <c r="FE195" s="364"/>
      <c r="FF195" s="364"/>
      <c r="FG195" s="364" t="str">
        <f>IF(FG141="","",FG141)</f>
        <v/>
      </c>
      <c r="FH195" s="364"/>
      <c r="FI195" s="1570"/>
      <c r="FJ195" s="364" t="str">
        <f>IF(FJ141="","",FJ141)</f>
        <v/>
      </c>
      <c r="FK195" s="364"/>
      <c r="FL195" s="364"/>
      <c r="FM195" s="364" t="str">
        <f>IF(FM141="","",FM141)</f>
        <v/>
      </c>
      <c r="FN195" s="364"/>
      <c r="FO195" s="364"/>
      <c r="FP195" s="364" t="str">
        <f>IF(FP141="","",FP141)</f>
        <v/>
      </c>
      <c r="FQ195" s="364"/>
      <c r="FR195" s="365"/>
      <c r="FS195" s="2"/>
      <c r="FT195" s="17"/>
    </row>
    <row r="196" spans="1:176" ht="9.75" customHeight="1" thickBot="1" x14ac:dyDescent="0.25">
      <c r="A196" s="124"/>
      <c r="B196" s="1049"/>
      <c r="C196" s="1050"/>
      <c r="D196" s="1050"/>
      <c r="E196" s="1050"/>
      <c r="F196" s="813"/>
      <c r="G196" s="813"/>
      <c r="H196" s="813"/>
      <c r="I196" s="732"/>
      <c r="J196" s="732"/>
      <c r="K196" s="813"/>
      <c r="L196" s="813"/>
      <c r="M196" s="813"/>
      <c r="N196" s="732"/>
      <c r="O196" s="732"/>
      <c r="P196" s="813"/>
      <c r="Q196" s="813"/>
      <c r="R196" s="813"/>
      <c r="S196" s="1078"/>
      <c r="T196" s="21"/>
      <c r="U196" s="70"/>
      <c r="V196" s="1937"/>
      <c r="W196" s="1938"/>
      <c r="X196" s="1938"/>
      <c r="Y196" s="1938"/>
      <c r="Z196" s="1938"/>
      <c r="AA196" s="1938"/>
      <c r="AB196" s="1938"/>
      <c r="AC196" s="1938"/>
      <c r="AD196" s="1938"/>
      <c r="AE196" s="1938"/>
      <c r="AF196" s="1938"/>
      <c r="AG196" s="1938"/>
      <c r="AH196" s="1938"/>
      <c r="AI196" s="1938"/>
      <c r="AJ196" s="1938"/>
      <c r="AK196" s="1938"/>
      <c r="AL196" s="1938"/>
      <c r="AM196" s="1938"/>
      <c r="AN196" s="1938"/>
      <c r="AO196" s="1938"/>
      <c r="AP196" s="1938"/>
      <c r="AQ196" s="1938"/>
      <c r="AR196" s="1938"/>
      <c r="AS196" s="1938"/>
      <c r="AT196" s="1938"/>
      <c r="AU196" s="1938"/>
      <c r="AV196" s="1938"/>
      <c r="AW196" s="1938"/>
      <c r="AX196" s="1938"/>
      <c r="AY196" s="1938"/>
      <c r="AZ196" s="1786"/>
      <c r="BA196" s="1773"/>
      <c r="BB196" s="1773"/>
      <c r="BC196" s="1773"/>
      <c r="BD196" s="1773"/>
      <c r="BE196" s="1773"/>
      <c r="BF196" s="1773"/>
      <c r="BG196" s="1773"/>
      <c r="BH196" s="1774"/>
      <c r="BI196" s="1773"/>
      <c r="BJ196" s="1773"/>
      <c r="BK196" s="1773"/>
      <c r="BL196" s="1773"/>
      <c r="BM196" s="1773"/>
      <c r="BN196" s="1773"/>
      <c r="BO196" s="1773"/>
      <c r="BP196" s="1773"/>
      <c r="BQ196" s="1774"/>
      <c r="BR196" s="1773"/>
      <c r="BS196" s="1773"/>
      <c r="BT196" s="1773"/>
      <c r="BU196" s="1773"/>
      <c r="BV196" s="1773"/>
      <c r="BW196" s="1773"/>
      <c r="BX196" s="1773"/>
      <c r="BY196" s="1773"/>
      <c r="BZ196" s="1777"/>
      <c r="CA196" s="64"/>
      <c r="CB196" s="2"/>
      <c r="CC196" s="18"/>
      <c r="CD196" s="8"/>
      <c r="EE196" s="1556"/>
      <c r="EF196" s="1556"/>
      <c r="EG196" s="1556"/>
      <c r="EH196" s="1556"/>
      <c r="EI196" s="1556"/>
      <c r="EJ196" s="1556"/>
      <c r="EK196" s="1556"/>
      <c r="EL196" s="1556"/>
      <c r="EM196" s="1556"/>
      <c r="EN196" s="1556"/>
      <c r="EO196" s="1556"/>
      <c r="EP196" s="1556"/>
      <c r="EQ196" s="1557"/>
      <c r="ER196" s="1558"/>
      <c r="ES196" s="726"/>
      <c r="ET196" s="726"/>
      <c r="EU196" s="726"/>
      <c r="EV196" s="726"/>
      <c r="EW196" s="726"/>
      <c r="EX196" s="726"/>
      <c r="EY196" s="726"/>
      <c r="EZ196" s="1559"/>
      <c r="FA196" s="726"/>
      <c r="FB196" s="726"/>
      <c r="FC196" s="726"/>
      <c r="FD196" s="726"/>
      <c r="FE196" s="726"/>
      <c r="FF196" s="726"/>
      <c r="FG196" s="726"/>
      <c r="FH196" s="726"/>
      <c r="FI196" s="1559"/>
      <c r="FJ196" s="726"/>
      <c r="FK196" s="726"/>
      <c r="FL196" s="726"/>
      <c r="FM196" s="726"/>
      <c r="FN196" s="726"/>
      <c r="FO196" s="726"/>
      <c r="FP196" s="726"/>
      <c r="FQ196" s="726"/>
      <c r="FR196" s="1555"/>
      <c r="FS196" s="2"/>
      <c r="FT196" s="17"/>
    </row>
    <row r="197" spans="1:176" ht="9.75" customHeight="1" x14ac:dyDescent="0.2">
      <c r="A197" s="124"/>
      <c r="B197" s="1049" t="s">
        <v>10</v>
      </c>
      <c r="C197" s="1050"/>
      <c r="D197" s="1050"/>
      <c r="E197" s="1050"/>
      <c r="F197" s="1090" t="str">
        <f>IF(F143="","",F143)</f>
        <v/>
      </c>
      <c r="G197" s="1090"/>
      <c r="H197" s="1090"/>
      <c r="I197" s="1090"/>
      <c r="J197" s="1090"/>
      <c r="K197" s="1090"/>
      <c r="L197" s="1090"/>
      <c r="M197" s="1090"/>
      <c r="N197" s="1090"/>
      <c r="O197" s="1090"/>
      <c r="P197" s="1090"/>
      <c r="Q197" s="1090"/>
      <c r="R197" s="1090"/>
      <c r="S197" s="1091"/>
      <c r="T197" s="22"/>
      <c r="V197" s="2000" t="s">
        <v>19</v>
      </c>
      <c r="W197" s="2001"/>
      <c r="X197" s="2001"/>
      <c r="Y197" s="2001"/>
      <c r="Z197" s="2001"/>
      <c r="AA197" s="2001"/>
      <c r="AB197" s="2001"/>
      <c r="AC197" s="2001"/>
      <c r="AD197" s="2001"/>
      <c r="AE197" s="2001"/>
      <c r="AF197" s="2001"/>
      <c r="AG197" s="2001"/>
      <c r="AH197" s="2001"/>
      <c r="AI197" s="2001"/>
      <c r="AJ197" s="2001"/>
      <c r="AK197" s="2001"/>
      <c r="AL197" s="2001"/>
      <c r="AM197" s="2001"/>
      <c r="AN197" s="2001"/>
      <c r="AO197" s="2001"/>
      <c r="AP197" s="2001"/>
      <c r="AQ197" s="2001"/>
      <c r="AR197" s="2001"/>
      <c r="AS197" s="2001"/>
      <c r="AT197" s="2001"/>
      <c r="AU197" s="2001"/>
      <c r="AV197" s="2001"/>
      <c r="AW197" s="2001"/>
      <c r="AX197" s="2001"/>
      <c r="AY197" s="2001"/>
      <c r="AZ197" s="1797" t="str">
        <f>IF(AZ143="","",AZ143)</f>
        <v/>
      </c>
      <c r="BA197" s="1791"/>
      <c r="BB197" s="1791"/>
      <c r="BC197" s="1791" t="str">
        <f>IF(BC143="","",BC143)</f>
        <v/>
      </c>
      <c r="BD197" s="1791"/>
      <c r="BE197" s="1791"/>
      <c r="BF197" s="1791" t="str">
        <f>IF(BF143="","",BF143)</f>
        <v/>
      </c>
      <c r="BG197" s="1791"/>
      <c r="BH197" s="1800"/>
      <c r="BI197" s="1791" t="str">
        <f>IF(BI143="","",BI143)</f>
        <v/>
      </c>
      <c r="BJ197" s="1791"/>
      <c r="BK197" s="1791"/>
      <c r="BL197" s="1791" t="str">
        <f>IF(BL143="","",BL143)</f>
        <v/>
      </c>
      <c r="BM197" s="1791"/>
      <c r="BN197" s="1791"/>
      <c r="BO197" s="1791" t="str">
        <f>IF(BO143="","",BO143)</f>
        <v/>
      </c>
      <c r="BP197" s="1791"/>
      <c r="BQ197" s="1800"/>
      <c r="BR197" s="1791" t="str">
        <f>IF(BR143="","",BR143)</f>
        <v/>
      </c>
      <c r="BS197" s="1791"/>
      <c r="BT197" s="1791"/>
      <c r="BU197" s="1791" t="str">
        <f>IF(BU143="","",BU143)</f>
        <v/>
      </c>
      <c r="BV197" s="1791"/>
      <c r="BW197" s="1791"/>
      <c r="BX197" s="1791" t="str">
        <f>IF(BX143="","",BX143)</f>
        <v/>
      </c>
      <c r="BY197" s="1791"/>
      <c r="BZ197" s="1792"/>
      <c r="CA197" s="64"/>
      <c r="CB197" s="2"/>
      <c r="CC197" s="18"/>
      <c r="CD197" s="2"/>
      <c r="CK197" s="1568" t="s">
        <v>36</v>
      </c>
      <c r="CL197" s="1568"/>
      <c r="CM197" s="1568"/>
      <c r="CN197" s="1568"/>
      <c r="CO197" s="1568"/>
      <c r="CP197" s="1568"/>
      <c r="CQ197" s="1568"/>
      <c r="CR197" s="1568"/>
      <c r="CS197" s="1568"/>
      <c r="CT197" s="1568"/>
      <c r="CU197" s="1568"/>
      <c r="CV197" s="1568"/>
      <c r="CW197" s="1569" t="s">
        <v>229</v>
      </c>
      <c r="CX197" s="1569"/>
      <c r="CY197" s="1569"/>
      <c r="CZ197" s="1569"/>
      <c r="DA197" s="1569"/>
      <c r="DB197" s="1569"/>
      <c r="DC197" s="1569"/>
      <c r="DD197" s="1569"/>
      <c r="DE197" s="1569"/>
      <c r="DF197" s="1569"/>
      <c r="DG197" s="1569"/>
      <c r="DH197" s="1569"/>
      <c r="DI197" s="1569"/>
      <c r="DJ197" s="1569"/>
      <c r="DK197" s="1569"/>
      <c r="DL197" s="1569"/>
      <c r="DM197" s="1569"/>
      <c r="DN197" s="1569"/>
      <c r="DO197" s="1569"/>
      <c r="DP197" s="1569"/>
      <c r="DQ197" s="1569"/>
      <c r="DR197" s="1569"/>
      <c r="DS197" s="1569"/>
      <c r="DT197" s="1569"/>
      <c r="DU197" s="1569"/>
      <c r="DV197" s="1569"/>
      <c r="DW197" s="1569"/>
      <c r="DX197" s="1569"/>
      <c r="EE197" s="1556"/>
      <c r="EF197" s="1556"/>
      <c r="EG197" s="1556"/>
      <c r="EH197" s="1556"/>
      <c r="EI197" s="1556"/>
      <c r="EJ197" s="1556"/>
      <c r="EK197" s="1556"/>
      <c r="EL197" s="1556"/>
      <c r="EM197" s="1556"/>
      <c r="EN197" s="1556"/>
      <c r="EO197" s="1556"/>
      <c r="EP197" s="1556"/>
      <c r="EQ197" s="1557"/>
      <c r="ER197" s="366"/>
      <c r="ES197" s="367"/>
      <c r="ET197" s="367"/>
      <c r="EU197" s="367"/>
      <c r="EV197" s="367"/>
      <c r="EW197" s="367"/>
      <c r="EX197" s="367"/>
      <c r="EY197" s="367"/>
      <c r="EZ197" s="1565"/>
      <c r="FA197" s="367"/>
      <c r="FB197" s="367"/>
      <c r="FC197" s="367"/>
      <c r="FD197" s="367"/>
      <c r="FE197" s="367"/>
      <c r="FF197" s="367"/>
      <c r="FG197" s="367"/>
      <c r="FH197" s="367"/>
      <c r="FI197" s="1565"/>
      <c r="FJ197" s="367"/>
      <c r="FK197" s="367"/>
      <c r="FL197" s="367"/>
      <c r="FM197" s="367"/>
      <c r="FN197" s="367"/>
      <c r="FO197" s="367"/>
      <c r="FP197" s="367"/>
      <c r="FQ197" s="367"/>
      <c r="FR197" s="368"/>
      <c r="FS197" s="2"/>
      <c r="FT197" s="17"/>
    </row>
    <row r="198" spans="1:176" ht="9.75" customHeight="1" x14ac:dyDescent="0.2">
      <c r="A198" s="124"/>
      <c r="B198" s="1049"/>
      <c r="C198" s="1050"/>
      <c r="D198" s="1050"/>
      <c r="E198" s="1050"/>
      <c r="F198" s="1090"/>
      <c r="G198" s="1090"/>
      <c r="H198" s="1090"/>
      <c r="I198" s="1090"/>
      <c r="J198" s="1090"/>
      <c r="K198" s="1090"/>
      <c r="L198" s="1090"/>
      <c r="M198" s="1090"/>
      <c r="N198" s="1090"/>
      <c r="O198" s="1090"/>
      <c r="P198" s="1090"/>
      <c r="Q198" s="1090"/>
      <c r="R198" s="1090"/>
      <c r="S198" s="1091"/>
      <c r="T198" s="22"/>
      <c r="U198" s="70"/>
      <c r="V198" s="2002"/>
      <c r="W198" s="2003"/>
      <c r="X198" s="2003"/>
      <c r="Y198" s="2003"/>
      <c r="Z198" s="2003"/>
      <c r="AA198" s="2003"/>
      <c r="AB198" s="2003"/>
      <c r="AC198" s="2003"/>
      <c r="AD198" s="2003"/>
      <c r="AE198" s="2003"/>
      <c r="AF198" s="2003"/>
      <c r="AG198" s="2003"/>
      <c r="AH198" s="2003"/>
      <c r="AI198" s="2003"/>
      <c r="AJ198" s="2003"/>
      <c r="AK198" s="2003"/>
      <c r="AL198" s="2003"/>
      <c r="AM198" s="2003"/>
      <c r="AN198" s="2003"/>
      <c r="AO198" s="2003"/>
      <c r="AP198" s="2003"/>
      <c r="AQ198" s="2003"/>
      <c r="AR198" s="2003"/>
      <c r="AS198" s="2003"/>
      <c r="AT198" s="2003"/>
      <c r="AU198" s="2003"/>
      <c r="AV198" s="2003"/>
      <c r="AW198" s="2003"/>
      <c r="AX198" s="2003"/>
      <c r="AY198" s="2003"/>
      <c r="AZ198" s="1798"/>
      <c r="BA198" s="1793"/>
      <c r="BB198" s="1793"/>
      <c r="BC198" s="1793"/>
      <c r="BD198" s="1793"/>
      <c r="BE198" s="1793"/>
      <c r="BF198" s="1793"/>
      <c r="BG198" s="1793"/>
      <c r="BH198" s="1801"/>
      <c r="BI198" s="1793"/>
      <c r="BJ198" s="1793"/>
      <c r="BK198" s="1793"/>
      <c r="BL198" s="1793"/>
      <c r="BM198" s="1793"/>
      <c r="BN198" s="1793"/>
      <c r="BO198" s="1793"/>
      <c r="BP198" s="1793"/>
      <c r="BQ198" s="1801"/>
      <c r="BR198" s="1793"/>
      <c r="BS198" s="1793"/>
      <c r="BT198" s="1793"/>
      <c r="BU198" s="1793"/>
      <c r="BV198" s="1793"/>
      <c r="BW198" s="1793"/>
      <c r="BX198" s="1793"/>
      <c r="BY198" s="1793"/>
      <c r="BZ198" s="1794"/>
      <c r="CA198" s="64"/>
      <c r="CB198" s="2"/>
      <c r="CC198" s="106"/>
      <c r="CD198" s="107"/>
      <c r="CE198" s="1608" t="s">
        <v>176</v>
      </c>
      <c r="CF198" s="1609"/>
      <c r="CG198" s="1609"/>
      <c r="CH198" s="1609"/>
      <c r="CI198" s="1609"/>
      <c r="CJ198" s="1609"/>
      <c r="CK198" s="1614" t="str">
        <f>IF(CK144="","",CK144)</f>
        <v>1</v>
      </c>
      <c r="CL198" s="1614"/>
      <c r="CM198" s="1614"/>
      <c r="CN198" s="1615"/>
      <c r="CO198" s="1616" t="str">
        <f>IF(CO144="","",CO144)</f>
        <v>2</v>
      </c>
      <c r="CP198" s="1614"/>
      <c r="CQ198" s="1614"/>
      <c r="CR198" s="1617"/>
      <c r="CS198" s="1618" t="str">
        <f>IF(CS144="","",CS144)</f>
        <v>3</v>
      </c>
      <c r="CT198" s="1614"/>
      <c r="CU198" s="1614"/>
      <c r="CV198" s="1614"/>
      <c r="CW198" s="1619" t="str">
        <f>IF(CW144="","",CW144)</f>
        <v>未成工事支出金</v>
      </c>
      <c r="CX198" s="1619"/>
      <c r="CY198" s="1619"/>
      <c r="CZ198" s="1619"/>
      <c r="DA198" s="1619"/>
      <c r="DB198" s="1619"/>
      <c r="DC198" s="1619"/>
      <c r="DD198" s="1619"/>
      <c r="DE198" s="1619"/>
      <c r="DF198" s="1619"/>
      <c r="DG198" s="1619"/>
      <c r="DH198" s="1619"/>
      <c r="DI198" s="1619"/>
      <c r="DJ198" s="1619"/>
      <c r="DK198" s="1619"/>
      <c r="DL198" s="1619"/>
      <c r="DM198" s="1619"/>
      <c r="DN198" s="1619"/>
      <c r="DO198" s="1619"/>
      <c r="DP198" s="1619"/>
      <c r="DQ198" s="1619"/>
      <c r="DR198" s="1619"/>
      <c r="DS198" s="1619"/>
      <c r="DT198" s="1619"/>
      <c r="DU198" s="1619"/>
      <c r="DV198" s="1619"/>
      <c r="DW198" s="1619"/>
      <c r="DX198" s="1620"/>
      <c r="EE198" s="1556" t="s">
        <v>230</v>
      </c>
      <c r="EF198" s="1556"/>
      <c r="EG198" s="1556"/>
      <c r="EH198" s="1556"/>
      <c r="EI198" s="1556"/>
      <c r="EJ198" s="1556"/>
      <c r="EK198" s="1556"/>
      <c r="EL198" s="1556"/>
      <c r="EM198" s="1556"/>
      <c r="EN198" s="1556"/>
      <c r="EO198" s="1556"/>
      <c r="EP198" s="1556"/>
      <c r="EQ198" s="1557"/>
      <c r="ER198" s="1558" t="str">
        <f>IF(ER144="","",ER144)</f>
        <v/>
      </c>
      <c r="ES198" s="726"/>
      <c r="ET198" s="726"/>
      <c r="EU198" s="726" t="str">
        <f>IF(EU144="","",EU144)</f>
        <v/>
      </c>
      <c r="EV198" s="726"/>
      <c r="EW198" s="726"/>
      <c r="EX198" s="726" t="str">
        <f>IF(EX144="","",EX144)</f>
        <v/>
      </c>
      <c r="EY198" s="726"/>
      <c r="EZ198" s="1559"/>
      <c r="FA198" s="726" t="str">
        <f>IF(FA144="","",FA144)</f>
        <v/>
      </c>
      <c r="FB198" s="726"/>
      <c r="FC198" s="726"/>
      <c r="FD198" s="726" t="str">
        <f>IF(FD144="","",FD144)</f>
        <v/>
      </c>
      <c r="FE198" s="726"/>
      <c r="FF198" s="726"/>
      <c r="FG198" s="726" t="str">
        <f>IF(FG144="","",FG144)</f>
        <v/>
      </c>
      <c r="FH198" s="726"/>
      <c r="FI198" s="1559"/>
      <c r="FJ198" s="726" t="str">
        <f>IF(FJ144="","",FJ144)</f>
        <v/>
      </c>
      <c r="FK198" s="726"/>
      <c r="FL198" s="726"/>
      <c r="FM198" s="726" t="str">
        <f>IF(FM144="","",FM144)</f>
        <v/>
      </c>
      <c r="FN198" s="726"/>
      <c r="FO198" s="726"/>
      <c r="FP198" s="726" t="str">
        <f>IF(FP144="","",FP144)</f>
        <v/>
      </c>
      <c r="FQ198" s="726"/>
      <c r="FR198" s="1555"/>
      <c r="FS198" s="2"/>
      <c r="FT198" s="17"/>
    </row>
    <row r="199" spans="1:176" ht="9.75" customHeight="1" thickBot="1" x14ac:dyDescent="0.25">
      <c r="A199" s="124"/>
      <c r="B199" s="1049" t="s">
        <v>11</v>
      </c>
      <c r="C199" s="1050"/>
      <c r="D199" s="1050"/>
      <c r="E199" s="1050"/>
      <c r="F199" s="1090" t="str">
        <f>IF(F145="","",F145)</f>
        <v/>
      </c>
      <c r="G199" s="1090"/>
      <c r="H199" s="1090"/>
      <c r="I199" s="1090"/>
      <c r="J199" s="1090"/>
      <c r="K199" s="1090"/>
      <c r="L199" s="1090"/>
      <c r="M199" s="1090"/>
      <c r="N199" s="1090"/>
      <c r="O199" s="1090"/>
      <c r="P199" s="1090"/>
      <c r="Q199" s="1090"/>
      <c r="R199" s="1090"/>
      <c r="S199" s="1091"/>
      <c r="T199" s="22"/>
      <c r="U199" s="70"/>
      <c r="V199" s="2004"/>
      <c r="W199" s="2005"/>
      <c r="X199" s="2005"/>
      <c r="Y199" s="2005"/>
      <c r="Z199" s="2005"/>
      <c r="AA199" s="2005"/>
      <c r="AB199" s="2005"/>
      <c r="AC199" s="2005"/>
      <c r="AD199" s="2005"/>
      <c r="AE199" s="2005"/>
      <c r="AF199" s="2005"/>
      <c r="AG199" s="2005"/>
      <c r="AH199" s="2005"/>
      <c r="AI199" s="2005"/>
      <c r="AJ199" s="2005"/>
      <c r="AK199" s="2005"/>
      <c r="AL199" s="2005"/>
      <c r="AM199" s="2005"/>
      <c r="AN199" s="2005"/>
      <c r="AO199" s="2005"/>
      <c r="AP199" s="2005"/>
      <c r="AQ199" s="2005"/>
      <c r="AR199" s="2005"/>
      <c r="AS199" s="2005"/>
      <c r="AT199" s="2005"/>
      <c r="AU199" s="2005"/>
      <c r="AV199" s="2005"/>
      <c r="AW199" s="2005"/>
      <c r="AX199" s="2005"/>
      <c r="AY199" s="2005"/>
      <c r="AZ199" s="1799"/>
      <c r="BA199" s="1795"/>
      <c r="BB199" s="1795"/>
      <c r="BC199" s="1795"/>
      <c r="BD199" s="1795"/>
      <c r="BE199" s="1795"/>
      <c r="BF199" s="1795"/>
      <c r="BG199" s="1795"/>
      <c r="BH199" s="1802"/>
      <c r="BI199" s="1795"/>
      <c r="BJ199" s="1795"/>
      <c r="BK199" s="1795"/>
      <c r="BL199" s="1795"/>
      <c r="BM199" s="1795"/>
      <c r="BN199" s="1795"/>
      <c r="BO199" s="1795"/>
      <c r="BP199" s="1795"/>
      <c r="BQ199" s="1802"/>
      <c r="BR199" s="1795"/>
      <c r="BS199" s="1795"/>
      <c r="BT199" s="1795"/>
      <c r="BU199" s="1795"/>
      <c r="BV199" s="1795"/>
      <c r="BW199" s="1795"/>
      <c r="BX199" s="1795"/>
      <c r="BY199" s="1795"/>
      <c r="BZ199" s="1796"/>
      <c r="CA199" s="64"/>
      <c r="CB199" s="2"/>
      <c r="CC199" s="106"/>
      <c r="CD199" s="107"/>
      <c r="CE199" s="1610"/>
      <c r="CF199" s="1611"/>
      <c r="CG199" s="1611"/>
      <c r="CH199" s="1611"/>
      <c r="CI199" s="1611"/>
      <c r="CJ199" s="1611"/>
      <c r="CK199" s="1614"/>
      <c r="CL199" s="1614"/>
      <c r="CM199" s="1614"/>
      <c r="CN199" s="1615"/>
      <c r="CO199" s="1616"/>
      <c r="CP199" s="1614"/>
      <c r="CQ199" s="1614"/>
      <c r="CR199" s="1617"/>
      <c r="CS199" s="1618"/>
      <c r="CT199" s="1614"/>
      <c r="CU199" s="1614"/>
      <c r="CV199" s="1614"/>
      <c r="CW199" s="1621"/>
      <c r="CX199" s="1621"/>
      <c r="CY199" s="1621"/>
      <c r="CZ199" s="1621"/>
      <c r="DA199" s="1621"/>
      <c r="DB199" s="1621"/>
      <c r="DC199" s="1621"/>
      <c r="DD199" s="1621"/>
      <c r="DE199" s="1621"/>
      <c r="DF199" s="1621"/>
      <c r="DG199" s="1621"/>
      <c r="DH199" s="1621"/>
      <c r="DI199" s="1621"/>
      <c r="DJ199" s="1621"/>
      <c r="DK199" s="1621"/>
      <c r="DL199" s="1621"/>
      <c r="DM199" s="1621"/>
      <c r="DN199" s="1621"/>
      <c r="DO199" s="1621"/>
      <c r="DP199" s="1621"/>
      <c r="DQ199" s="1621"/>
      <c r="DR199" s="1621"/>
      <c r="DS199" s="1621"/>
      <c r="DT199" s="1621"/>
      <c r="DU199" s="1621"/>
      <c r="DV199" s="1621"/>
      <c r="DW199" s="1621"/>
      <c r="DX199" s="1622"/>
      <c r="EC199" s="2"/>
      <c r="ED199" s="2"/>
      <c r="EE199" s="1556"/>
      <c r="EF199" s="1556"/>
      <c r="EG199" s="1556"/>
      <c r="EH199" s="1556"/>
      <c r="EI199" s="1556"/>
      <c r="EJ199" s="1556"/>
      <c r="EK199" s="1556"/>
      <c r="EL199" s="1556"/>
      <c r="EM199" s="1556"/>
      <c r="EN199" s="1556"/>
      <c r="EO199" s="1556"/>
      <c r="EP199" s="1556"/>
      <c r="EQ199" s="1557"/>
      <c r="ER199" s="1558"/>
      <c r="ES199" s="726"/>
      <c r="ET199" s="726"/>
      <c r="EU199" s="726"/>
      <c r="EV199" s="726"/>
      <c r="EW199" s="726"/>
      <c r="EX199" s="726"/>
      <c r="EY199" s="726"/>
      <c r="EZ199" s="1559"/>
      <c r="FA199" s="726"/>
      <c r="FB199" s="726"/>
      <c r="FC199" s="726"/>
      <c r="FD199" s="726"/>
      <c r="FE199" s="726"/>
      <c r="FF199" s="726"/>
      <c r="FG199" s="726"/>
      <c r="FH199" s="726"/>
      <c r="FI199" s="1559"/>
      <c r="FJ199" s="726"/>
      <c r="FK199" s="726"/>
      <c r="FL199" s="726"/>
      <c r="FM199" s="726"/>
      <c r="FN199" s="726"/>
      <c r="FO199" s="726"/>
      <c r="FP199" s="726"/>
      <c r="FQ199" s="726"/>
      <c r="FR199" s="1555"/>
      <c r="FS199" s="2"/>
      <c r="FT199" s="17"/>
    </row>
    <row r="200" spans="1:176" ht="9.75" customHeight="1" x14ac:dyDescent="0.2">
      <c r="A200" s="124"/>
      <c r="B200" s="1049"/>
      <c r="C200" s="1050"/>
      <c r="D200" s="1050"/>
      <c r="E200" s="1050"/>
      <c r="F200" s="1090"/>
      <c r="G200" s="1090"/>
      <c r="H200" s="1090"/>
      <c r="I200" s="1090"/>
      <c r="J200" s="1090"/>
      <c r="K200" s="1090"/>
      <c r="L200" s="1090"/>
      <c r="M200" s="1090"/>
      <c r="N200" s="1090"/>
      <c r="O200" s="1090"/>
      <c r="P200" s="1090"/>
      <c r="Q200" s="1090"/>
      <c r="R200" s="1090"/>
      <c r="S200" s="1091"/>
      <c r="T200" s="22"/>
      <c r="V200" s="1928" t="s">
        <v>253</v>
      </c>
      <c r="W200" s="1929"/>
      <c r="X200" s="1929"/>
      <c r="Y200" s="1929"/>
      <c r="Z200" s="1929"/>
      <c r="AA200" s="1929"/>
      <c r="AB200" s="1929"/>
      <c r="AC200" s="1929"/>
      <c r="AD200" s="1929"/>
      <c r="AE200" s="1929"/>
      <c r="AF200" s="1929"/>
      <c r="AG200" s="1929"/>
      <c r="AH200" s="1929"/>
      <c r="AI200" s="1929"/>
      <c r="AJ200" s="1929"/>
      <c r="AK200" s="1929"/>
      <c r="AL200" s="1929"/>
      <c r="AM200" s="1929"/>
      <c r="AN200" s="1929"/>
      <c r="AO200" s="1929"/>
      <c r="AP200" s="1929"/>
      <c r="AQ200" s="1929"/>
      <c r="AR200" s="1929"/>
      <c r="AS200" s="1929"/>
      <c r="AT200" s="1929"/>
      <c r="AU200" s="1929"/>
      <c r="AV200" s="1929"/>
      <c r="AW200" s="1929"/>
      <c r="AX200" s="1929"/>
      <c r="AY200" s="1929"/>
      <c r="AZ200" s="1785" t="str">
        <f>IF(AZ146="","",AZ146)</f>
        <v/>
      </c>
      <c r="BA200" s="1771"/>
      <c r="BB200" s="1771"/>
      <c r="BC200" s="1771" t="str">
        <f>IF(BC146="","",BC146)</f>
        <v/>
      </c>
      <c r="BD200" s="1771"/>
      <c r="BE200" s="1771"/>
      <c r="BF200" s="1771" t="str">
        <f>IF(BF146="","",BF146)</f>
        <v/>
      </c>
      <c r="BG200" s="1771"/>
      <c r="BH200" s="1772"/>
      <c r="BI200" s="1771" t="str">
        <f>IF(BI146="","",BI146)</f>
        <v/>
      </c>
      <c r="BJ200" s="1771"/>
      <c r="BK200" s="1771"/>
      <c r="BL200" s="1771" t="str">
        <f>IF(BL146="","",BL146)</f>
        <v/>
      </c>
      <c r="BM200" s="1771"/>
      <c r="BN200" s="1771"/>
      <c r="BO200" s="1771" t="str">
        <f>IF(BO146="","",BO146)</f>
        <v/>
      </c>
      <c r="BP200" s="1771"/>
      <c r="BQ200" s="1772"/>
      <c r="BR200" s="1771" t="str">
        <f>IF(BR146="","",BR146)</f>
        <v/>
      </c>
      <c r="BS200" s="1771"/>
      <c r="BT200" s="1771"/>
      <c r="BU200" s="1771" t="str">
        <f>IF(BU146="","",BU146)</f>
        <v/>
      </c>
      <c r="BV200" s="1771"/>
      <c r="BW200" s="1771"/>
      <c r="BX200" s="1771" t="str">
        <f>IF(BX146="","",BX146)</f>
        <v/>
      </c>
      <c r="BY200" s="1771"/>
      <c r="BZ200" s="1776"/>
      <c r="CA200" s="64"/>
      <c r="CB200" s="2"/>
      <c r="CC200" s="18"/>
      <c r="CD200" s="8"/>
      <c r="CE200" s="1612"/>
      <c r="CF200" s="1613"/>
      <c r="CG200" s="1613"/>
      <c r="CH200" s="1613"/>
      <c r="CI200" s="1613"/>
      <c r="CJ200" s="1613"/>
      <c r="CK200" s="1614"/>
      <c r="CL200" s="1614"/>
      <c r="CM200" s="1614"/>
      <c r="CN200" s="1615"/>
      <c r="CO200" s="1616"/>
      <c r="CP200" s="1614"/>
      <c r="CQ200" s="1614"/>
      <c r="CR200" s="1617"/>
      <c r="CS200" s="1618"/>
      <c r="CT200" s="1614"/>
      <c r="CU200" s="1614"/>
      <c r="CV200" s="1614"/>
      <c r="CW200" s="1623"/>
      <c r="CX200" s="1623"/>
      <c r="CY200" s="1623"/>
      <c r="CZ200" s="1623"/>
      <c r="DA200" s="1623"/>
      <c r="DB200" s="1623"/>
      <c r="DC200" s="1623"/>
      <c r="DD200" s="1623"/>
      <c r="DE200" s="1623"/>
      <c r="DF200" s="1623"/>
      <c r="DG200" s="1623"/>
      <c r="DH200" s="1623"/>
      <c r="DI200" s="1623"/>
      <c r="DJ200" s="1623"/>
      <c r="DK200" s="1623"/>
      <c r="DL200" s="1623"/>
      <c r="DM200" s="1623"/>
      <c r="DN200" s="1623"/>
      <c r="DO200" s="1623"/>
      <c r="DP200" s="1623"/>
      <c r="DQ200" s="1623"/>
      <c r="DR200" s="1623"/>
      <c r="DS200" s="1623"/>
      <c r="DT200" s="1623"/>
      <c r="DU200" s="1623"/>
      <c r="DV200" s="1623"/>
      <c r="DW200" s="1623"/>
      <c r="DX200" s="1624"/>
      <c r="DY200" s="8"/>
      <c r="DZ200" s="8"/>
      <c r="EA200" s="8"/>
      <c r="EB200" s="2"/>
      <c r="EC200" s="8"/>
      <c r="ED200" s="8"/>
      <c r="EE200" s="1556"/>
      <c r="EF200" s="1556"/>
      <c r="EG200" s="1556"/>
      <c r="EH200" s="1556"/>
      <c r="EI200" s="1556"/>
      <c r="EJ200" s="1556"/>
      <c r="EK200" s="1556"/>
      <c r="EL200" s="1556"/>
      <c r="EM200" s="1556"/>
      <c r="EN200" s="1556"/>
      <c r="EO200" s="1556"/>
      <c r="EP200" s="1556"/>
      <c r="EQ200" s="1557"/>
      <c r="ER200" s="1558"/>
      <c r="ES200" s="726"/>
      <c r="ET200" s="726"/>
      <c r="EU200" s="726"/>
      <c r="EV200" s="726"/>
      <c r="EW200" s="726"/>
      <c r="EX200" s="726"/>
      <c r="EY200" s="726"/>
      <c r="EZ200" s="1559"/>
      <c r="FA200" s="726"/>
      <c r="FB200" s="726"/>
      <c r="FC200" s="726"/>
      <c r="FD200" s="726"/>
      <c r="FE200" s="726"/>
      <c r="FF200" s="726"/>
      <c r="FG200" s="726"/>
      <c r="FH200" s="726"/>
      <c r="FI200" s="1559"/>
      <c r="FJ200" s="726"/>
      <c r="FK200" s="726"/>
      <c r="FL200" s="726"/>
      <c r="FM200" s="726"/>
      <c r="FN200" s="726"/>
      <c r="FO200" s="726"/>
      <c r="FP200" s="726"/>
      <c r="FQ200" s="726"/>
      <c r="FR200" s="1555"/>
      <c r="FS200" s="2"/>
      <c r="FT200" s="17"/>
    </row>
    <row r="201" spans="1:176" ht="9.75" customHeight="1" x14ac:dyDescent="0.2">
      <c r="A201" s="124"/>
      <c r="B201" s="1049" t="s">
        <v>12</v>
      </c>
      <c r="C201" s="1050"/>
      <c r="D201" s="1050"/>
      <c r="E201" s="1050"/>
      <c r="F201" s="1090" t="str">
        <f>IF(F147="","",F147)</f>
        <v/>
      </c>
      <c r="G201" s="1090"/>
      <c r="H201" s="1090"/>
      <c r="I201" s="1090"/>
      <c r="J201" s="1090"/>
      <c r="K201" s="1090"/>
      <c r="L201" s="1090"/>
      <c r="M201" s="1090"/>
      <c r="N201" s="1090"/>
      <c r="O201" s="1090"/>
      <c r="P201" s="1090"/>
      <c r="Q201" s="1090"/>
      <c r="R201" s="1090"/>
      <c r="S201" s="1091"/>
      <c r="T201" s="22"/>
      <c r="U201" s="70"/>
      <c r="V201" s="1928"/>
      <c r="W201" s="1929"/>
      <c r="X201" s="1929"/>
      <c r="Y201" s="1929"/>
      <c r="Z201" s="1929"/>
      <c r="AA201" s="1929"/>
      <c r="AB201" s="1929"/>
      <c r="AC201" s="1929"/>
      <c r="AD201" s="1929"/>
      <c r="AE201" s="1929"/>
      <c r="AF201" s="1929"/>
      <c r="AG201" s="1929"/>
      <c r="AH201" s="1929"/>
      <c r="AI201" s="1929"/>
      <c r="AJ201" s="1929"/>
      <c r="AK201" s="1929"/>
      <c r="AL201" s="1929"/>
      <c r="AM201" s="1929"/>
      <c r="AN201" s="1929"/>
      <c r="AO201" s="1929"/>
      <c r="AP201" s="1929"/>
      <c r="AQ201" s="1929"/>
      <c r="AR201" s="1929"/>
      <c r="AS201" s="1929"/>
      <c r="AT201" s="1929"/>
      <c r="AU201" s="1929"/>
      <c r="AV201" s="1929"/>
      <c r="AW201" s="1929"/>
      <c r="AX201" s="1929"/>
      <c r="AY201" s="1929"/>
      <c r="AZ201" s="1785"/>
      <c r="BA201" s="1771"/>
      <c r="BB201" s="1771"/>
      <c r="BC201" s="1771"/>
      <c r="BD201" s="1771"/>
      <c r="BE201" s="1771"/>
      <c r="BF201" s="1771"/>
      <c r="BG201" s="1771"/>
      <c r="BH201" s="1772"/>
      <c r="BI201" s="1771"/>
      <c r="BJ201" s="1771"/>
      <c r="BK201" s="1771"/>
      <c r="BL201" s="1771"/>
      <c r="BM201" s="1771"/>
      <c r="BN201" s="1771"/>
      <c r="BO201" s="1771"/>
      <c r="BP201" s="1771"/>
      <c r="BQ201" s="1772"/>
      <c r="BR201" s="1771"/>
      <c r="BS201" s="1771"/>
      <c r="BT201" s="1771"/>
      <c r="BU201" s="1771"/>
      <c r="BV201" s="1771"/>
      <c r="BW201" s="1771"/>
      <c r="BX201" s="1771"/>
      <c r="BY201" s="1771"/>
      <c r="BZ201" s="1776"/>
      <c r="CA201" s="64"/>
      <c r="CB201" s="2"/>
      <c r="CC201" s="119"/>
      <c r="CE201" s="1653" t="s">
        <v>177</v>
      </c>
      <c r="CF201" s="1653"/>
      <c r="CG201" s="1653"/>
      <c r="CH201" s="1653"/>
      <c r="CI201" s="1653"/>
      <c r="CJ201" s="1654"/>
      <c r="CK201" s="1614" t="str">
        <f>IF(CK147="","",CK147)</f>
        <v>3</v>
      </c>
      <c r="CL201" s="1614"/>
      <c r="CM201" s="1614"/>
      <c r="CN201" s="1615"/>
      <c r="CO201" s="1616" t="str">
        <f>IF(CO147="","",CO147)</f>
        <v>0</v>
      </c>
      <c r="CP201" s="1614"/>
      <c r="CQ201" s="1614"/>
      <c r="CR201" s="1617"/>
      <c r="CS201" s="1618" t="str">
        <f>IF(CS147="","",CS147)</f>
        <v>6</v>
      </c>
      <c r="CT201" s="1614"/>
      <c r="CU201" s="1614"/>
      <c r="CV201" s="1614"/>
      <c r="CW201" s="1621" t="str">
        <f>IF(CW147="","",CW147)</f>
        <v>工事未払金</v>
      </c>
      <c r="CX201" s="1621"/>
      <c r="CY201" s="1621"/>
      <c r="CZ201" s="1621"/>
      <c r="DA201" s="1621"/>
      <c r="DB201" s="1621"/>
      <c r="DC201" s="1621"/>
      <c r="DD201" s="1621"/>
      <c r="DE201" s="1621"/>
      <c r="DF201" s="1621"/>
      <c r="DG201" s="1621"/>
      <c r="DH201" s="1621"/>
      <c r="DI201" s="1621"/>
      <c r="DJ201" s="1621"/>
      <c r="DK201" s="1621"/>
      <c r="DL201" s="1621"/>
      <c r="DM201" s="1621"/>
      <c r="DN201" s="1621"/>
      <c r="DO201" s="1621"/>
      <c r="DP201" s="1621"/>
      <c r="DQ201" s="1621"/>
      <c r="DR201" s="1621"/>
      <c r="DS201" s="1621"/>
      <c r="DT201" s="1621"/>
      <c r="DU201" s="1621"/>
      <c r="DV201" s="1621"/>
      <c r="DW201" s="1621"/>
      <c r="DX201" s="1622"/>
      <c r="EE201" s="1544" t="s">
        <v>231</v>
      </c>
      <c r="EF201" s="1544"/>
      <c r="EG201" s="1544"/>
      <c r="EH201" s="1544"/>
      <c r="EI201" s="1544"/>
      <c r="EJ201" s="1544"/>
      <c r="EK201" s="1544"/>
      <c r="EL201" s="1544"/>
      <c r="EM201" s="1544"/>
      <c r="EN201" s="1544"/>
      <c r="EO201" s="1544"/>
      <c r="EP201" s="1544"/>
      <c r="EQ201" s="1545"/>
      <c r="ER201" s="1546" t="str">
        <f>IF(ER147="","",ER147)</f>
        <v/>
      </c>
      <c r="ES201" s="1547"/>
      <c r="ET201" s="1547"/>
      <c r="EU201" s="1547" t="str">
        <f>IF(EU147="","",EU147)</f>
        <v/>
      </c>
      <c r="EV201" s="1547"/>
      <c r="EW201" s="1547"/>
      <c r="EX201" s="1547" t="str">
        <f>IF(EX147="","",EX147)</f>
        <v/>
      </c>
      <c r="EY201" s="1547"/>
      <c r="EZ201" s="1552"/>
      <c r="FA201" s="1547" t="str">
        <f>IF(FA147="","",FA147)</f>
        <v/>
      </c>
      <c r="FB201" s="1547"/>
      <c r="FC201" s="1547"/>
      <c r="FD201" s="1547" t="str">
        <f>IF(FD147="","",FD147)</f>
        <v/>
      </c>
      <c r="FE201" s="1547"/>
      <c r="FF201" s="1547"/>
      <c r="FG201" s="1547" t="str">
        <f>IF(FG147="","",FG147)</f>
        <v/>
      </c>
      <c r="FH201" s="1547"/>
      <c r="FI201" s="1552"/>
      <c r="FJ201" s="1547" t="str">
        <f>IF(FJ147="","",FJ147)</f>
        <v/>
      </c>
      <c r="FK201" s="1547"/>
      <c r="FL201" s="1547"/>
      <c r="FM201" s="1547" t="str">
        <f>IF(FM147="","",FM147)</f>
        <v/>
      </c>
      <c r="FN201" s="1547"/>
      <c r="FO201" s="1547"/>
      <c r="FP201" s="1547" t="str">
        <f>IF(FP147="","",FP147)</f>
        <v/>
      </c>
      <c r="FQ201" s="1547"/>
      <c r="FR201" s="1560"/>
      <c r="FS201" s="50"/>
      <c r="FT201" s="120"/>
    </row>
    <row r="202" spans="1:176" ht="9.75" customHeight="1" thickBot="1" x14ac:dyDescent="0.25">
      <c r="A202" s="124"/>
      <c r="B202" s="1133"/>
      <c r="C202" s="1134"/>
      <c r="D202" s="1134"/>
      <c r="E202" s="1134"/>
      <c r="F202" s="1135"/>
      <c r="G202" s="1135"/>
      <c r="H202" s="1135"/>
      <c r="I202" s="1135"/>
      <c r="J202" s="1135"/>
      <c r="K202" s="1135"/>
      <c r="L202" s="1135"/>
      <c r="M202" s="1135"/>
      <c r="N202" s="1135"/>
      <c r="O202" s="1135"/>
      <c r="P202" s="1135"/>
      <c r="Q202" s="1135"/>
      <c r="R202" s="1135"/>
      <c r="S202" s="1136"/>
      <c r="T202" s="22"/>
      <c r="U202" s="70"/>
      <c r="V202" s="1931"/>
      <c r="W202" s="1932"/>
      <c r="X202" s="1932"/>
      <c r="Y202" s="1932"/>
      <c r="Z202" s="1932"/>
      <c r="AA202" s="1932"/>
      <c r="AB202" s="1932"/>
      <c r="AC202" s="1932"/>
      <c r="AD202" s="1932"/>
      <c r="AE202" s="1932"/>
      <c r="AF202" s="1932"/>
      <c r="AG202" s="1932"/>
      <c r="AH202" s="1932"/>
      <c r="AI202" s="1932"/>
      <c r="AJ202" s="1932"/>
      <c r="AK202" s="1932"/>
      <c r="AL202" s="1932"/>
      <c r="AM202" s="1932"/>
      <c r="AN202" s="1932"/>
      <c r="AO202" s="1932"/>
      <c r="AP202" s="1932"/>
      <c r="AQ202" s="1932"/>
      <c r="AR202" s="1932"/>
      <c r="AS202" s="1932"/>
      <c r="AT202" s="1932"/>
      <c r="AU202" s="1932"/>
      <c r="AV202" s="1932"/>
      <c r="AW202" s="1932"/>
      <c r="AX202" s="1932"/>
      <c r="AY202" s="1932"/>
      <c r="AZ202" s="1787"/>
      <c r="BA202" s="1788"/>
      <c r="BB202" s="1788"/>
      <c r="BC202" s="1788"/>
      <c r="BD202" s="1788"/>
      <c r="BE202" s="1788"/>
      <c r="BF202" s="1788"/>
      <c r="BG202" s="1788"/>
      <c r="BH202" s="1789"/>
      <c r="BI202" s="1788"/>
      <c r="BJ202" s="1788"/>
      <c r="BK202" s="1788"/>
      <c r="BL202" s="1788"/>
      <c r="BM202" s="1788"/>
      <c r="BN202" s="1788"/>
      <c r="BO202" s="1788"/>
      <c r="BP202" s="1788"/>
      <c r="BQ202" s="1789"/>
      <c r="BR202" s="1788"/>
      <c r="BS202" s="1788"/>
      <c r="BT202" s="1788"/>
      <c r="BU202" s="1788"/>
      <c r="BV202" s="1788"/>
      <c r="BW202" s="1788"/>
      <c r="BX202" s="1788"/>
      <c r="BY202" s="1788"/>
      <c r="BZ202" s="1790"/>
      <c r="CA202" s="64"/>
      <c r="CB202" s="2"/>
      <c r="CC202" s="119"/>
      <c r="CE202" s="1653"/>
      <c r="CF202" s="1653"/>
      <c r="CG202" s="1653"/>
      <c r="CH202" s="1653"/>
      <c r="CI202" s="1653"/>
      <c r="CJ202" s="1654"/>
      <c r="CK202" s="1614"/>
      <c r="CL202" s="1614"/>
      <c r="CM202" s="1614"/>
      <c r="CN202" s="1615"/>
      <c r="CO202" s="1616"/>
      <c r="CP202" s="1614"/>
      <c r="CQ202" s="1614"/>
      <c r="CR202" s="1617"/>
      <c r="CS202" s="1618"/>
      <c r="CT202" s="1614"/>
      <c r="CU202" s="1614"/>
      <c r="CV202" s="1614"/>
      <c r="CW202" s="1621"/>
      <c r="CX202" s="1621"/>
      <c r="CY202" s="1621"/>
      <c r="CZ202" s="1621"/>
      <c r="DA202" s="1621"/>
      <c r="DB202" s="1621"/>
      <c r="DC202" s="1621"/>
      <c r="DD202" s="1621"/>
      <c r="DE202" s="1621"/>
      <c r="DF202" s="1621"/>
      <c r="DG202" s="1621"/>
      <c r="DH202" s="1621"/>
      <c r="DI202" s="1621"/>
      <c r="DJ202" s="1621"/>
      <c r="DK202" s="1621"/>
      <c r="DL202" s="1621"/>
      <c r="DM202" s="1621"/>
      <c r="DN202" s="1621"/>
      <c r="DO202" s="1621"/>
      <c r="DP202" s="1621"/>
      <c r="DQ202" s="1621"/>
      <c r="DR202" s="1621"/>
      <c r="DS202" s="1621"/>
      <c r="DT202" s="1621"/>
      <c r="DU202" s="1621"/>
      <c r="DV202" s="1621"/>
      <c r="DW202" s="1621"/>
      <c r="DX202" s="1622"/>
      <c r="EE202" s="1544"/>
      <c r="EF202" s="1544"/>
      <c r="EG202" s="1544"/>
      <c r="EH202" s="1544"/>
      <c r="EI202" s="1544"/>
      <c r="EJ202" s="1544"/>
      <c r="EK202" s="1544"/>
      <c r="EL202" s="1544"/>
      <c r="EM202" s="1544"/>
      <c r="EN202" s="1544"/>
      <c r="EO202" s="1544"/>
      <c r="EP202" s="1544"/>
      <c r="EQ202" s="1545"/>
      <c r="ER202" s="1548"/>
      <c r="ES202" s="1549"/>
      <c r="ET202" s="1549"/>
      <c r="EU202" s="1549"/>
      <c r="EV202" s="1549"/>
      <c r="EW202" s="1549"/>
      <c r="EX202" s="1549"/>
      <c r="EY202" s="1549"/>
      <c r="EZ202" s="1553"/>
      <c r="FA202" s="1549"/>
      <c r="FB202" s="1549"/>
      <c r="FC202" s="1549"/>
      <c r="FD202" s="1549"/>
      <c r="FE202" s="1549"/>
      <c r="FF202" s="1549"/>
      <c r="FG202" s="1549"/>
      <c r="FH202" s="1549"/>
      <c r="FI202" s="1553"/>
      <c r="FJ202" s="1549"/>
      <c r="FK202" s="1549"/>
      <c r="FL202" s="1549"/>
      <c r="FM202" s="1549"/>
      <c r="FN202" s="1549"/>
      <c r="FO202" s="1549"/>
      <c r="FP202" s="1549"/>
      <c r="FQ202" s="1549"/>
      <c r="FR202" s="1561"/>
      <c r="FS202" s="50"/>
      <c r="FT202" s="120"/>
    </row>
    <row r="203" spans="1:176" ht="11.25" customHeight="1" thickBot="1" x14ac:dyDescent="0.2">
      <c r="A203" s="124"/>
      <c r="B203" s="948" t="s">
        <v>24</v>
      </c>
      <c r="C203" s="948"/>
      <c r="D203" s="948"/>
      <c r="E203" s="948"/>
      <c r="F203" s="2"/>
      <c r="G203" s="2"/>
      <c r="H203" s="2"/>
      <c r="I203" s="2"/>
      <c r="J203" s="2"/>
      <c r="K203" s="2"/>
      <c r="L203" s="2"/>
      <c r="M203" s="2"/>
      <c r="N203" s="2"/>
      <c r="O203" s="2"/>
      <c r="P203" s="2"/>
      <c r="Q203" s="2"/>
      <c r="AF203" s="51"/>
      <c r="AG203" s="51"/>
      <c r="AH203" s="51"/>
      <c r="AI203" s="51"/>
      <c r="BG203" s="51"/>
      <c r="BH203" s="51"/>
      <c r="BI203" s="2"/>
      <c r="BJ203" s="2"/>
      <c r="BK203" s="2"/>
      <c r="BL203" s="2"/>
      <c r="BM203" s="2"/>
      <c r="BN203" s="2"/>
      <c r="BO203" s="2"/>
      <c r="BP203" s="2"/>
      <c r="BQ203" s="2"/>
      <c r="BR203" s="2"/>
      <c r="BS203" s="2"/>
      <c r="BT203" s="2"/>
      <c r="BU203" s="2"/>
      <c r="BV203" s="2"/>
      <c r="BW203" s="2"/>
      <c r="BX203" s="2"/>
      <c r="BY203" s="2"/>
      <c r="BZ203" s="2"/>
      <c r="CA203" s="2"/>
      <c r="CB203" s="2"/>
      <c r="CC203" s="16"/>
      <c r="CD203" s="8"/>
      <c r="CE203" s="1653"/>
      <c r="CF203" s="1653"/>
      <c r="CG203" s="1653"/>
      <c r="CH203" s="1653"/>
      <c r="CI203" s="1653"/>
      <c r="CJ203" s="1654"/>
      <c r="CK203" s="1614"/>
      <c r="CL203" s="1614"/>
      <c r="CM203" s="1614"/>
      <c r="CN203" s="1615"/>
      <c r="CO203" s="1616"/>
      <c r="CP203" s="1614"/>
      <c r="CQ203" s="1614"/>
      <c r="CR203" s="1617"/>
      <c r="CS203" s="1618"/>
      <c r="CT203" s="1614"/>
      <c r="CU203" s="1614"/>
      <c r="CV203" s="1614"/>
      <c r="CW203" s="1623"/>
      <c r="CX203" s="1623"/>
      <c r="CY203" s="1623"/>
      <c r="CZ203" s="1623"/>
      <c r="DA203" s="1623"/>
      <c r="DB203" s="1623"/>
      <c r="DC203" s="1623"/>
      <c r="DD203" s="1623"/>
      <c r="DE203" s="1623"/>
      <c r="DF203" s="1623"/>
      <c r="DG203" s="1623"/>
      <c r="DH203" s="1623"/>
      <c r="DI203" s="1623"/>
      <c r="DJ203" s="1623"/>
      <c r="DK203" s="1623"/>
      <c r="DL203" s="1623"/>
      <c r="DM203" s="1623"/>
      <c r="DN203" s="1623"/>
      <c r="DO203" s="1623"/>
      <c r="DP203" s="1623"/>
      <c r="DQ203" s="1623"/>
      <c r="DR203" s="1623"/>
      <c r="DS203" s="1623"/>
      <c r="DT203" s="1623"/>
      <c r="DU203" s="1623"/>
      <c r="DV203" s="1623"/>
      <c r="DW203" s="1623"/>
      <c r="DX203" s="1624"/>
      <c r="DZ203" s="105"/>
      <c r="EA203" s="105"/>
      <c r="EB203" s="105"/>
      <c r="EC203" s="105"/>
      <c r="ED203" s="105"/>
      <c r="EE203" s="1544"/>
      <c r="EF203" s="1544"/>
      <c r="EG203" s="1544"/>
      <c r="EH203" s="1544"/>
      <c r="EI203" s="1544"/>
      <c r="EJ203" s="1544"/>
      <c r="EK203" s="1544"/>
      <c r="EL203" s="1544"/>
      <c r="EM203" s="1544"/>
      <c r="EN203" s="1544"/>
      <c r="EO203" s="1544"/>
      <c r="EP203" s="1544"/>
      <c r="EQ203" s="1545"/>
      <c r="ER203" s="1550"/>
      <c r="ES203" s="1551"/>
      <c r="ET203" s="1551"/>
      <c r="EU203" s="1551"/>
      <c r="EV203" s="1551"/>
      <c r="EW203" s="1551"/>
      <c r="EX203" s="1551"/>
      <c r="EY203" s="1551"/>
      <c r="EZ203" s="1554"/>
      <c r="FA203" s="1551"/>
      <c r="FB203" s="1551"/>
      <c r="FC203" s="1551"/>
      <c r="FD203" s="1551"/>
      <c r="FE203" s="1551"/>
      <c r="FF203" s="1551"/>
      <c r="FG203" s="1551"/>
      <c r="FH203" s="1551"/>
      <c r="FI203" s="1554"/>
      <c r="FJ203" s="1551"/>
      <c r="FK203" s="1551"/>
      <c r="FL203" s="1551"/>
      <c r="FM203" s="1551"/>
      <c r="FN203" s="1551"/>
      <c r="FO203" s="1551"/>
      <c r="FP203" s="1551"/>
      <c r="FQ203" s="1551"/>
      <c r="FR203" s="1562"/>
      <c r="FS203" s="2"/>
      <c r="FT203" s="17"/>
    </row>
    <row r="204" spans="1:176" ht="9.75" customHeight="1" x14ac:dyDescent="0.15">
      <c r="A204" s="124"/>
      <c r="B204" s="1332" t="s">
        <v>22</v>
      </c>
      <c r="C204" s="1334" t="s">
        <v>30</v>
      </c>
      <c r="D204" s="1336" t="s">
        <v>29</v>
      </c>
      <c r="E204" s="1337"/>
      <c r="F204" s="1337"/>
      <c r="G204" s="1337"/>
      <c r="H204" s="1337"/>
      <c r="I204" s="1337"/>
      <c r="J204" s="1337"/>
      <c r="K204" s="1337"/>
      <c r="L204" s="1337"/>
      <c r="M204" s="1337"/>
      <c r="N204" s="1342" t="s">
        <v>107</v>
      </c>
      <c r="O204" s="1343"/>
      <c r="P204" s="1348" t="s">
        <v>20</v>
      </c>
      <c r="Q204" s="1348"/>
      <c r="R204" s="1348"/>
      <c r="S204" s="1336" t="s">
        <v>130</v>
      </c>
      <c r="T204" s="1337"/>
      <c r="U204" s="1337"/>
      <c r="V204" s="1337"/>
      <c r="W204" s="1337"/>
      <c r="X204" s="1336" t="s">
        <v>21</v>
      </c>
      <c r="Y204" s="1337"/>
      <c r="Z204" s="1337"/>
      <c r="AA204" s="1337"/>
      <c r="AB204" s="1337"/>
      <c r="AC204" s="1337"/>
      <c r="AD204" s="1337"/>
      <c r="AE204" s="1337"/>
      <c r="AF204" s="1337"/>
      <c r="AG204" s="1337"/>
      <c r="AH204" s="1337"/>
      <c r="AI204" s="1350"/>
      <c r="AJ204" s="1336" t="s">
        <v>131</v>
      </c>
      <c r="AK204" s="1337"/>
      <c r="AL204" s="1337"/>
      <c r="AM204" s="1337"/>
      <c r="AN204" s="1337"/>
      <c r="AO204" s="1337"/>
      <c r="AP204" s="1337"/>
      <c r="AQ204" s="1337"/>
      <c r="AR204" s="1337"/>
      <c r="AS204" s="1337"/>
      <c r="AT204" s="1337"/>
      <c r="AU204" s="1337"/>
      <c r="AV204" s="1337"/>
      <c r="AW204" s="1337"/>
      <c r="AX204" s="1337"/>
      <c r="AY204" s="1337"/>
      <c r="AZ204" s="1337"/>
      <c r="BA204" s="1337"/>
      <c r="BB204" s="1337"/>
      <c r="BC204" s="1337"/>
      <c r="BD204" s="1337"/>
      <c r="BE204" s="1337"/>
      <c r="BF204" s="1337"/>
      <c r="BG204" s="1337"/>
      <c r="BH204" s="1337"/>
      <c r="BI204" s="1353"/>
      <c r="BJ204" s="1354"/>
      <c r="BK204" s="1354"/>
      <c r="BL204" s="1354"/>
      <c r="BM204" s="1354"/>
      <c r="BN204" s="1354"/>
      <c r="BO204" s="1354"/>
      <c r="BP204" s="1354"/>
      <c r="BQ204" s="1354"/>
      <c r="BR204" s="1354"/>
      <c r="BS204" s="1354"/>
      <c r="BT204" s="1354"/>
      <c r="BU204" s="1354"/>
      <c r="BV204" s="1354"/>
      <c r="BW204" s="1354"/>
      <c r="BX204" s="1354"/>
      <c r="BY204" s="1354"/>
      <c r="BZ204" s="1355"/>
      <c r="CA204" s="67"/>
      <c r="CB204" s="2"/>
      <c r="CC204" s="119"/>
      <c r="DZ204" s="70"/>
      <c r="EA204" s="70"/>
      <c r="EB204" s="70"/>
      <c r="EC204" s="70"/>
      <c r="ED204" s="70"/>
      <c r="EE204" s="1563" t="s">
        <v>232</v>
      </c>
      <c r="EF204" s="1563"/>
      <c r="EG204" s="1563"/>
      <c r="EH204" s="1563"/>
      <c r="EI204" s="1563"/>
      <c r="EJ204" s="1563"/>
      <c r="EK204" s="1563"/>
      <c r="EL204" s="1563"/>
      <c r="EM204" s="1563"/>
      <c r="EN204" s="1563"/>
      <c r="EO204" s="1563"/>
      <c r="EP204" s="1563"/>
      <c r="EQ204" s="1564"/>
      <c r="ER204" s="1558" t="str">
        <f>IF(ER150="","",ER150)</f>
        <v/>
      </c>
      <c r="ES204" s="726"/>
      <c r="ET204" s="726"/>
      <c r="EU204" s="726" t="str">
        <f>IF(EU150="","",EU150)</f>
        <v/>
      </c>
      <c r="EV204" s="726"/>
      <c r="EW204" s="726"/>
      <c r="EX204" s="726" t="str">
        <f>IF(EX150="","",EX150)</f>
        <v/>
      </c>
      <c r="EY204" s="726"/>
      <c r="EZ204" s="1559"/>
      <c r="FA204" s="726" t="str">
        <f>IF(FA150="","",FA150)</f>
        <v/>
      </c>
      <c r="FB204" s="726"/>
      <c r="FC204" s="726"/>
      <c r="FD204" s="726" t="str">
        <f>IF(FD150="","",FD150)</f>
        <v/>
      </c>
      <c r="FE204" s="726"/>
      <c r="FF204" s="726"/>
      <c r="FG204" s="726" t="str">
        <f>IF(FG150="","",FG150)</f>
        <v/>
      </c>
      <c r="FH204" s="726"/>
      <c r="FI204" s="1559"/>
      <c r="FJ204" s="726" t="str">
        <f>IF(FJ150="","",FJ150)</f>
        <v/>
      </c>
      <c r="FK204" s="726"/>
      <c r="FL204" s="726"/>
      <c r="FM204" s="726" t="str">
        <f>IF(FM150="","",FM150)</f>
        <v/>
      </c>
      <c r="FN204" s="726"/>
      <c r="FO204" s="726"/>
      <c r="FP204" s="726" t="str">
        <f>IF(FP150="","",FP150)</f>
        <v/>
      </c>
      <c r="FQ204" s="726"/>
      <c r="FR204" s="1555"/>
      <c r="FT204" s="121"/>
    </row>
    <row r="205" spans="1:176" ht="9.75" customHeight="1" x14ac:dyDescent="0.15">
      <c r="A205" s="124"/>
      <c r="B205" s="1333"/>
      <c r="C205" s="1335"/>
      <c r="D205" s="1338"/>
      <c r="E205" s="1339"/>
      <c r="F205" s="1339"/>
      <c r="G205" s="1339"/>
      <c r="H205" s="1339"/>
      <c r="I205" s="1339"/>
      <c r="J205" s="1339"/>
      <c r="K205" s="1339"/>
      <c r="L205" s="1339"/>
      <c r="M205" s="1339"/>
      <c r="N205" s="1344"/>
      <c r="O205" s="1345"/>
      <c r="P205" s="1349"/>
      <c r="Q205" s="1349"/>
      <c r="R205" s="1349"/>
      <c r="S205" s="1338"/>
      <c r="T205" s="1339"/>
      <c r="U205" s="1339"/>
      <c r="V205" s="1339"/>
      <c r="W205" s="1339"/>
      <c r="X205" s="1338"/>
      <c r="Y205" s="1339"/>
      <c r="Z205" s="1339"/>
      <c r="AA205" s="1339"/>
      <c r="AB205" s="1339"/>
      <c r="AC205" s="1339"/>
      <c r="AD205" s="1339"/>
      <c r="AE205" s="1339"/>
      <c r="AF205" s="1339"/>
      <c r="AG205" s="1339"/>
      <c r="AH205" s="1339"/>
      <c r="AI205" s="1351"/>
      <c r="AJ205" s="1338"/>
      <c r="AK205" s="1339"/>
      <c r="AL205" s="1339"/>
      <c r="AM205" s="1339"/>
      <c r="AN205" s="1339"/>
      <c r="AO205" s="1339"/>
      <c r="AP205" s="1339"/>
      <c r="AQ205" s="1339"/>
      <c r="AR205" s="1339"/>
      <c r="AS205" s="1339"/>
      <c r="AT205" s="1339"/>
      <c r="AU205" s="1339"/>
      <c r="AV205" s="1339"/>
      <c r="AW205" s="1339"/>
      <c r="AX205" s="1339"/>
      <c r="AY205" s="1339"/>
      <c r="AZ205" s="1339"/>
      <c r="BA205" s="1339"/>
      <c r="BB205" s="1339"/>
      <c r="BC205" s="1339"/>
      <c r="BD205" s="1339"/>
      <c r="BE205" s="1339"/>
      <c r="BF205" s="1339"/>
      <c r="BG205" s="1339"/>
      <c r="BH205" s="1339"/>
      <c r="BI205" s="1356"/>
      <c r="BJ205" s="1357"/>
      <c r="BK205" s="1357"/>
      <c r="BL205" s="1357"/>
      <c r="BM205" s="1357"/>
      <c r="BN205" s="1357"/>
      <c r="BO205" s="1357"/>
      <c r="BP205" s="1357"/>
      <c r="BQ205" s="1357"/>
      <c r="BR205" s="1357"/>
      <c r="BS205" s="1357"/>
      <c r="BT205" s="1357"/>
      <c r="BU205" s="1357"/>
      <c r="BV205" s="1357"/>
      <c r="BW205" s="1357"/>
      <c r="BX205" s="1357"/>
      <c r="BY205" s="1357"/>
      <c r="BZ205" s="1358"/>
      <c r="CA205" s="67"/>
      <c r="CB205" s="2"/>
      <c r="CC205" s="119"/>
      <c r="CE205" s="1529" t="s">
        <v>233</v>
      </c>
      <c r="CF205" s="1583"/>
      <c r="CG205" s="1583"/>
      <c r="CH205" s="1583"/>
      <c r="CI205" s="1583"/>
      <c r="CJ205" s="1583"/>
      <c r="CK205" s="1583"/>
      <c r="CL205" s="1583"/>
      <c r="CM205" s="1583"/>
      <c r="CN205" s="1583"/>
      <c r="CO205" s="1583"/>
      <c r="CP205" s="1583"/>
      <c r="CQ205" s="1583"/>
      <c r="CR205" s="1583"/>
      <c r="CS205" s="1583"/>
      <c r="CT205" s="1583"/>
      <c r="CU205" s="1583"/>
      <c r="CV205" s="1583"/>
      <c r="CW205" s="1585">
        <f>IF(CW151="","",CW151)</f>
        <v>2</v>
      </c>
      <c r="CX205" s="1531"/>
      <c r="CY205" s="1531"/>
      <c r="CZ205" s="1586"/>
      <c r="DA205" s="1587">
        <f>IF(DA151="","",DA151)</f>
        <v>0</v>
      </c>
      <c r="DB205" s="1531"/>
      <c r="DC205" s="1531"/>
      <c r="DD205" s="1586"/>
      <c r="DE205" s="1530" t="str">
        <f>IF(DE151="","",DE151)</f>
        <v>4</v>
      </c>
      <c r="DF205" s="1531"/>
      <c r="DG205" s="1531"/>
      <c r="DH205" s="1588"/>
      <c r="DI205" s="1587">
        <f>IF(DI151="","",DI151)</f>
        <v>1</v>
      </c>
      <c r="DJ205" s="1531"/>
      <c r="DK205" s="1531"/>
      <c r="DL205" s="1531"/>
      <c r="DZ205" s="70"/>
      <c r="EA205" s="70"/>
      <c r="EB205" s="70"/>
      <c r="EC205" s="70"/>
      <c r="ED205" s="70"/>
      <c r="EE205" s="1563"/>
      <c r="EF205" s="1563"/>
      <c r="EG205" s="1563"/>
      <c r="EH205" s="1563"/>
      <c r="EI205" s="1563"/>
      <c r="EJ205" s="1563"/>
      <c r="EK205" s="1563"/>
      <c r="EL205" s="1563"/>
      <c r="EM205" s="1563"/>
      <c r="EN205" s="1563"/>
      <c r="EO205" s="1563"/>
      <c r="EP205" s="1563"/>
      <c r="EQ205" s="1564"/>
      <c r="ER205" s="1558"/>
      <c r="ES205" s="726"/>
      <c r="ET205" s="726"/>
      <c r="EU205" s="726"/>
      <c r="EV205" s="726"/>
      <c r="EW205" s="726"/>
      <c r="EX205" s="726"/>
      <c r="EY205" s="726"/>
      <c r="EZ205" s="1559"/>
      <c r="FA205" s="726"/>
      <c r="FB205" s="726"/>
      <c r="FC205" s="726"/>
      <c r="FD205" s="726"/>
      <c r="FE205" s="726"/>
      <c r="FF205" s="726"/>
      <c r="FG205" s="726"/>
      <c r="FH205" s="726"/>
      <c r="FI205" s="1559"/>
      <c r="FJ205" s="726"/>
      <c r="FK205" s="726"/>
      <c r="FL205" s="726"/>
      <c r="FM205" s="726"/>
      <c r="FN205" s="726"/>
      <c r="FO205" s="726"/>
      <c r="FP205" s="726"/>
      <c r="FQ205" s="726"/>
      <c r="FR205" s="1555"/>
      <c r="FT205" s="121"/>
    </row>
    <row r="206" spans="1:176" ht="9.75" customHeight="1" x14ac:dyDescent="0.15">
      <c r="A206" s="124"/>
      <c r="B206" s="1333"/>
      <c r="C206" s="1335"/>
      <c r="D206" s="1340"/>
      <c r="E206" s="1341"/>
      <c r="F206" s="1341"/>
      <c r="G206" s="1341"/>
      <c r="H206" s="1341"/>
      <c r="I206" s="1341"/>
      <c r="J206" s="1341"/>
      <c r="K206" s="1341"/>
      <c r="L206" s="1341"/>
      <c r="M206" s="1341"/>
      <c r="N206" s="1346"/>
      <c r="O206" s="1347"/>
      <c r="P206" s="1349"/>
      <c r="Q206" s="1349"/>
      <c r="R206" s="1349"/>
      <c r="S206" s="1340"/>
      <c r="T206" s="1341"/>
      <c r="U206" s="1341"/>
      <c r="V206" s="1341"/>
      <c r="W206" s="1341"/>
      <c r="X206" s="1340"/>
      <c r="Y206" s="1341"/>
      <c r="Z206" s="1341"/>
      <c r="AA206" s="1341"/>
      <c r="AB206" s="1341"/>
      <c r="AC206" s="1341"/>
      <c r="AD206" s="1341"/>
      <c r="AE206" s="1341"/>
      <c r="AF206" s="1341"/>
      <c r="AG206" s="1341"/>
      <c r="AH206" s="1341"/>
      <c r="AI206" s="1352"/>
      <c r="AJ206" s="1340"/>
      <c r="AK206" s="1341"/>
      <c r="AL206" s="1341"/>
      <c r="AM206" s="1341"/>
      <c r="AN206" s="1341"/>
      <c r="AO206" s="1341"/>
      <c r="AP206" s="1341"/>
      <c r="AQ206" s="1341"/>
      <c r="AR206" s="1341"/>
      <c r="AS206" s="1341"/>
      <c r="AT206" s="1341"/>
      <c r="AU206" s="1341"/>
      <c r="AV206" s="1341"/>
      <c r="AW206" s="1341"/>
      <c r="AX206" s="1341"/>
      <c r="AY206" s="1341"/>
      <c r="AZ206" s="1341"/>
      <c r="BA206" s="1341"/>
      <c r="BB206" s="1341"/>
      <c r="BC206" s="1341"/>
      <c r="BD206" s="1341"/>
      <c r="BE206" s="1341"/>
      <c r="BF206" s="1341"/>
      <c r="BG206" s="1341"/>
      <c r="BH206" s="1341"/>
      <c r="BI206" s="1359"/>
      <c r="BJ206" s="1360"/>
      <c r="BK206" s="1360"/>
      <c r="BL206" s="1360"/>
      <c r="BM206" s="1360"/>
      <c r="BN206" s="1360"/>
      <c r="BO206" s="1360"/>
      <c r="BP206" s="1360"/>
      <c r="BQ206" s="1360"/>
      <c r="BR206" s="1360"/>
      <c r="BS206" s="1360"/>
      <c r="BT206" s="1360"/>
      <c r="BU206" s="1360"/>
      <c r="BV206" s="1360"/>
      <c r="BW206" s="1360"/>
      <c r="BX206" s="1360"/>
      <c r="BY206" s="1360"/>
      <c r="BZ206" s="1361"/>
      <c r="CA206" s="67"/>
      <c r="CB206" s="2"/>
      <c r="CC206" s="119"/>
      <c r="CE206" s="1526"/>
      <c r="CF206" s="1584"/>
      <c r="CG206" s="1584"/>
      <c r="CH206" s="1584"/>
      <c r="CI206" s="1584"/>
      <c r="CJ206" s="1584"/>
      <c r="CK206" s="1584"/>
      <c r="CL206" s="1584"/>
      <c r="CM206" s="1584"/>
      <c r="CN206" s="1584"/>
      <c r="CO206" s="1584"/>
      <c r="CP206" s="1584"/>
      <c r="CQ206" s="1584"/>
      <c r="CR206" s="1584"/>
      <c r="CS206" s="1584"/>
      <c r="CT206" s="1584"/>
      <c r="CU206" s="1584"/>
      <c r="CV206" s="1584"/>
      <c r="CW206" s="1585"/>
      <c r="CX206" s="1531"/>
      <c r="CY206" s="1531"/>
      <c r="CZ206" s="1586"/>
      <c r="DA206" s="1587"/>
      <c r="DB206" s="1531"/>
      <c r="DC206" s="1531"/>
      <c r="DD206" s="1586"/>
      <c r="DE206" s="1530"/>
      <c r="DF206" s="1531"/>
      <c r="DG206" s="1531"/>
      <c r="DH206" s="1588"/>
      <c r="DI206" s="1587"/>
      <c r="DJ206" s="1531"/>
      <c r="DK206" s="1531"/>
      <c r="DL206" s="1531"/>
      <c r="EE206" s="1563"/>
      <c r="EF206" s="1563"/>
      <c r="EG206" s="1563"/>
      <c r="EH206" s="1563"/>
      <c r="EI206" s="1563"/>
      <c r="EJ206" s="1563"/>
      <c r="EK206" s="1563"/>
      <c r="EL206" s="1563"/>
      <c r="EM206" s="1563"/>
      <c r="EN206" s="1563"/>
      <c r="EO206" s="1563"/>
      <c r="EP206" s="1563"/>
      <c r="EQ206" s="1564"/>
      <c r="ER206" s="366"/>
      <c r="ES206" s="367"/>
      <c r="ET206" s="367"/>
      <c r="EU206" s="367"/>
      <c r="EV206" s="367"/>
      <c r="EW206" s="367"/>
      <c r="EX206" s="367"/>
      <c r="EY206" s="367"/>
      <c r="EZ206" s="1565"/>
      <c r="FA206" s="367"/>
      <c r="FB206" s="367"/>
      <c r="FC206" s="367"/>
      <c r="FD206" s="367"/>
      <c r="FE206" s="367"/>
      <c r="FF206" s="367"/>
      <c r="FG206" s="367"/>
      <c r="FH206" s="367"/>
      <c r="FI206" s="1565"/>
      <c r="FJ206" s="367"/>
      <c r="FK206" s="367"/>
      <c r="FL206" s="367"/>
      <c r="FM206" s="367"/>
      <c r="FN206" s="367"/>
      <c r="FO206" s="367"/>
      <c r="FP206" s="367"/>
      <c r="FQ206" s="367"/>
      <c r="FR206" s="368"/>
      <c r="FT206" s="121"/>
    </row>
    <row r="207" spans="1:176" ht="11.25" customHeight="1" x14ac:dyDescent="0.2">
      <c r="A207" s="124"/>
      <c r="B207" s="343" t="str">
        <f>IF(B153="","",B153)</f>
        <v/>
      </c>
      <c r="C207" s="345" t="str">
        <f>IF(C153="","",C153)</f>
        <v/>
      </c>
      <c r="D207" s="347" t="str">
        <f>IF(D153="","",D153)</f>
        <v/>
      </c>
      <c r="E207" s="348"/>
      <c r="F207" s="348"/>
      <c r="G207" s="348"/>
      <c r="H207" s="348"/>
      <c r="I207" s="348"/>
      <c r="J207" s="348"/>
      <c r="K207" s="348"/>
      <c r="L207" s="348"/>
      <c r="M207" s="349"/>
      <c r="N207" s="353" t="str">
        <f>IF(N153="","",N153)</f>
        <v/>
      </c>
      <c r="O207" s="354"/>
      <c r="P207" s="357" t="str">
        <f>IF(P153="","",P153)</f>
        <v/>
      </c>
      <c r="Q207" s="358"/>
      <c r="R207" s="359"/>
      <c r="S207" s="363" t="str">
        <f>IF(S153="","",S153)</f>
        <v/>
      </c>
      <c r="T207" s="364"/>
      <c r="U207" s="364"/>
      <c r="V207" s="364"/>
      <c r="W207" s="365"/>
      <c r="X207" s="357" t="str">
        <f>IF(X153="","",X153)</f>
        <v/>
      </c>
      <c r="Y207" s="358"/>
      <c r="Z207" s="358"/>
      <c r="AA207" s="358"/>
      <c r="AB207" s="358"/>
      <c r="AC207" s="358"/>
      <c r="AD207" s="358"/>
      <c r="AE207" s="358"/>
      <c r="AF207" s="358"/>
      <c r="AG207" s="358"/>
      <c r="AH207" s="358"/>
      <c r="AI207" s="359"/>
      <c r="AJ207" s="369" t="str">
        <f>IF(AJ153="","",AJ153)</f>
        <v/>
      </c>
      <c r="AK207" s="370"/>
      <c r="AL207" s="370"/>
      <c r="AM207" s="370"/>
      <c r="AN207" s="370"/>
      <c r="AO207" s="370"/>
      <c r="AP207" s="370"/>
      <c r="AQ207" s="370"/>
      <c r="AR207" s="370"/>
      <c r="AS207" s="370"/>
      <c r="AT207" s="370"/>
      <c r="AU207" s="370"/>
      <c r="AV207" s="370"/>
      <c r="AW207" s="370"/>
      <c r="AX207" s="370"/>
      <c r="AY207" s="370"/>
      <c r="AZ207" s="370"/>
      <c r="BA207" s="370"/>
      <c r="BB207" s="370"/>
      <c r="BC207" s="370"/>
      <c r="BD207" s="370"/>
      <c r="BE207" s="370"/>
      <c r="BF207" s="370"/>
      <c r="BG207" s="370"/>
      <c r="BH207" s="371"/>
      <c r="BI207" s="375"/>
      <c r="BJ207" s="376"/>
      <c r="BK207" s="376"/>
      <c r="BL207" s="376"/>
      <c r="BM207" s="376"/>
      <c r="BN207" s="376"/>
      <c r="BO207" s="376"/>
      <c r="BP207" s="376"/>
      <c r="BQ207" s="376"/>
      <c r="BR207" s="376"/>
      <c r="BS207" s="376"/>
      <c r="BT207" s="376"/>
      <c r="BU207" s="376"/>
      <c r="BV207" s="376"/>
      <c r="BW207" s="376"/>
      <c r="BX207" s="376"/>
      <c r="BY207" s="376"/>
      <c r="BZ207" s="377"/>
      <c r="CA207" s="72"/>
      <c r="CB207" s="2"/>
      <c r="CC207" s="119"/>
      <c r="FT207" s="121"/>
    </row>
    <row r="208" spans="1:176" ht="11.25" customHeight="1" x14ac:dyDescent="0.2">
      <c r="A208" s="124"/>
      <c r="B208" s="344"/>
      <c r="C208" s="346"/>
      <c r="D208" s="350"/>
      <c r="E208" s="351"/>
      <c r="F208" s="351"/>
      <c r="G208" s="351"/>
      <c r="H208" s="351"/>
      <c r="I208" s="351"/>
      <c r="J208" s="351"/>
      <c r="K208" s="351"/>
      <c r="L208" s="351"/>
      <c r="M208" s="352"/>
      <c r="N208" s="355"/>
      <c r="O208" s="356"/>
      <c r="P208" s="360"/>
      <c r="Q208" s="361"/>
      <c r="R208" s="362"/>
      <c r="S208" s="366"/>
      <c r="T208" s="367"/>
      <c r="U208" s="367"/>
      <c r="V208" s="367"/>
      <c r="W208" s="368"/>
      <c r="X208" s="360"/>
      <c r="Y208" s="361"/>
      <c r="Z208" s="361"/>
      <c r="AA208" s="361"/>
      <c r="AB208" s="361"/>
      <c r="AC208" s="361"/>
      <c r="AD208" s="361"/>
      <c r="AE208" s="361"/>
      <c r="AF208" s="361"/>
      <c r="AG208" s="361"/>
      <c r="AH208" s="361"/>
      <c r="AI208" s="362"/>
      <c r="AJ208" s="372"/>
      <c r="AK208" s="373"/>
      <c r="AL208" s="373"/>
      <c r="AM208" s="373"/>
      <c r="AN208" s="373"/>
      <c r="AO208" s="373"/>
      <c r="AP208" s="373"/>
      <c r="AQ208" s="373"/>
      <c r="AR208" s="373"/>
      <c r="AS208" s="373"/>
      <c r="AT208" s="373"/>
      <c r="AU208" s="373"/>
      <c r="AV208" s="373"/>
      <c r="AW208" s="373"/>
      <c r="AX208" s="373"/>
      <c r="AY208" s="373"/>
      <c r="AZ208" s="373"/>
      <c r="BA208" s="373"/>
      <c r="BB208" s="373"/>
      <c r="BC208" s="373"/>
      <c r="BD208" s="373"/>
      <c r="BE208" s="373"/>
      <c r="BF208" s="373"/>
      <c r="BG208" s="373"/>
      <c r="BH208" s="374"/>
      <c r="BI208" s="378"/>
      <c r="BJ208" s="379"/>
      <c r="BK208" s="379"/>
      <c r="BL208" s="379"/>
      <c r="BM208" s="379"/>
      <c r="BN208" s="379"/>
      <c r="BO208" s="379"/>
      <c r="BP208" s="379"/>
      <c r="BQ208" s="379"/>
      <c r="BR208" s="379"/>
      <c r="BS208" s="379"/>
      <c r="BT208" s="379"/>
      <c r="BU208" s="379"/>
      <c r="BV208" s="379"/>
      <c r="BW208" s="379"/>
      <c r="BX208" s="379"/>
      <c r="BY208" s="379"/>
      <c r="BZ208" s="380"/>
      <c r="CA208" s="72"/>
      <c r="CB208" s="2"/>
      <c r="CC208" s="119"/>
      <c r="CE208" s="1524" t="s">
        <v>98</v>
      </c>
      <c r="CF208" s="1525"/>
      <c r="CG208" s="1525"/>
      <c r="CH208" s="1525"/>
      <c r="CI208" s="1525"/>
      <c r="CJ208" s="1525"/>
      <c r="CK208" s="1525"/>
      <c r="CL208" s="1525"/>
      <c r="CM208" s="1525"/>
      <c r="CN208" s="1525"/>
      <c r="CO208" s="1525"/>
      <c r="CP208" s="1525"/>
      <c r="CQ208" s="1525"/>
      <c r="CR208" s="1525"/>
      <c r="CS208" s="1525"/>
      <c r="CT208" s="1525"/>
      <c r="CU208" s="1525"/>
      <c r="CV208" s="1526"/>
      <c r="CW208" s="1530" t="str">
        <f>IF(CW154="","",CW154)</f>
        <v/>
      </c>
      <c r="CX208" s="1531"/>
      <c r="CY208" s="1531"/>
      <c r="CZ208" s="1532"/>
      <c r="DA208" s="1530" t="str">
        <f>IF(DA154="","",DA154)</f>
        <v/>
      </c>
      <c r="DB208" s="1531"/>
      <c r="DC208" s="1531"/>
      <c r="DD208" s="1532"/>
      <c r="DE208" s="1530" t="str">
        <f>IF(DE154="","",DE154)</f>
        <v/>
      </c>
      <c r="DF208" s="1531"/>
      <c r="DG208" s="1531"/>
      <c r="DH208" s="1532"/>
      <c r="DI208" s="1530" t="str">
        <f>IF(DI154="","",DI154)</f>
        <v/>
      </c>
      <c r="DJ208" s="1531"/>
      <c r="DK208" s="1531"/>
      <c r="DL208" s="1532"/>
      <c r="DM208" s="1530" t="str">
        <f>IF(DM154="","",DM154)</f>
        <v/>
      </c>
      <c r="DN208" s="1531"/>
      <c r="DO208" s="1531"/>
      <c r="DP208" s="1532"/>
      <c r="DQ208" s="1530" t="str">
        <f>IF(DQ154="","",DQ154)</f>
        <v/>
      </c>
      <c r="DR208" s="1531"/>
      <c r="DS208" s="1531"/>
      <c r="DT208" s="1532"/>
      <c r="DU208" s="1530" t="str">
        <f>IF(DU154="","",DU154)</f>
        <v/>
      </c>
      <c r="DV208" s="1531"/>
      <c r="DW208" s="1531"/>
      <c r="DX208" s="1532"/>
      <c r="DY208" s="1530" t="str">
        <f>IF(DY154="","",DY154)</f>
        <v/>
      </c>
      <c r="DZ208" s="1531"/>
      <c r="EA208" s="1531"/>
      <c r="EB208" s="1532"/>
      <c r="EC208" s="1530" t="str">
        <f>IF(EC154="","",EC154)</f>
        <v/>
      </c>
      <c r="ED208" s="1531"/>
      <c r="EE208" s="1531"/>
      <c r="EF208" s="1532"/>
      <c r="EG208" s="1530" t="str">
        <f>IF(EG154="","",EG154)</f>
        <v/>
      </c>
      <c r="EH208" s="1531"/>
      <c r="EI208" s="1531"/>
      <c r="EJ208" s="1532"/>
      <c r="EK208" s="1530" t="str">
        <f>IF(EK154="","",EK154)</f>
        <v/>
      </c>
      <c r="EL208" s="1531"/>
      <c r="EM208" s="1531"/>
      <c r="EN208" s="1532"/>
      <c r="EO208" s="1530" t="str">
        <f>IF(EO154="","",EO154)</f>
        <v/>
      </c>
      <c r="EP208" s="1531"/>
      <c r="EQ208" s="1531"/>
      <c r="ER208" s="1532"/>
      <c r="ES208" s="1530" t="str">
        <f>IF(ES154="","",ES154)</f>
        <v/>
      </c>
      <c r="ET208" s="1531"/>
      <c r="EU208" s="1531"/>
      <c r="EV208" s="1532"/>
      <c r="EW208" s="1530" t="str">
        <f>IF(EW154="","",EW154)</f>
        <v/>
      </c>
      <c r="EX208" s="1531"/>
      <c r="EY208" s="1531"/>
      <c r="EZ208" s="1532"/>
      <c r="FA208" s="1536" t="s">
        <v>99</v>
      </c>
      <c r="FB208" s="1537"/>
      <c r="FC208" s="1537"/>
      <c r="FD208" s="1537"/>
      <c r="FE208" s="1537"/>
      <c r="FF208" s="1537"/>
      <c r="FG208" s="1537"/>
      <c r="FH208" s="1537"/>
      <c r="FI208" s="1537"/>
      <c r="FJ208" s="1538"/>
      <c r="FK208" s="1513" t="str">
        <f>IF(FK154="","",FK154)</f>
        <v/>
      </c>
      <c r="FL208" s="1513"/>
      <c r="FM208" s="1513"/>
      <c r="FN208" s="1542"/>
      <c r="FO208" s="1513" t="str">
        <f>IF(FO154="","",FO154)</f>
        <v/>
      </c>
      <c r="FP208" s="1513"/>
      <c r="FQ208" s="1513"/>
      <c r="FR208" s="1514"/>
      <c r="FT208" s="121"/>
    </row>
    <row r="209" spans="1:176" ht="11.25" customHeight="1" x14ac:dyDescent="0.2">
      <c r="A209" s="124"/>
      <c r="B209" s="343" t="str">
        <f>IF(B155="","",B155)</f>
        <v/>
      </c>
      <c r="C209" s="345" t="str">
        <f>IF(C155="","",C155)</f>
        <v/>
      </c>
      <c r="D209" s="347" t="str">
        <f>IF(D155="","",D155)</f>
        <v/>
      </c>
      <c r="E209" s="348"/>
      <c r="F209" s="348"/>
      <c r="G209" s="348"/>
      <c r="H209" s="348"/>
      <c r="I209" s="348"/>
      <c r="J209" s="348"/>
      <c r="K209" s="348"/>
      <c r="L209" s="348"/>
      <c r="M209" s="349"/>
      <c r="N209" s="353" t="str">
        <f>IF(N155="","",N155)</f>
        <v/>
      </c>
      <c r="O209" s="354"/>
      <c r="P209" s="357" t="str">
        <f>IF(P155="","",P155)</f>
        <v/>
      </c>
      <c r="Q209" s="358"/>
      <c r="R209" s="359"/>
      <c r="S209" s="363" t="str">
        <f>IF(S155="","",S155)</f>
        <v/>
      </c>
      <c r="T209" s="364"/>
      <c r="U209" s="364"/>
      <c r="V209" s="364"/>
      <c r="W209" s="365"/>
      <c r="X209" s="357" t="str">
        <f>IF(X155="","",X155)</f>
        <v/>
      </c>
      <c r="Y209" s="358"/>
      <c r="Z209" s="358"/>
      <c r="AA209" s="358"/>
      <c r="AB209" s="358"/>
      <c r="AC209" s="358"/>
      <c r="AD209" s="358"/>
      <c r="AE209" s="358"/>
      <c r="AF209" s="358"/>
      <c r="AG209" s="358"/>
      <c r="AH209" s="358"/>
      <c r="AI209" s="359"/>
      <c r="AJ209" s="369" t="str">
        <f>IF(AJ155="","",AJ155)</f>
        <v/>
      </c>
      <c r="AK209" s="370"/>
      <c r="AL209" s="370"/>
      <c r="AM209" s="370"/>
      <c r="AN209" s="370"/>
      <c r="AO209" s="370"/>
      <c r="AP209" s="370"/>
      <c r="AQ209" s="370"/>
      <c r="AR209" s="370"/>
      <c r="AS209" s="370"/>
      <c r="AT209" s="370"/>
      <c r="AU209" s="370"/>
      <c r="AV209" s="370"/>
      <c r="AW209" s="370"/>
      <c r="AX209" s="370"/>
      <c r="AY209" s="370"/>
      <c r="AZ209" s="370"/>
      <c r="BA209" s="370"/>
      <c r="BB209" s="370"/>
      <c r="BC209" s="370"/>
      <c r="BD209" s="370"/>
      <c r="BE209" s="370"/>
      <c r="BF209" s="370"/>
      <c r="BG209" s="370"/>
      <c r="BH209" s="371"/>
      <c r="BI209" s="375"/>
      <c r="BJ209" s="376"/>
      <c r="BK209" s="376"/>
      <c r="BL209" s="376"/>
      <c r="BM209" s="376"/>
      <c r="BN209" s="376"/>
      <c r="BO209" s="376"/>
      <c r="BP209" s="376"/>
      <c r="BQ209" s="376"/>
      <c r="BR209" s="376"/>
      <c r="BS209" s="376"/>
      <c r="BT209" s="376"/>
      <c r="BU209" s="376"/>
      <c r="BV209" s="376"/>
      <c r="BW209" s="376"/>
      <c r="BX209" s="376"/>
      <c r="BY209" s="376"/>
      <c r="BZ209" s="377"/>
      <c r="CA209" s="72"/>
      <c r="CB209" s="2"/>
      <c r="CC209" s="119"/>
      <c r="CE209" s="1527"/>
      <c r="CF209" s="1528"/>
      <c r="CG209" s="1528"/>
      <c r="CH209" s="1528"/>
      <c r="CI209" s="1528"/>
      <c r="CJ209" s="1528"/>
      <c r="CK209" s="1528"/>
      <c r="CL209" s="1528"/>
      <c r="CM209" s="1528"/>
      <c r="CN209" s="1528"/>
      <c r="CO209" s="1528"/>
      <c r="CP209" s="1528"/>
      <c r="CQ209" s="1528"/>
      <c r="CR209" s="1528"/>
      <c r="CS209" s="1528"/>
      <c r="CT209" s="1528"/>
      <c r="CU209" s="1528"/>
      <c r="CV209" s="1529"/>
      <c r="CW209" s="1533"/>
      <c r="CX209" s="1534"/>
      <c r="CY209" s="1534"/>
      <c r="CZ209" s="1535"/>
      <c r="DA209" s="1533"/>
      <c r="DB209" s="1534"/>
      <c r="DC209" s="1534"/>
      <c r="DD209" s="1535"/>
      <c r="DE209" s="1533"/>
      <c r="DF209" s="1534"/>
      <c r="DG209" s="1534"/>
      <c r="DH209" s="1535"/>
      <c r="DI209" s="1533"/>
      <c r="DJ209" s="1534"/>
      <c r="DK209" s="1534"/>
      <c r="DL209" s="1535"/>
      <c r="DM209" s="1533"/>
      <c r="DN209" s="1534"/>
      <c r="DO209" s="1534"/>
      <c r="DP209" s="1535"/>
      <c r="DQ209" s="1533"/>
      <c r="DR209" s="1534"/>
      <c r="DS209" s="1534"/>
      <c r="DT209" s="1535"/>
      <c r="DU209" s="1533"/>
      <c r="DV209" s="1534"/>
      <c r="DW209" s="1534"/>
      <c r="DX209" s="1535"/>
      <c r="DY209" s="1533"/>
      <c r="DZ209" s="1534"/>
      <c r="EA209" s="1534"/>
      <c r="EB209" s="1535"/>
      <c r="EC209" s="1533"/>
      <c r="ED209" s="1534"/>
      <c r="EE209" s="1534"/>
      <c r="EF209" s="1535"/>
      <c r="EG209" s="1533"/>
      <c r="EH209" s="1534"/>
      <c r="EI209" s="1534"/>
      <c r="EJ209" s="1535"/>
      <c r="EK209" s="1533"/>
      <c r="EL209" s="1534"/>
      <c r="EM209" s="1534"/>
      <c r="EN209" s="1535"/>
      <c r="EO209" s="1533"/>
      <c r="EP209" s="1534"/>
      <c r="EQ209" s="1534"/>
      <c r="ER209" s="1535"/>
      <c r="ES209" s="1533"/>
      <c r="ET209" s="1534"/>
      <c r="EU209" s="1534"/>
      <c r="EV209" s="1535"/>
      <c r="EW209" s="1533"/>
      <c r="EX209" s="1534"/>
      <c r="EY209" s="1534"/>
      <c r="EZ209" s="1535"/>
      <c r="FA209" s="1539"/>
      <c r="FB209" s="1540"/>
      <c r="FC209" s="1540"/>
      <c r="FD209" s="1540"/>
      <c r="FE209" s="1540"/>
      <c r="FF209" s="1540"/>
      <c r="FG209" s="1540"/>
      <c r="FH209" s="1540"/>
      <c r="FI209" s="1540"/>
      <c r="FJ209" s="1541"/>
      <c r="FK209" s="723"/>
      <c r="FL209" s="723"/>
      <c r="FM209" s="723"/>
      <c r="FN209" s="1543"/>
      <c r="FO209" s="723"/>
      <c r="FP209" s="723"/>
      <c r="FQ209" s="723"/>
      <c r="FR209" s="1515"/>
      <c r="FT209" s="121"/>
    </row>
    <row r="210" spans="1:176" ht="11.25" customHeight="1" x14ac:dyDescent="0.2">
      <c r="A210" s="124"/>
      <c r="B210" s="344"/>
      <c r="C210" s="346"/>
      <c r="D210" s="350"/>
      <c r="E210" s="351"/>
      <c r="F210" s="351"/>
      <c r="G210" s="351"/>
      <c r="H210" s="351"/>
      <c r="I210" s="351"/>
      <c r="J210" s="351"/>
      <c r="K210" s="351"/>
      <c r="L210" s="351"/>
      <c r="M210" s="352"/>
      <c r="N210" s="355"/>
      <c r="O210" s="356"/>
      <c r="P210" s="360"/>
      <c r="Q210" s="361"/>
      <c r="R210" s="362"/>
      <c r="S210" s="366"/>
      <c r="T210" s="367"/>
      <c r="U210" s="367"/>
      <c r="V210" s="367"/>
      <c r="W210" s="368"/>
      <c r="X210" s="360"/>
      <c r="Y210" s="361"/>
      <c r="Z210" s="361"/>
      <c r="AA210" s="361"/>
      <c r="AB210" s="361"/>
      <c r="AC210" s="361"/>
      <c r="AD210" s="361"/>
      <c r="AE210" s="361"/>
      <c r="AF210" s="361"/>
      <c r="AG210" s="361"/>
      <c r="AH210" s="361"/>
      <c r="AI210" s="362"/>
      <c r="AJ210" s="372"/>
      <c r="AK210" s="373"/>
      <c r="AL210" s="373"/>
      <c r="AM210" s="373"/>
      <c r="AN210" s="373"/>
      <c r="AO210" s="373"/>
      <c r="AP210" s="373"/>
      <c r="AQ210" s="373"/>
      <c r="AR210" s="373"/>
      <c r="AS210" s="373"/>
      <c r="AT210" s="373"/>
      <c r="AU210" s="373"/>
      <c r="AV210" s="373"/>
      <c r="AW210" s="373"/>
      <c r="AX210" s="373"/>
      <c r="AY210" s="373"/>
      <c r="AZ210" s="373"/>
      <c r="BA210" s="373"/>
      <c r="BB210" s="373"/>
      <c r="BC210" s="373"/>
      <c r="BD210" s="373"/>
      <c r="BE210" s="373"/>
      <c r="BF210" s="373"/>
      <c r="BG210" s="373"/>
      <c r="BH210" s="374"/>
      <c r="BI210" s="378"/>
      <c r="BJ210" s="379"/>
      <c r="BK210" s="379"/>
      <c r="BL210" s="379"/>
      <c r="BM210" s="379"/>
      <c r="BN210" s="379"/>
      <c r="BO210" s="379"/>
      <c r="BP210" s="379"/>
      <c r="BQ210" s="379"/>
      <c r="BR210" s="379"/>
      <c r="BS210" s="379"/>
      <c r="BT210" s="379"/>
      <c r="BU210" s="379"/>
      <c r="BV210" s="379"/>
      <c r="BW210" s="379"/>
      <c r="BX210" s="379"/>
      <c r="BY210" s="379"/>
      <c r="BZ210" s="380"/>
      <c r="CA210" s="72"/>
      <c r="CB210" s="2"/>
      <c r="CC210" s="122"/>
      <c r="CD210" s="116"/>
      <c r="CE210" s="116"/>
      <c r="CF210" s="116"/>
      <c r="CG210" s="116"/>
      <c r="CH210" s="116"/>
      <c r="CI210" s="116"/>
      <c r="CJ210" s="116"/>
      <c r="CK210" s="116"/>
      <c r="CL210" s="116"/>
      <c r="CM210" s="116"/>
      <c r="CN210" s="116"/>
      <c r="CO210" s="117"/>
      <c r="CP210" s="117"/>
      <c r="CQ210" s="117"/>
      <c r="CR210" s="117"/>
      <c r="CS210" s="116"/>
      <c r="CT210" s="116"/>
      <c r="CU210" s="116"/>
      <c r="CV210" s="116"/>
      <c r="CW210" s="116"/>
      <c r="CX210" s="116"/>
      <c r="CY210" s="116"/>
      <c r="CZ210" s="116"/>
      <c r="DA210" s="116"/>
      <c r="DB210" s="116"/>
      <c r="DC210" s="116"/>
      <c r="DD210" s="116"/>
      <c r="DE210" s="116"/>
      <c r="DF210" s="116"/>
      <c r="DG210" s="116"/>
      <c r="DH210" s="116"/>
      <c r="DI210" s="117"/>
      <c r="DJ210" s="117"/>
      <c r="DK210" s="117"/>
      <c r="DL210" s="117"/>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8"/>
      <c r="EH210" s="118"/>
      <c r="EI210" s="118"/>
      <c r="EJ210" s="118"/>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23"/>
    </row>
    <row r="211" spans="1:176" ht="22.5" customHeight="1" x14ac:dyDescent="0.2">
      <c r="A211" s="124"/>
      <c r="B211" s="94" t="str">
        <f t="shared" ref="B211:D215" si="22">IF(B157="","",B157)</f>
        <v/>
      </c>
      <c r="C211" s="86" t="str">
        <f t="shared" si="22"/>
        <v/>
      </c>
      <c r="D211" s="397" t="str">
        <f t="shared" si="22"/>
        <v/>
      </c>
      <c r="E211" s="398"/>
      <c r="F211" s="398"/>
      <c r="G211" s="398"/>
      <c r="H211" s="398"/>
      <c r="I211" s="398"/>
      <c r="J211" s="398"/>
      <c r="K211" s="398"/>
      <c r="L211" s="398"/>
      <c r="M211" s="398"/>
      <c r="N211" s="1148" t="str">
        <f>IF(N157="","",N157)</f>
        <v/>
      </c>
      <c r="O211" s="1149"/>
      <c r="P211" s="1150" t="str">
        <f>IF(P157="","",P157)</f>
        <v/>
      </c>
      <c r="Q211" s="1150"/>
      <c r="R211" s="1150"/>
      <c r="S211" s="363" t="str">
        <f>IF(S157="","",S157)</f>
        <v/>
      </c>
      <c r="T211" s="364"/>
      <c r="U211" s="364"/>
      <c r="V211" s="364"/>
      <c r="W211" s="365"/>
      <c r="X211" s="1151" t="str">
        <f>IF(X157="","",X157)</f>
        <v/>
      </c>
      <c r="Y211" s="938"/>
      <c r="Z211" s="938"/>
      <c r="AA211" s="938"/>
      <c r="AB211" s="938"/>
      <c r="AC211" s="938"/>
      <c r="AD211" s="938"/>
      <c r="AE211" s="938"/>
      <c r="AF211" s="938"/>
      <c r="AG211" s="938"/>
      <c r="AH211" s="938"/>
      <c r="AI211" s="939"/>
      <c r="AJ211" s="1152" t="str">
        <f t="shared" ref="AJ211:AJ216" si="23">IF(AJ157="","",AJ157)</f>
        <v/>
      </c>
      <c r="AK211" s="1153"/>
      <c r="AL211" s="1153"/>
      <c r="AM211" s="1153"/>
      <c r="AN211" s="1153"/>
      <c r="AO211" s="1153"/>
      <c r="AP211" s="1153"/>
      <c r="AQ211" s="1153"/>
      <c r="AR211" s="1153"/>
      <c r="AS211" s="1153"/>
      <c r="AT211" s="1153"/>
      <c r="AU211" s="1153"/>
      <c r="AV211" s="1153"/>
      <c r="AW211" s="1153"/>
      <c r="AX211" s="1153"/>
      <c r="AY211" s="1153"/>
      <c r="AZ211" s="1153"/>
      <c r="BA211" s="1153"/>
      <c r="BB211" s="1153"/>
      <c r="BC211" s="1153"/>
      <c r="BD211" s="1153"/>
      <c r="BE211" s="1153"/>
      <c r="BF211" s="1153"/>
      <c r="BG211" s="1153"/>
      <c r="BH211" s="1364"/>
      <c r="BI211" s="1365"/>
      <c r="BJ211" s="1366"/>
      <c r="BK211" s="1366"/>
      <c r="BL211" s="1366"/>
      <c r="BM211" s="1366"/>
      <c r="BN211" s="1366"/>
      <c r="BO211" s="1366"/>
      <c r="BP211" s="1366"/>
      <c r="BQ211" s="1366"/>
      <c r="BR211" s="1366"/>
      <c r="BS211" s="1366"/>
      <c r="BT211" s="1366"/>
      <c r="BU211" s="1366"/>
      <c r="BV211" s="1366"/>
      <c r="BW211" s="1366"/>
      <c r="BX211" s="1366"/>
      <c r="BY211" s="1366"/>
      <c r="BZ211" s="1367"/>
      <c r="CA211" s="72"/>
      <c r="CB211" s="2"/>
      <c r="CC211" s="1516" t="s">
        <v>37</v>
      </c>
      <c r="CD211" s="1517"/>
      <c r="CE211" s="1517"/>
      <c r="CF211" s="1517"/>
      <c r="CG211" s="1517"/>
      <c r="CH211" s="1517"/>
      <c r="CI211" s="1517"/>
      <c r="CJ211" s="1517"/>
      <c r="CK211" s="1517"/>
      <c r="CL211" s="1517"/>
      <c r="CM211" s="1517"/>
      <c r="CN211" s="1518"/>
      <c r="CO211" s="2374" t="s">
        <v>78</v>
      </c>
      <c r="CP211" s="2375"/>
      <c r="CQ211" s="2375"/>
      <c r="CR211" s="2376"/>
      <c r="CS211" s="1519" t="s">
        <v>82</v>
      </c>
      <c r="CT211" s="1517"/>
      <c r="CU211" s="1517"/>
      <c r="CV211" s="1517"/>
      <c r="CW211" s="1517"/>
      <c r="CX211" s="1517"/>
      <c r="CY211" s="1517"/>
      <c r="CZ211" s="1517"/>
      <c r="DA211" s="1517"/>
      <c r="DB211" s="1517"/>
      <c r="DC211" s="1517"/>
      <c r="DD211" s="1517"/>
      <c r="DE211" s="1517"/>
      <c r="DF211" s="1517"/>
      <c r="DG211" s="1517"/>
      <c r="DH211" s="1518"/>
      <c r="DI211" s="2374" t="s">
        <v>78</v>
      </c>
      <c r="DJ211" s="2375"/>
      <c r="DK211" s="2375"/>
      <c r="DL211" s="2376"/>
      <c r="DM211" s="1520" t="s">
        <v>81</v>
      </c>
      <c r="DN211" s="1521"/>
      <c r="DO211" s="1521"/>
      <c r="DP211" s="1521"/>
      <c r="DQ211" s="1521"/>
      <c r="DR211" s="1521"/>
      <c r="DS211" s="1521"/>
      <c r="DT211" s="1521"/>
      <c r="DU211" s="1521"/>
      <c r="DV211" s="1521"/>
      <c r="DW211" s="1521"/>
      <c r="DX211" s="1521"/>
      <c r="DY211" s="1521"/>
      <c r="DZ211" s="1521"/>
      <c r="EA211" s="1521"/>
      <c r="EB211" s="1521"/>
      <c r="EC211" s="1521"/>
      <c r="ED211" s="1521"/>
      <c r="EE211" s="1521"/>
      <c r="EF211" s="1522"/>
      <c r="EG211" s="1865" t="s">
        <v>107</v>
      </c>
      <c r="EH211" s="1866"/>
      <c r="EI211" s="1866"/>
      <c r="EJ211" s="1867"/>
      <c r="EK211" s="1517" t="s">
        <v>80</v>
      </c>
      <c r="EL211" s="1517"/>
      <c r="EM211" s="1517"/>
      <c r="EN211" s="1517"/>
      <c r="EO211" s="1517"/>
      <c r="EP211" s="1517"/>
      <c r="EQ211" s="1517"/>
      <c r="ER211" s="1517"/>
      <c r="ES211" s="1517"/>
      <c r="ET211" s="1517"/>
      <c r="EU211" s="1517"/>
      <c r="EV211" s="1517"/>
      <c r="EW211" s="1517"/>
      <c r="EX211" s="1517"/>
      <c r="EY211" s="1517"/>
      <c r="EZ211" s="1517"/>
      <c r="FA211" s="1517"/>
      <c r="FB211" s="1517"/>
      <c r="FC211" s="1517"/>
      <c r="FD211" s="1517"/>
      <c r="FE211" s="1517"/>
      <c r="FF211" s="1517"/>
      <c r="FG211" s="1517"/>
      <c r="FH211" s="1517"/>
      <c r="FI211" s="1517"/>
      <c r="FJ211" s="1517"/>
      <c r="FK211" s="1517"/>
      <c r="FL211" s="1517"/>
      <c r="FM211" s="1517"/>
      <c r="FN211" s="1517"/>
      <c r="FO211" s="1517"/>
      <c r="FP211" s="1517"/>
      <c r="FQ211" s="1517"/>
      <c r="FR211" s="1517"/>
      <c r="FS211" s="1517"/>
      <c r="FT211" s="1523"/>
    </row>
    <row r="212" spans="1:176" ht="22.5" customHeight="1" x14ac:dyDescent="0.2">
      <c r="A212" s="124"/>
      <c r="B212" s="94" t="str">
        <f t="shared" si="22"/>
        <v/>
      </c>
      <c r="C212" s="86" t="str">
        <f t="shared" si="22"/>
        <v/>
      </c>
      <c r="D212" s="397" t="str">
        <f t="shared" si="22"/>
        <v/>
      </c>
      <c r="E212" s="398"/>
      <c r="F212" s="398"/>
      <c r="G212" s="398"/>
      <c r="H212" s="398"/>
      <c r="I212" s="398"/>
      <c r="J212" s="398"/>
      <c r="K212" s="398"/>
      <c r="L212" s="398"/>
      <c r="M212" s="398"/>
      <c r="N212" s="1148" t="str">
        <f>IF(N158="","",N158)</f>
        <v/>
      </c>
      <c r="O212" s="1149"/>
      <c r="P212" s="1150" t="str">
        <f>IF(P158="","",P158)</f>
        <v/>
      </c>
      <c r="Q212" s="1150"/>
      <c r="R212" s="1150"/>
      <c r="S212" s="363" t="str">
        <f>IF(S158="","",S158)</f>
        <v/>
      </c>
      <c r="T212" s="364"/>
      <c r="U212" s="364"/>
      <c r="V212" s="364"/>
      <c r="W212" s="365"/>
      <c r="X212" s="1151" t="str">
        <f>IF(X158="","",X158)</f>
        <v/>
      </c>
      <c r="Y212" s="938"/>
      <c r="Z212" s="938"/>
      <c r="AA212" s="938"/>
      <c r="AB212" s="938"/>
      <c r="AC212" s="938"/>
      <c r="AD212" s="938"/>
      <c r="AE212" s="938"/>
      <c r="AF212" s="938"/>
      <c r="AG212" s="938"/>
      <c r="AH212" s="938"/>
      <c r="AI212" s="939"/>
      <c r="AJ212" s="1152" t="str">
        <f t="shared" si="23"/>
        <v/>
      </c>
      <c r="AK212" s="1153"/>
      <c r="AL212" s="1153"/>
      <c r="AM212" s="1153"/>
      <c r="AN212" s="1153"/>
      <c r="AO212" s="1153"/>
      <c r="AP212" s="1153"/>
      <c r="AQ212" s="1153"/>
      <c r="AR212" s="1153"/>
      <c r="AS212" s="1153"/>
      <c r="AT212" s="1153"/>
      <c r="AU212" s="1153"/>
      <c r="AV212" s="1153"/>
      <c r="AW212" s="1153"/>
      <c r="AX212" s="1153"/>
      <c r="AY212" s="1153"/>
      <c r="AZ212" s="1153"/>
      <c r="BA212" s="1153"/>
      <c r="BB212" s="1153"/>
      <c r="BC212" s="1153"/>
      <c r="BD212" s="1153"/>
      <c r="BE212" s="1153"/>
      <c r="BF212" s="1153"/>
      <c r="BG212" s="1153"/>
      <c r="BH212" s="1364"/>
      <c r="BI212" s="1365"/>
      <c r="BJ212" s="1366"/>
      <c r="BK212" s="1366"/>
      <c r="BL212" s="1366"/>
      <c r="BM212" s="1366"/>
      <c r="BN212" s="1366"/>
      <c r="BO212" s="1366"/>
      <c r="BP212" s="1366"/>
      <c r="BQ212" s="1366"/>
      <c r="BR212" s="1366"/>
      <c r="BS212" s="1366"/>
      <c r="BT212" s="1366"/>
      <c r="BU212" s="1366"/>
      <c r="BV212" s="1366"/>
      <c r="BW212" s="1366"/>
      <c r="BX212" s="1366"/>
      <c r="BY212" s="1366"/>
      <c r="BZ212" s="1367"/>
      <c r="CA212" s="72"/>
      <c r="CB212" s="2"/>
      <c r="CC212" s="1918" t="str">
        <f>IF(CC158="","",CC158)</f>
        <v/>
      </c>
      <c r="CD212" s="1861"/>
      <c r="CE212" s="1861"/>
      <c r="CF212" s="1862"/>
      <c r="CG212" s="1860" t="str">
        <f>IF(CG158="","",CG158)</f>
        <v/>
      </c>
      <c r="CH212" s="1861"/>
      <c r="CI212" s="1861"/>
      <c r="CJ212" s="1862"/>
      <c r="CK212" s="1919" t="str">
        <f>IF(CK158="","",CK158)</f>
        <v/>
      </c>
      <c r="CL212" s="1920"/>
      <c r="CM212" s="1920"/>
      <c r="CN212" s="1921"/>
      <c r="CO212" s="2357" t="s">
        <v>79</v>
      </c>
      <c r="CP212" s="2357"/>
      <c r="CQ212" s="2357"/>
      <c r="CR212" s="2357"/>
      <c r="CS212" s="1860" t="str">
        <f>IF(CS158="","",CS158)</f>
        <v/>
      </c>
      <c r="CT212" s="1861"/>
      <c r="CU212" s="1861"/>
      <c r="CV212" s="1862"/>
      <c r="CW212" s="1860" t="str">
        <f>IF(CW158="","",CW158)</f>
        <v/>
      </c>
      <c r="CX212" s="1861"/>
      <c r="CY212" s="1861"/>
      <c r="CZ212" s="1862"/>
      <c r="DA212" s="1860" t="str">
        <f>IF(DA158="","",DA158)</f>
        <v/>
      </c>
      <c r="DB212" s="1861"/>
      <c r="DC212" s="1861"/>
      <c r="DD212" s="1862"/>
      <c r="DE212" s="1860" t="str">
        <f>IF(DE158="","",DE158)</f>
        <v/>
      </c>
      <c r="DF212" s="1861"/>
      <c r="DG212" s="1861"/>
      <c r="DH212" s="1862"/>
      <c r="DI212" s="2357" t="s">
        <v>79</v>
      </c>
      <c r="DJ212" s="2357"/>
      <c r="DK212" s="2357"/>
      <c r="DL212" s="2357"/>
      <c r="DM212" s="1861" t="str">
        <f>IF(DM158="","",DM158)</f>
        <v/>
      </c>
      <c r="DN212" s="1861"/>
      <c r="DO212" s="1861"/>
      <c r="DP212" s="1862"/>
      <c r="DQ212" s="1860" t="str">
        <f>IF(DQ158="","",DQ158)</f>
        <v/>
      </c>
      <c r="DR212" s="1861"/>
      <c r="DS212" s="1861"/>
      <c r="DT212" s="1862"/>
      <c r="DU212" s="1860" t="str">
        <f>IF(DU158="","",DU158)</f>
        <v/>
      </c>
      <c r="DV212" s="1861"/>
      <c r="DW212" s="1861"/>
      <c r="DX212" s="1862"/>
      <c r="DY212" s="1860" t="str">
        <f>IF(DY158="","",DY158)</f>
        <v/>
      </c>
      <c r="DZ212" s="1861"/>
      <c r="EA212" s="1861"/>
      <c r="EB212" s="1862"/>
      <c r="EC212" s="1860" t="str">
        <f>IF(EC158="","",EC158)</f>
        <v/>
      </c>
      <c r="ED212" s="1861"/>
      <c r="EE212" s="1861"/>
      <c r="EF212" s="1996"/>
      <c r="EG212" s="1997" t="str">
        <f>IF(EG158="","",EG158)</f>
        <v/>
      </c>
      <c r="EH212" s="1998"/>
      <c r="EI212" s="1998"/>
      <c r="EJ212" s="1999"/>
      <c r="EK212" s="1995" t="str">
        <f>IF(EK158="","",EK158)</f>
        <v/>
      </c>
      <c r="EL212" s="1861"/>
      <c r="EM212" s="1861"/>
      <c r="EN212" s="1864"/>
      <c r="EO212" s="1863" t="str">
        <f>IF(EO158="","",EO158)</f>
        <v/>
      </c>
      <c r="EP212" s="1861"/>
      <c r="EQ212" s="1861"/>
      <c r="ER212" s="1864"/>
      <c r="ES212" s="1863" t="str">
        <f>IF(ES158="","",ES158)</f>
        <v/>
      </c>
      <c r="ET212" s="1861"/>
      <c r="EU212" s="1861"/>
      <c r="EV212" s="1975"/>
      <c r="EW212" s="1976" t="str">
        <f>IF(EW158="","",EW158)</f>
        <v/>
      </c>
      <c r="EX212" s="1861"/>
      <c r="EY212" s="1861"/>
      <c r="EZ212" s="1864"/>
      <c r="FA212" s="1863" t="str">
        <f>IF(FA158="","",FA158)</f>
        <v/>
      </c>
      <c r="FB212" s="1861"/>
      <c r="FC212" s="1861"/>
      <c r="FD212" s="1864"/>
      <c r="FE212" s="1863" t="str">
        <f>IF(FE158="","",FE158)</f>
        <v/>
      </c>
      <c r="FF212" s="1861"/>
      <c r="FG212" s="1861"/>
      <c r="FH212" s="1975"/>
      <c r="FI212" s="1976" t="str">
        <f>IF(FI158="","",FI158)</f>
        <v/>
      </c>
      <c r="FJ212" s="1861"/>
      <c r="FK212" s="1861"/>
      <c r="FL212" s="1864"/>
      <c r="FM212" s="1863" t="str">
        <f>IF(FM158="","",FM158)</f>
        <v/>
      </c>
      <c r="FN212" s="1861"/>
      <c r="FO212" s="1861"/>
      <c r="FP212" s="1864"/>
      <c r="FQ212" s="1863" t="str">
        <f>IF(FQ158="","",FQ158)</f>
        <v/>
      </c>
      <c r="FR212" s="1861"/>
      <c r="FS212" s="1861"/>
      <c r="FT212" s="1977"/>
    </row>
    <row r="213" spans="1:176" ht="22.5" customHeight="1" x14ac:dyDescent="0.2">
      <c r="A213" s="124"/>
      <c r="B213" s="94" t="str">
        <f t="shared" si="22"/>
        <v/>
      </c>
      <c r="C213" s="86" t="str">
        <f t="shared" si="22"/>
        <v/>
      </c>
      <c r="D213" s="397" t="str">
        <f t="shared" si="22"/>
        <v/>
      </c>
      <c r="E213" s="398"/>
      <c r="F213" s="398"/>
      <c r="G213" s="398"/>
      <c r="H213" s="398"/>
      <c r="I213" s="398"/>
      <c r="J213" s="398"/>
      <c r="K213" s="398"/>
      <c r="L213" s="398"/>
      <c r="M213" s="398"/>
      <c r="N213" s="1148" t="str">
        <f>IF(N159="","",N159)</f>
        <v/>
      </c>
      <c r="O213" s="1149"/>
      <c r="P213" s="1150" t="str">
        <f>IF(P159="","",P159)</f>
        <v/>
      </c>
      <c r="Q213" s="1150"/>
      <c r="R213" s="1150"/>
      <c r="S213" s="363" t="str">
        <f>IF(S159="","",S159)</f>
        <v/>
      </c>
      <c r="T213" s="364"/>
      <c r="U213" s="364"/>
      <c r="V213" s="364"/>
      <c r="W213" s="365"/>
      <c r="X213" s="1151" t="str">
        <f>IF(X159="","",X159)</f>
        <v/>
      </c>
      <c r="Y213" s="938"/>
      <c r="Z213" s="938"/>
      <c r="AA213" s="938"/>
      <c r="AB213" s="938"/>
      <c r="AC213" s="938"/>
      <c r="AD213" s="938"/>
      <c r="AE213" s="938"/>
      <c r="AF213" s="938"/>
      <c r="AG213" s="938"/>
      <c r="AH213" s="938"/>
      <c r="AI213" s="939"/>
      <c r="AJ213" s="1152" t="str">
        <f t="shared" si="23"/>
        <v/>
      </c>
      <c r="AK213" s="1153"/>
      <c r="AL213" s="1153"/>
      <c r="AM213" s="1153"/>
      <c r="AN213" s="1153"/>
      <c r="AO213" s="1153"/>
      <c r="AP213" s="1153"/>
      <c r="AQ213" s="1153"/>
      <c r="AR213" s="1153"/>
      <c r="AS213" s="1153"/>
      <c r="AT213" s="1153"/>
      <c r="AU213" s="1153"/>
      <c r="AV213" s="1153"/>
      <c r="AW213" s="1153"/>
      <c r="AX213" s="1153"/>
      <c r="AY213" s="1153"/>
      <c r="AZ213" s="1153"/>
      <c r="BA213" s="1153"/>
      <c r="BB213" s="1153"/>
      <c r="BC213" s="1153"/>
      <c r="BD213" s="1153"/>
      <c r="BE213" s="1153"/>
      <c r="BF213" s="1153"/>
      <c r="BG213" s="1153"/>
      <c r="BH213" s="1364"/>
      <c r="BI213" s="1365"/>
      <c r="BJ213" s="1366"/>
      <c r="BK213" s="1366"/>
      <c r="BL213" s="1366"/>
      <c r="BM213" s="1366"/>
      <c r="BN213" s="1366"/>
      <c r="BO213" s="1366"/>
      <c r="BP213" s="1366"/>
      <c r="BQ213" s="1366"/>
      <c r="BR213" s="1366"/>
      <c r="BS213" s="1366"/>
      <c r="BT213" s="1366"/>
      <c r="BU213" s="1366"/>
      <c r="BV213" s="1366"/>
      <c r="BW213" s="1366"/>
      <c r="BX213" s="1366"/>
      <c r="BY213" s="1366"/>
      <c r="BZ213" s="1367"/>
      <c r="CA213" s="72"/>
      <c r="CB213" s="2"/>
      <c r="CC213" s="1992" t="str">
        <f>IF(CC159="","",CC159)</f>
        <v/>
      </c>
      <c r="CD213" s="1920"/>
      <c r="CE213" s="1920"/>
      <c r="CF213" s="1993"/>
      <c r="CG213" s="2358" t="str">
        <f>IF(CG159="","",CG159)</f>
        <v/>
      </c>
      <c r="CH213" s="1920"/>
      <c r="CI213" s="1920"/>
      <c r="CJ213" s="1993"/>
      <c r="CK213" s="1919" t="str">
        <f>IF(CK159="","",CK159)</f>
        <v/>
      </c>
      <c r="CL213" s="1920"/>
      <c r="CM213" s="1920"/>
      <c r="CN213" s="1921"/>
      <c r="CO213" s="1994" t="s">
        <v>79</v>
      </c>
      <c r="CP213" s="1994"/>
      <c r="CQ213" s="1994"/>
      <c r="CR213" s="1994"/>
      <c r="CS213" s="1860" t="str">
        <f>IF(CS159="","",CS159)</f>
        <v/>
      </c>
      <c r="CT213" s="1861"/>
      <c r="CU213" s="1861"/>
      <c r="CV213" s="1862"/>
      <c r="CW213" s="1860" t="str">
        <f>IF(CW159="","",CW159)</f>
        <v/>
      </c>
      <c r="CX213" s="1861"/>
      <c r="CY213" s="1861"/>
      <c r="CZ213" s="1862"/>
      <c r="DA213" s="1860" t="str">
        <f>IF(DA159="","",DA159)</f>
        <v/>
      </c>
      <c r="DB213" s="1861"/>
      <c r="DC213" s="1861"/>
      <c r="DD213" s="1862"/>
      <c r="DE213" s="1860" t="str">
        <f>IF(DE159="","",DE159)</f>
        <v/>
      </c>
      <c r="DF213" s="1861"/>
      <c r="DG213" s="1861"/>
      <c r="DH213" s="1862"/>
      <c r="DI213" s="1994" t="s">
        <v>79</v>
      </c>
      <c r="DJ213" s="1994"/>
      <c r="DK213" s="1994"/>
      <c r="DL213" s="1994"/>
      <c r="DM213" s="1861" t="str">
        <f>IF(DM159="","",DM159)</f>
        <v/>
      </c>
      <c r="DN213" s="1861"/>
      <c r="DO213" s="1861"/>
      <c r="DP213" s="1862"/>
      <c r="DQ213" s="1860" t="str">
        <f>IF(DQ159="","",DQ159)</f>
        <v/>
      </c>
      <c r="DR213" s="1861"/>
      <c r="DS213" s="1861"/>
      <c r="DT213" s="1862"/>
      <c r="DU213" s="1860" t="str">
        <f>IF(DU159="","",DU159)</f>
        <v/>
      </c>
      <c r="DV213" s="1861"/>
      <c r="DW213" s="1861"/>
      <c r="DX213" s="1862"/>
      <c r="DY213" s="1860" t="str">
        <f>IF(DY159="","",DY159)</f>
        <v/>
      </c>
      <c r="DZ213" s="1861"/>
      <c r="EA213" s="1861"/>
      <c r="EB213" s="1862"/>
      <c r="EC213" s="1860" t="str">
        <f>IF(EC159="","",EC159)</f>
        <v/>
      </c>
      <c r="ED213" s="1861"/>
      <c r="EE213" s="1861"/>
      <c r="EF213" s="1996"/>
      <c r="EG213" s="1997" t="str">
        <f>IF(EG159="","",EG159)</f>
        <v/>
      </c>
      <c r="EH213" s="1998"/>
      <c r="EI213" s="1998"/>
      <c r="EJ213" s="1999"/>
      <c r="EK213" s="1995" t="str">
        <f>IF(EK159="","",EK159)</f>
        <v/>
      </c>
      <c r="EL213" s="1861"/>
      <c r="EM213" s="1861"/>
      <c r="EN213" s="1864"/>
      <c r="EO213" s="1863" t="str">
        <f>IF(EO159="","",EO159)</f>
        <v/>
      </c>
      <c r="EP213" s="1861"/>
      <c r="EQ213" s="1861"/>
      <c r="ER213" s="1864"/>
      <c r="ES213" s="1863" t="str">
        <f>IF(ES159="","",ES159)</f>
        <v/>
      </c>
      <c r="ET213" s="1861"/>
      <c r="EU213" s="1861"/>
      <c r="EV213" s="1975"/>
      <c r="EW213" s="1976" t="str">
        <f>IF(EW159="","",EW159)</f>
        <v/>
      </c>
      <c r="EX213" s="1861"/>
      <c r="EY213" s="1861"/>
      <c r="EZ213" s="1864"/>
      <c r="FA213" s="1863" t="str">
        <f>IF(FA159="","",FA159)</f>
        <v/>
      </c>
      <c r="FB213" s="1861"/>
      <c r="FC213" s="1861"/>
      <c r="FD213" s="1864"/>
      <c r="FE213" s="1863" t="str">
        <f>IF(FE159="","",FE159)</f>
        <v/>
      </c>
      <c r="FF213" s="1861"/>
      <c r="FG213" s="1861"/>
      <c r="FH213" s="1975"/>
      <c r="FI213" s="1976" t="str">
        <f>IF(FI159="","",FI159)</f>
        <v/>
      </c>
      <c r="FJ213" s="1861"/>
      <c r="FK213" s="1861"/>
      <c r="FL213" s="1864"/>
      <c r="FM213" s="1863" t="str">
        <f>IF(FM159="","",FM159)</f>
        <v/>
      </c>
      <c r="FN213" s="1861"/>
      <c r="FO213" s="1861"/>
      <c r="FP213" s="1864"/>
      <c r="FQ213" s="1863" t="str">
        <f>IF(FQ159="","",FQ159)</f>
        <v/>
      </c>
      <c r="FR213" s="1861"/>
      <c r="FS213" s="1861"/>
      <c r="FT213" s="1977"/>
    </row>
    <row r="214" spans="1:176" ht="22.5" customHeight="1" x14ac:dyDescent="0.2">
      <c r="A214" s="124"/>
      <c r="B214" s="94" t="str">
        <f t="shared" si="22"/>
        <v/>
      </c>
      <c r="C214" s="86" t="str">
        <f t="shared" si="22"/>
        <v/>
      </c>
      <c r="D214" s="397" t="str">
        <f t="shared" si="22"/>
        <v/>
      </c>
      <c r="E214" s="398"/>
      <c r="F214" s="398"/>
      <c r="G214" s="398"/>
      <c r="H214" s="398"/>
      <c r="I214" s="398"/>
      <c r="J214" s="398"/>
      <c r="K214" s="398"/>
      <c r="L214" s="398"/>
      <c r="M214" s="398"/>
      <c r="N214" s="1148" t="str">
        <f>IF(N160="","",N160)</f>
        <v/>
      </c>
      <c r="O214" s="1149"/>
      <c r="P214" s="1150" t="str">
        <f>IF(P160="","",P160)</f>
        <v/>
      </c>
      <c r="Q214" s="1150"/>
      <c r="R214" s="1150"/>
      <c r="S214" s="363" t="str">
        <f>IF(S160="","",S160)</f>
        <v/>
      </c>
      <c r="T214" s="364"/>
      <c r="U214" s="364"/>
      <c r="V214" s="364"/>
      <c r="W214" s="365"/>
      <c r="X214" s="1151" t="str">
        <f>IF(X160="","",X160)</f>
        <v/>
      </c>
      <c r="Y214" s="938"/>
      <c r="Z214" s="938"/>
      <c r="AA214" s="938"/>
      <c r="AB214" s="938"/>
      <c r="AC214" s="938"/>
      <c r="AD214" s="938"/>
      <c r="AE214" s="938"/>
      <c r="AF214" s="938"/>
      <c r="AG214" s="938"/>
      <c r="AH214" s="938"/>
      <c r="AI214" s="939"/>
      <c r="AJ214" s="1152" t="str">
        <f t="shared" si="23"/>
        <v/>
      </c>
      <c r="AK214" s="1153"/>
      <c r="AL214" s="1153"/>
      <c r="AM214" s="1153"/>
      <c r="AN214" s="1153"/>
      <c r="AO214" s="1153"/>
      <c r="AP214" s="1153"/>
      <c r="AQ214" s="1153"/>
      <c r="AR214" s="1153"/>
      <c r="AS214" s="1153"/>
      <c r="AT214" s="1153"/>
      <c r="AU214" s="1153"/>
      <c r="AV214" s="1153"/>
      <c r="AW214" s="1153"/>
      <c r="AX214" s="1153"/>
      <c r="AY214" s="1153"/>
      <c r="AZ214" s="1153"/>
      <c r="BA214" s="1153"/>
      <c r="BB214" s="1153"/>
      <c r="BC214" s="1153"/>
      <c r="BD214" s="1153"/>
      <c r="BE214" s="1153"/>
      <c r="BF214" s="1153"/>
      <c r="BG214" s="1153"/>
      <c r="BH214" s="1364"/>
      <c r="BI214" s="1365"/>
      <c r="BJ214" s="1366"/>
      <c r="BK214" s="1366"/>
      <c r="BL214" s="1366"/>
      <c r="BM214" s="1366"/>
      <c r="BN214" s="1366"/>
      <c r="BO214" s="1366"/>
      <c r="BP214" s="1366"/>
      <c r="BQ214" s="1366"/>
      <c r="BR214" s="1366"/>
      <c r="BS214" s="1366"/>
      <c r="BT214" s="1366"/>
      <c r="BU214" s="1366"/>
      <c r="BV214" s="1366"/>
      <c r="BW214" s="1366"/>
      <c r="BX214" s="1366"/>
      <c r="BY214" s="1366"/>
      <c r="BZ214" s="1367"/>
      <c r="CA214" s="72"/>
      <c r="CB214" s="2"/>
      <c r="CC214" s="1992" t="str">
        <f>IF(CC160="","",CC160)</f>
        <v/>
      </c>
      <c r="CD214" s="1920"/>
      <c r="CE214" s="1920"/>
      <c r="CF214" s="1993"/>
      <c r="CG214" s="2358" t="str">
        <f>IF(CG160="","",CG160)</f>
        <v/>
      </c>
      <c r="CH214" s="1920"/>
      <c r="CI214" s="1920"/>
      <c r="CJ214" s="1993"/>
      <c r="CK214" s="1919" t="str">
        <f>IF(CK160="","",CK160)</f>
        <v/>
      </c>
      <c r="CL214" s="1920"/>
      <c r="CM214" s="1920"/>
      <c r="CN214" s="1921"/>
      <c r="CO214" s="1994" t="s">
        <v>79</v>
      </c>
      <c r="CP214" s="1994"/>
      <c r="CQ214" s="1994"/>
      <c r="CR214" s="1994"/>
      <c r="CS214" s="1860" t="str">
        <f>IF(CS160="","",CS160)</f>
        <v/>
      </c>
      <c r="CT214" s="1861"/>
      <c r="CU214" s="1861"/>
      <c r="CV214" s="1862"/>
      <c r="CW214" s="1860" t="str">
        <f>IF(CW160="","",CW160)</f>
        <v/>
      </c>
      <c r="CX214" s="1861"/>
      <c r="CY214" s="1861"/>
      <c r="CZ214" s="1862"/>
      <c r="DA214" s="1860" t="str">
        <f>IF(DA160="","",DA160)</f>
        <v/>
      </c>
      <c r="DB214" s="1861"/>
      <c r="DC214" s="1861"/>
      <c r="DD214" s="1862"/>
      <c r="DE214" s="1860" t="str">
        <f>IF(DE160="","",DE160)</f>
        <v/>
      </c>
      <c r="DF214" s="1861"/>
      <c r="DG214" s="1861"/>
      <c r="DH214" s="1862"/>
      <c r="DI214" s="1994" t="s">
        <v>79</v>
      </c>
      <c r="DJ214" s="1994"/>
      <c r="DK214" s="1994"/>
      <c r="DL214" s="1994"/>
      <c r="DM214" s="1861" t="str">
        <f>IF(DM160="","",DM160)</f>
        <v/>
      </c>
      <c r="DN214" s="1861"/>
      <c r="DO214" s="1861"/>
      <c r="DP214" s="1862"/>
      <c r="DQ214" s="1860" t="str">
        <f>IF(DQ160="","",DQ160)</f>
        <v/>
      </c>
      <c r="DR214" s="1861"/>
      <c r="DS214" s="1861"/>
      <c r="DT214" s="1862"/>
      <c r="DU214" s="1860" t="str">
        <f>IF(DU160="","",DU160)</f>
        <v/>
      </c>
      <c r="DV214" s="1861"/>
      <c r="DW214" s="1861"/>
      <c r="DX214" s="1862"/>
      <c r="DY214" s="1860" t="str">
        <f>IF(DY160="","",DY160)</f>
        <v/>
      </c>
      <c r="DZ214" s="1861"/>
      <c r="EA214" s="1861"/>
      <c r="EB214" s="1862"/>
      <c r="EC214" s="1860" t="str">
        <f>IF(EC160="","",EC160)</f>
        <v/>
      </c>
      <c r="ED214" s="1861"/>
      <c r="EE214" s="1861"/>
      <c r="EF214" s="1996"/>
      <c r="EG214" s="1997" t="str">
        <f>IF(EG160="","",EG160)</f>
        <v/>
      </c>
      <c r="EH214" s="1998"/>
      <c r="EI214" s="1998"/>
      <c r="EJ214" s="1999"/>
      <c r="EK214" s="1995" t="str">
        <f>IF(EK160="","",EK160)</f>
        <v/>
      </c>
      <c r="EL214" s="1861"/>
      <c r="EM214" s="1861"/>
      <c r="EN214" s="1864"/>
      <c r="EO214" s="1863" t="str">
        <f>IF(EO160="","",EO160)</f>
        <v/>
      </c>
      <c r="EP214" s="1861"/>
      <c r="EQ214" s="1861"/>
      <c r="ER214" s="1864"/>
      <c r="ES214" s="1863" t="str">
        <f>IF(ES160="","",ES160)</f>
        <v/>
      </c>
      <c r="ET214" s="1861"/>
      <c r="EU214" s="1861"/>
      <c r="EV214" s="1975"/>
      <c r="EW214" s="1976" t="str">
        <f>IF(EW160="","",EW160)</f>
        <v/>
      </c>
      <c r="EX214" s="1861"/>
      <c r="EY214" s="1861"/>
      <c r="EZ214" s="1864"/>
      <c r="FA214" s="1863" t="str">
        <f>IF(FA160="","",FA160)</f>
        <v/>
      </c>
      <c r="FB214" s="1861"/>
      <c r="FC214" s="1861"/>
      <c r="FD214" s="1864"/>
      <c r="FE214" s="1863" t="str">
        <f>IF(FE160="","",FE160)</f>
        <v/>
      </c>
      <c r="FF214" s="1861"/>
      <c r="FG214" s="1861"/>
      <c r="FH214" s="1975"/>
      <c r="FI214" s="1976" t="str">
        <f>IF(FI160="","",FI160)</f>
        <v/>
      </c>
      <c r="FJ214" s="1861"/>
      <c r="FK214" s="1861"/>
      <c r="FL214" s="1864"/>
      <c r="FM214" s="1863" t="str">
        <f>IF(FM160="","",FM160)</f>
        <v/>
      </c>
      <c r="FN214" s="1861"/>
      <c r="FO214" s="1861"/>
      <c r="FP214" s="1864"/>
      <c r="FQ214" s="1863" t="str">
        <f>IF(FQ160="","",FQ160)</f>
        <v/>
      </c>
      <c r="FR214" s="1861"/>
      <c r="FS214" s="1861"/>
      <c r="FT214" s="1977"/>
    </row>
    <row r="215" spans="1:176" ht="22.5" customHeight="1" thickBot="1" x14ac:dyDescent="0.25">
      <c r="A215" s="124"/>
      <c r="B215" s="95" t="str">
        <f t="shared" si="22"/>
        <v/>
      </c>
      <c r="C215" s="96" t="str">
        <f t="shared" si="22"/>
        <v/>
      </c>
      <c r="D215" s="962" t="str">
        <f t="shared" si="22"/>
        <v/>
      </c>
      <c r="E215" s="963"/>
      <c r="F215" s="963"/>
      <c r="G215" s="963"/>
      <c r="H215" s="963"/>
      <c r="I215" s="963"/>
      <c r="J215" s="963"/>
      <c r="K215" s="963"/>
      <c r="L215" s="963"/>
      <c r="M215" s="963"/>
      <c r="N215" s="1387" t="str">
        <f>IF(N161="","",N161)</f>
        <v/>
      </c>
      <c r="O215" s="1388"/>
      <c r="P215" s="1194" t="str">
        <f>IF(P161="","",P161)</f>
        <v/>
      </c>
      <c r="Q215" s="1194"/>
      <c r="R215" s="1194"/>
      <c r="S215" s="1195" t="str">
        <f>IF(S161="","",S161)</f>
        <v/>
      </c>
      <c r="T215" s="1196"/>
      <c r="U215" s="1196"/>
      <c r="V215" s="1196"/>
      <c r="W215" s="1197"/>
      <c r="X215" s="970" t="str">
        <f>IF(X161="","",X161)</f>
        <v/>
      </c>
      <c r="Y215" s="971"/>
      <c r="Z215" s="971"/>
      <c r="AA215" s="971"/>
      <c r="AB215" s="971"/>
      <c r="AC215" s="971"/>
      <c r="AD215" s="971"/>
      <c r="AE215" s="971"/>
      <c r="AF215" s="971"/>
      <c r="AG215" s="971"/>
      <c r="AH215" s="971"/>
      <c r="AI215" s="972"/>
      <c r="AJ215" s="1224" t="str">
        <f t="shared" si="23"/>
        <v/>
      </c>
      <c r="AK215" s="1225"/>
      <c r="AL215" s="1225"/>
      <c r="AM215" s="1225"/>
      <c r="AN215" s="1225"/>
      <c r="AO215" s="1225"/>
      <c r="AP215" s="1225"/>
      <c r="AQ215" s="1225"/>
      <c r="AR215" s="1225"/>
      <c r="AS215" s="1225"/>
      <c r="AT215" s="1225"/>
      <c r="AU215" s="1225"/>
      <c r="AV215" s="1225"/>
      <c r="AW215" s="1225"/>
      <c r="AX215" s="1225"/>
      <c r="AY215" s="1225"/>
      <c r="AZ215" s="1225"/>
      <c r="BA215" s="1225"/>
      <c r="BB215" s="1225"/>
      <c r="BC215" s="1225"/>
      <c r="BD215" s="1225"/>
      <c r="BE215" s="1225"/>
      <c r="BF215" s="1225"/>
      <c r="BG215" s="1225"/>
      <c r="BH215" s="1414"/>
      <c r="BI215" s="1415"/>
      <c r="BJ215" s="1416"/>
      <c r="BK215" s="1416"/>
      <c r="BL215" s="1416"/>
      <c r="BM215" s="1416"/>
      <c r="BN215" s="1416"/>
      <c r="BO215" s="1416"/>
      <c r="BP215" s="1416"/>
      <c r="BQ215" s="1416"/>
      <c r="BR215" s="1416"/>
      <c r="BS215" s="1416"/>
      <c r="BT215" s="1416"/>
      <c r="BU215" s="1416"/>
      <c r="BV215" s="1416"/>
      <c r="BW215" s="1416"/>
      <c r="BX215" s="1416"/>
      <c r="BY215" s="1416"/>
      <c r="BZ215" s="1417"/>
      <c r="CA215" s="72"/>
      <c r="CB215" s="2"/>
      <c r="CC215" s="1978" t="str">
        <f>IF(CC161="","",CC161)</f>
        <v/>
      </c>
      <c r="CD215" s="1979"/>
      <c r="CE215" s="1979"/>
      <c r="CF215" s="1980"/>
      <c r="CG215" s="1981" t="str">
        <f>IF(CG161="","",CG161)</f>
        <v/>
      </c>
      <c r="CH215" s="1979"/>
      <c r="CI215" s="1979"/>
      <c r="CJ215" s="1980"/>
      <c r="CK215" s="1982" t="str">
        <f>IF(CK161="","",CK161)</f>
        <v/>
      </c>
      <c r="CL215" s="1979"/>
      <c r="CM215" s="1979"/>
      <c r="CN215" s="1979"/>
      <c r="CO215" s="2415" t="s">
        <v>79</v>
      </c>
      <c r="CP215" s="2415"/>
      <c r="CQ215" s="2415"/>
      <c r="CR215" s="2415"/>
      <c r="CS215" s="1860" t="str">
        <f>IF(CS161="","",CS161)</f>
        <v/>
      </c>
      <c r="CT215" s="1861"/>
      <c r="CU215" s="1861"/>
      <c r="CV215" s="1862"/>
      <c r="CW215" s="1860" t="str">
        <f>IF(CW161="","",CW161)</f>
        <v/>
      </c>
      <c r="CX215" s="1861"/>
      <c r="CY215" s="1861"/>
      <c r="CZ215" s="1862"/>
      <c r="DA215" s="1860" t="str">
        <f>IF(DA161="","",DA161)</f>
        <v/>
      </c>
      <c r="DB215" s="1861"/>
      <c r="DC215" s="1861"/>
      <c r="DD215" s="1862"/>
      <c r="DE215" s="1860" t="str">
        <f>IF(DE161="","",DE161)</f>
        <v/>
      </c>
      <c r="DF215" s="1861"/>
      <c r="DG215" s="1861"/>
      <c r="DH215" s="1862"/>
      <c r="DI215" s="2415" t="s">
        <v>79</v>
      </c>
      <c r="DJ215" s="2415"/>
      <c r="DK215" s="2415"/>
      <c r="DL215" s="2415"/>
      <c r="DM215" s="1983" t="str">
        <f>IF(DM161="","",DM161)</f>
        <v/>
      </c>
      <c r="DN215" s="1983"/>
      <c r="DO215" s="1983"/>
      <c r="DP215" s="1984"/>
      <c r="DQ215" s="1985" t="str">
        <f>IF(DQ161="","",DQ161)</f>
        <v/>
      </c>
      <c r="DR215" s="1983"/>
      <c r="DS215" s="1983"/>
      <c r="DT215" s="1984"/>
      <c r="DU215" s="1985" t="str">
        <f>IF(DU161="","",DU161)</f>
        <v/>
      </c>
      <c r="DV215" s="1983"/>
      <c r="DW215" s="1983"/>
      <c r="DX215" s="1984"/>
      <c r="DY215" s="1985" t="str">
        <f>IF(DY161="","",DY161)</f>
        <v/>
      </c>
      <c r="DZ215" s="1983"/>
      <c r="EA215" s="1983"/>
      <c r="EB215" s="1984"/>
      <c r="EC215" s="1985" t="str">
        <f>IF(EC161="","",EC161)</f>
        <v/>
      </c>
      <c r="ED215" s="1983"/>
      <c r="EE215" s="1983"/>
      <c r="EF215" s="1986"/>
      <c r="EG215" s="2416" t="str">
        <f>IF(EG161="","",EG161)</f>
        <v/>
      </c>
      <c r="EH215" s="2417"/>
      <c r="EI215" s="2417"/>
      <c r="EJ215" s="2418"/>
      <c r="EK215" s="1987" t="str">
        <f>IF(EK161="","",EK161)</f>
        <v/>
      </c>
      <c r="EL215" s="1983"/>
      <c r="EM215" s="1983"/>
      <c r="EN215" s="1988"/>
      <c r="EO215" s="1989" t="str">
        <f>IF(EO161="","",EO161)</f>
        <v/>
      </c>
      <c r="EP215" s="1983"/>
      <c r="EQ215" s="1983"/>
      <c r="ER215" s="1988"/>
      <c r="ES215" s="1863" t="str">
        <f>IF(ES161="","",ES161)</f>
        <v/>
      </c>
      <c r="ET215" s="1861"/>
      <c r="EU215" s="1861"/>
      <c r="EV215" s="1975"/>
      <c r="EW215" s="1990" t="str">
        <f>IF(EW161="","",EW161)</f>
        <v/>
      </c>
      <c r="EX215" s="1983"/>
      <c r="EY215" s="1983"/>
      <c r="EZ215" s="1988"/>
      <c r="FA215" s="1989" t="str">
        <f>IF(FA161="","",FA161)</f>
        <v/>
      </c>
      <c r="FB215" s="1983"/>
      <c r="FC215" s="1983"/>
      <c r="FD215" s="1988"/>
      <c r="FE215" s="1989" t="str">
        <f>IF(FE161="","",FE161)</f>
        <v/>
      </c>
      <c r="FF215" s="1983"/>
      <c r="FG215" s="1983"/>
      <c r="FH215" s="1991"/>
      <c r="FI215" s="1990" t="str">
        <f>IF(FI161="","",FI161)</f>
        <v/>
      </c>
      <c r="FJ215" s="1983"/>
      <c r="FK215" s="1983"/>
      <c r="FL215" s="1988"/>
      <c r="FM215" s="1989" t="str">
        <f>IF(FM161="","",FM161)</f>
        <v/>
      </c>
      <c r="FN215" s="1983"/>
      <c r="FO215" s="1983"/>
      <c r="FP215" s="1988"/>
      <c r="FQ215" s="1863" t="str">
        <f>IF(FQ161="","",FQ161)</f>
        <v/>
      </c>
      <c r="FR215" s="1861"/>
      <c r="FS215" s="1861"/>
      <c r="FT215" s="1977"/>
    </row>
    <row r="216" spans="1:176" ht="7.5" customHeight="1" x14ac:dyDescent="0.2">
      <c r="A216" s="124"/>
      <c r="B216" s="1471" t="s">
        <v>90</v>
      </c>
      <c r="C216" s="1472"/>
      <c r="D216" s="1472"/>
      <c r="E216" s="1472"/>
      <c r="F216" s="1472"/>
      <c r="G216" s="1472"/>
      <c r="H216" s="1472"/>
      <c r="I216" s="1473"/>
      <c r="J216" s="1427" t="str">
        <f>IF(J162="","",J162)</f>
        <v/>
      </c>
      <c r="K216" s="992"/>
      <c r="L216" s="992"/>
      <c r="M216" s="992"/>
      <c r="N216" s="992"/>
      <c r="O216" s="1270"/>
      <c r="P216" s="1389" t="s">
        <v>83</v>
      </c>
      <c r="Q216" s="1390"/>
      <c r="R216" s="1390"/>
      <c r="S216" s="1390"/>
      <c r="T216" s="1390"/>
      <c r="U216" s="1390"/>
      <c r="V216" s="1390"/>
      <c r="W216" s="1390"/>
      <c r="X216" s="1390"/>
      <c r="Y216" s="1390"/>
      <c r="Z216" s="1390"/>
      <c r="AA216" s="1390"/>
      <c r="AB216" s="1390"/>
      <c r="AC216" s="1390"/>
      <c r="AD216" s="1390"/>
      <c r="AE216" s="1390"/>
      <c r="AF216" s="1390"/>
      <c r="AG216" s="1390"/>
      <c r="AH216" s="1390"/>
      <c r="AI216" s="1391"/>
      <c r="AJ216" s="991" t="str">
        <f t="shared" si="23"/>
        <v/>
      </c>
      <c r="AK216" s="992"/>
      <c r="AL216" s="992"/>
      <c r="AM216" s="992"/>
      <c r="AN216" s="992"/>
      <c r="AO216" s="992"/>
      <c r="AP216" s="992"/>
      <c r="AQ216" s="992"/>
      <c r="AR216" s="992"/>
      <c r="AS216" s="992"/>
      <c r="AT216" s="992"/>
      <c r="AU216" s="992"/>
      <c r="AV216" s="992"/>
      <c r="AW216" s="992"/>
      <c r="AX216" s="992"/>
      <c r="AY216" s="992"/>
      <c r="AZ216" s="992"/>
      <c r="BA216" s="992"/>
      <c r="BB216" s="992"/>
      <c r="BC216" s="992"/>
      <c r="BD216" s="992"/>
      <c r="BE216" s="992"/>
      <c r="BF216" s="992"/>
      <c r="BG216" s="992"/>
      <c r="BH216" s="1270"/>
      <c r="BI216" s="1392"/>
      <c r="BJ216" s="1393"/>
      <c r="BK216" s="1393"/>
      <c r="BL216" s="1393"/>
      <c r="BM216" s="1393"/>
      <c r="BN216" s="1393"/>
      <c r="BO216" s="1393"/>
      <c r="BP216" s="1393"/>
      <c r="BQ216" s="1393"/>
      <c r="BR216" s="1393"/>
      <c r="BS216" s="1393"/>
      <c r="BT216" s="1393"/>
      <c r="BU216" s="1393"/>
      <c r="BV216" s="1393"/>
      <c r="BW216" s="1393"/>
      <c r="BX216" s="1393"/>
      <c r="BY216" s="1393"/>
      <c r="BZ216" s="1394"/>
      <c r="CA216" s="72"/>
      <c r="CB216" s="2"/>
      <c r="CC216" s="2379" t="s">
        <v>114</v>
      </c>
      <c r="CD216" s="2380"/>
      <c r="CE216" s="2380"/>
      <c r="CF216" s="2380"/>
      <c r="CG216" s="2380"/>
      <c r="CH216" s="2380"/>
      <c r="CI216" s="2380"/>
      <c r="CJ216" s="2380"/>
      <c r="CK216" s="2380"/>
      <c r="CL216" s="2380"/>
      <c r="CM216" s="2380"/>
      <c r="CN216" s="2381"/>
      <c r="CO216" s="2389" t="str">
        <f>IF(CO162="","",CO162)</f>
        <v/>
      </c>
      <c r="CP216" s="1954"/>
      <c r="CQ216" s="1954"/>
      <c r="CR216" s="1954"/>
      <c r="CS216" s="1954" t="str">
        <f>IF(CS162="","",CS162)</f>
        <v/>
      </c>
      <c r="CT216" s="1954"/>
      <c r="CU216" s="1954"/>
      <c r="CV216" s="1954"/>
      <c r="CW216" s="1954" t="str">
        <f>IF(CW162="","",CW162)</f>
        <v/>
      </c>
      <c r="CX216" s="1954"/>
      <c r="CY216" s="1954"/>
      <c r="CZ216" s="2377"/>
      <c r="DA216" s="2386" t="str">
        <f>IF(DA162="","",DA162)</f>
        <v/>
      </c>
      <c r="DB216" s="1954"/>
      <c r="DC216" s="1954"/>
      <c r="DD216" s="1954"/>
      <c r="DE216" s="1954" t="str">
        <f>IF(DE162="","",DE162)</f>
        <v/>
      </c>
      <c r="DF216" s="1954"/>
      <c r="DG216" s="1954"/>
      <c r="DH216" s="1954"/>
      <c r="DI216" s="1954" t="str">
        <f>IF(DI162="","",DI162)</f>
        <v/>
      </c>
      <c r="DJ216" s="1954"/>
      <c r="DK216" s="1954"/>
      <c r="DL216" s="2377"/>
      <c r="DM216" s="2386" t="str">
        <f>IF(DM162="","",DM162)</f>
        <v/>
      </c>
      <c r="DN216" s="1954"/>
      <c r="DO216" s="1954"/>
      <c r="DP216" s="1954"/>
      <c r="DQ216" s="1954" t="str">
        <f>IF(DQ162="","",DQ162)</f>
        <v/>
      </c>
      <c r="DR216" s="1954"/>
      <c r="DS216" s="1954"/>
      <c r="DT216" s="1954"/>
      <c r="DU216" s="1954" t="str">
        <f>IF(DU162="","",DU162)</f>
        <v/>
      </c>
      <c r="DV216" s="1954"/>
      <c r="DW216" s="1954"/>
      <c r="DX216" s="2388"/>
      <c r="DY216" s="2364" t="s">
        <v>83</v>
      </c>
      <c r="DZ216" s="2365"/>
      <c r="EA216" s="2365"/>
      <c r="EB216" s="2365"/>
      <c r="EC216" s="2365"/>
      <c r="ED216" s="2365"/>
      <c r="EE216" s="2365"/>
      <c r="EF216" s="2365"/>
      <c r="EG216" s="2365"/>
      <c r="EH216" s="2365"/>
      <c r="EI216" s="2365"/>
      <c r="EJ216" s="2366"/>
      <c r="EK216" s="2389" t="str">
        <f>IF(EK162="","",EK162)</f>
        <v/>
      </c>
      <c r="EL216" s="1954"/>
      <c r="EM216" s="1954"/>
      <c r="EN216" s="1954"/>
      <c r="EO216" s="1954" t="str">
        <f>IF(EO162="","",EO162)</f>
        <v/>
      </c>
      <c r="EP216" s="1954"/>
      <c r="EQ216" s="1954"/>
      <c r="ER216" s="1954"/>
      <c r="ES216" s="1954" t="str">
        <f>IF(ES162="","",ES162)</f>
        <v/>
      </c>
      <c r="ET216" s="1954"/>
      <c r="EU216" s="1954"/>
      <c r="EV216" s="2377"/>
      <c r="EW216" s="1954" t="str">
        <f>IF(EW162="","",EW162)</f>
        <v/>
      </c>
      <c r="EX216" s="1954"/>
      <c r="EY216" s="1954"/>
      <c r="EZ216" s="1954"/>
      <c r="FA216" s="1954" t="str">
        <f>IF(FA162="","",FA162)</f>
        <v/>
      </c>
      <c r="FB216" s="1954"/>
      <c r="FC216" s="1954"/>
      <c r="FD216" s="1954"/>
      <c r="FE216" s="1954" t="str">
        <f>IF(FE162="","",FE162)</f>
        <v/>
      </c>
      <c r="FF216" s="1954"/>
      <c r="FG216" s="1954"/>
      <c r="FH216" s="2377"/>
      <c r="FI216" s="1954" t="str">
        <f>IF(FI162="","",FI162)</f>
        <v/>
      </c>
      <c r="FJ216" s="1954"/>
      <c r="FK216" s="1954"/>
      <c r="FL216" s="1954"/>
      <c r="FM216" s="1954" t="str">
        <f>IF(FM162="","",FM162)</f>
        <v/>
      </c>
      <c r="FN216" s="1954"/>
      <c r="FO216" s="1954"/>
      <c r="FP216" s="1954"/>
      <c r="FQ216" s="1954" t="str">
        <f>IF(FQ162="","",FQ162)</f>
        <v/>
      </c>
      <c r="FR216" s="1954"/>
      <c r="FS216" s="1954"/>
      <c r="FT216" s="1955"/>
    </row>
    <row r="217" spans="1:176" ht="15" customHeight="1" x14ac:dyDescent="0.2">
      <c r="A217" s="124"/>
      <c r="B217" s="1474"/>
      <c r="C217" s="1475"/>
      <c r="D217" s="1475"/>
      <c r="E217" s="1475"/>
      <c r="F217" s="1475"/>
      <c r="G217" s="1475"/>
      <c r="H217" s="1475"/>
      <c r="I217" s="1476"/>
      <c r="J217" s="1010"/>
      <c r="K217" s="960"/>
      <c r="L217" s="960"/>
      <c r="M217" s="960"/>
      <c r="N217" s="960"/>
      <c r="O217" s="1011"/>
      <c r="P217" s="1450" t="s">
        <v>84</v>
      </c>
      <c r="Q217" s="1451"/>
      <c r="R217" s="1451"/>
      <c r="S217" s="1451"/>
      <c r="T217" s="1451"/>
      <c r="U217" s="1451"/>
      <c r="V217" s="1451"/>
      <c r="W217" s="1451"/>
      <c r="X217" s="1451"/>
      <c r="Y217" s="1451"/>
      <c r="Z217" s="1451"/>
      <c r="AA217" s="1451"/>
      <c r="AB217" s="1451"/>
      <c r="AC217" s="1451"/>
      <c r="AD217" s="1451"/>
      <c r="AE217" s="1451"/>
      <c r="AF217" s="1451"/>
      <c r="AG217" s="1451"/>
      <c r="AH217" s="1451"/>
      <c r="AI217" s="1452"/>
      <c r="AJ217" s="959"/>
      <c r="AK217" s="960"/>
      <c r="AL217" s="960"/>
      <c r="AM217" s="960"/>
      <c r="AN217" s="960"/>
      <c r="AO217" s="960"/>
      <c r="AP217" s="960"/>
      <c r="AQ217" s="960"/>
      <c r="AR217" s="960"/>
      <c r="AS217" s="960"/>
      <c r="AT217" s="960"/>
      <c r="AU217" s="960"/>
      <c r="AV217" s="960"/>
      <c r="AW217" s="960"/>
      <c r="AX217" s="960"/>
      <c r="AY217" s="960"/>
      <c r="AZ217" s="960"/>
      <c r="BA217" s="960"/>
      <c r="BB217" s="960"/>
      <c r="BC217" s="960"/>
      <c r="BD217" s="960"/>
      <c r="BE217" s="960"/>
      <c r="BF217" s="960"/>
      <c r="BG217" s="960"/>
      <c r="BH217" s="1011"/>
      <c r="BI217" s="1395"/>
      <c r="BJ217" s="1396"/>
      <c r="BK217" s="1396"/>
      <c r="BL217" s="1396"/>
      <c r="BM217" s="1396"/>
      <c r="BN217" s="1396"/>
      <c r="BO217" s="1396"/>
      <c r="BP217" s="1396"/>
      <c r="BQ217" s="1396"/>
      <c r="BR217" s="1396"/>
      <c r="BS217" s="1396"/>
      <c r="BT217" s="1396"/>
      <c r="BU217" s="1396"/>
      <c r="BV217" s="1396"/>
      <c r="BW217" s="1396"/>
      <c r="BX217" s="1396"/>
      <c r="BY217" s="1396"/>
      <c r="BZ217" s="1397"/>
      <c r="CA217" s="72"/>
      <c r="CB217" s="2"/>
      <c r="CC217" s="2403"/>
      <c r="CD217" s="2404"/>
      <c r="CE217" s="2404"/>
      <c r="CF217" s="2404"/>
      <c r="CG217" s="2404"/>
      <c r="CH217" s="2404"/>
      <c r="CI217" s="2404"/>
      <c r="CJ217" s="2404"/>
      <c r="CK217" s="2404"/>
      <c r="CL217" s="2404"/>
      <c r="CM217" s="2404"/>
      <c r="CN217" s="2405"/>
      <c r="CO217" s="2390"/>
      <c r="CP217" s="1578"/>
      <c r="CQ217" s="1578"/>
      <c r="CR217" s="1578"/>
      <c r="CS217" s="1578"/>
      <c r="CT217" s="1578"/>
      <c r="CU217" s="1578"/>
      <c r="CV217" s="1578"/>
      <c r="CW217" s="1578"/>
      <c r="CX217" s="1578"/>
      <c r="CY217" s="1578"/>
      <c r="CZ217" s="2378"/>
      <c r="DA217" s="2387"/>
      <c r="DB217" s="1578"/>
      <c r="DC217" s="1578"/>
      <c r="DD217" s="1578"/>
      <c r="DE217" s="1578"/>
      <c r="DF217" s="1578"/>
      <c r="DG217" s="1578"/>
      <c r="DH217" s="1578"/>
      <c r="DI217" s="1578"/>
      <c r="DJ217" s="1578"/>
      <c r="DK217" s="1578"/>
      <c r="DL217" s="2378"/>
      <c r="DM217" s="2387"/>
      <c r="DN217" s="1578"/>
      <c r="DO217" s="1578"/>
      <c r="DP217" s="1578"/>
      <c r="DQ217" s="1578"/>
      <c r="DR217" s="1578"/>
      <c r="DS217" s="1578"/>
      <c r="DT217" s="1578"/>
      <c r="DU217" s="1578"/>
      <c r="DV217" s="1578"/>
      <c r="DW217" s="1578"/>
      <c r="DX217" s="1582"/>
      <c r="DY217" s="2361" t="s">
        <v>109</v>
      </c>
      <c r="DZ217" s="2362"/>
      <c r="EA217" s="2362"/>
      <c r="EB217" s="2362"/>
      <c r="EC217" s="2362"/>
      <c r="ED217" s="2362"/>
      <c r="EE217" s="2362"/>
      <c r="EF217" s="2362"/>
      <c r="EG217" s="2362"/>
      <c r="EH217" s="2362"/>
      <c r="EI217" s="2362"/>
      <c r="EJ217" s="2363"/>
      <c r="EK217" s="2390"/>
      <c r="EL217" s="1578"/>
      <c r="EM217" s="1578"/>
      <c r="EN217" s="1578"/>
      <c r="EO217" s="1578"/>
      <c r="EP217" s="1578"/>
      <c r="EQ217" s="1578"/>
      <c r="ER217" s="1578"/>
      <c r="ES217" s="1578"/>
      <c r="ET217" s="1578"/>
      <c r="EU217" s="1578"/>
      <c r="EV217" s="2378"/>
      <c r="EW217" s="1578"/>
      <c r="EX217" s="1578"/>
      <c r="EY217" s="1578"/>
      <c r="EZ217" s="1578"/>
      <c r="FA217" s="1578"/>
      <c r="FB217" s="1578"/>
      <c r="FC217" s="1578"/>
      <c r="FD217" s="1578"/>
      <c r="FE217" s="1578"/>
      <c r="FF217" s="1578"/>
      <c r="FG217" s="1578"/>
      <c r="FH217" s="2378"/>
      <c r="FI217" s="1578"/>
      <c r="FJ217" s="1578"/>
      <c r="FK217" s="1578"/>
      <c r="FL217" s="1578"/>
      <c r="FM217" s="1578"/>
      <c r="FN217" s="1578"/>
      <c r="FO217" s="1578"/>
      <c r="FP217" s="1578"/>
      <c r="FQ217" s="1578"/>
      <c r="FR217" s="1578"/>
      <c r="FS217" s="1578"/>
      <c r="FT217" s="1956"/>
    </row>
    <row r="218" spans="1:176" ht="7.5" customHeight="1" x14ac:dyDescent="0.2">
      <c r="A218" s="124"/>
      <c r="B218" s="1421" t="s">
        <v>126</v>
      </c>
      <c r="C218" s="1422"/>
      <c r="D218" s="1422"/>
      <c r="E218" s="1422"/>
      <c r="F218" s="1422"/>
      <c r="G218" s="1422"/>
      <c r="H218" s="1422"/>
      <c r="I218" s="1423"/>
      <c r="J218" s="1427" t="str">
        <f>IF(J164="","",J164)</f>
        <v/>
      </c>
      <c r="K218" s="992"/>
      <c r="L218" s="992"/>
      <c r="M218" s="992"/>
      <c r="N218" s="992"/>
      <c r="O218" s="1270"/>
      <c r="P218" s="1389" t="s">
        <v>83</v>
      </c>
      <c r="Q218" s="1390"/>
      <c r="R218" s="1390"/>
      <c r="S218" s="1390"/>
      <c r="T218" s="1390"/>
      <c r="U218" s="1390"/>
      <c r="V218" s="1390"/>
      <c r="W218" s="1390"/>
      <c r="X218" s="1390"/>
      <c r="Y218" s="1390"/>
      <c r="Z218" s="1390"/>
      <c r="AA218" s="1390"/>
      <c r="AB218" s="1390"/>
      <c r="AC218" s="1390"/>
      <c r="AD218" s="1390"/>
      <c r="AE218" s="1390"/>
      <c r="AF218" s="1390"/>
      <c r="AG218" s="1390"/>
      <c r="AH218" s="1390"/>
      <c r="AI218" s="1391"/>
      <c r="AJ218" s="1029" t="str">
        <f>IF(AJ164="","",AJ164)</f>
        <v/>
      </c>
      <c r="AK218" s="1024"/>
      <c r="AL218" s="1024"/>
      <c r="AM218" s="1024"/>
      <c r="AN218" s="1024"/>
      <c r="AO218" s="1024"/>
      <c r="AP218" s="1024"/>
      <c r="AQ218" s="1024"/>
      <c r="AR218" s="1024"/>
      <c r="AS218" s="1024"/>
      <c r="AT218" s="1024"/>
      <c r="AU218" s="1024"/>
      <c r="AV218" s="1024"/>
      <c r="AW218" s="1024"/>
      <c r="AX218" s="1024"/>
      <c r="AY218" s="1024"/>
      <c r="AZ218" s="1024"/>
      <c r="BA218" s="1024"/>
      <c r="BB218" s="1024"/>
      <c r="BC218" s="1024"/>
      <c r="BD218" s="1024"/>
      <c r="BE218" s="1024"/>
      <c r="BF218" s="1024"/>
      <c r="BG218" s="1024"/>
      <c r="BH218" s="1025"/>
      <c r="BI218" s="1434"/>
      <c r="BJ218" s="1435"/>
      <c r="BK218" s="1435"/>
      <c r="BL218" s="1435"/>
      <c r="BM218" s="1435"/>
      <c r="BN218" s="1435"/>
      <c r="BO218" s="1435"/>
      <c r="BP218" s="1435"/>
      <c r="BQ218" s="1435"/>
      <c r="BR218" s="1435"/>
      <c r="BS218" s="1435"/>
      <c r="BT218" s="1435"/>
      <c r="BU218" s="1435"/>
      <c r="BV218" s="1435"/>
      <c r="BW218" s="1435"/>
      <c r="BX218" s="1435"/>
      <c r="BY218" s="1435"/>
      <c r="BZ218" s="1436"/>
      <c r="CA218" s="72"/>
      <c r="CB218" s="2"/>
      <c r="CC218" s="1957" t="s">
        <v>115</v>
      </c>
      <c r="CD218" s="1958"/>
      <c r="CE218" s="1958"/>
      <c r="CF218" s="1958"/>
      <c r="CG218" s="1958"/>
      <c r="CH218" s="1958"/>
      <c r="CI218" s="1958"/>
      <c r="CJ218" s="1958"/>
      <c r="CK218" s="1958"/>
      <c r="CL218" s="1958"/>
      <c r="CM218" s="1958"/>
      <c r="CN218" s="1959"/>
      <c r="CO218" s="2430" t="str">
        <f>IF(CO164="","",CO164)</f>
        <v/>
      </c>
      <c r="CP218" s="1963"/>
      <c r="CQ218" s="1963"/>
      <c r="CR218" s="1963"/>
      <c r="CS218" s="1963" t="str">
        <f>IF(CS164="","",CS164)</f>
        <v/>
      </c>
      <c r="CT218" s="1963"/>
      <c r="CU218" s="1963"/>
      <c r="CV218" s="1963"/>
      <c r="CW218" s="1963" t="str">
        <f>IF(CW164="","",CW164)</f>
        <v/>
      </c>
      <c r="CX218" s="1963"/>
      <c r="CY218" s="1963"/>
      <c r="CZ218" s="1965"/>
      <c r="DA218" s="1967" t="str">
        <f>IF(DA164="","",DA164)</f>
        <v/>
      </c>
      <c r="DB218" s="1963"/>
      <c r="DC218" s="1963"/>
      <c r="DD218" s="1963"/>
      <c r="DE218" s="1963" t="str">
        <f>IF(DE164="","",DE164)</f>
        <v/>
      </c>
      <c r="DF218" s="1963"/>
      <c r="DG218" s="1963"/>
      <c r="DH218" s="1963"/>
      <c r="DI218" s="1963" t="str">
        <f>IF(DI164="","",DI164)</f>
        <v/>
      </c>
      <c r="DJ218" s="1963"/>
      <c r="DK218" s="1963"/>
      <c r="DL218" s="1965"/>
      <c r="DM218" s="1967" t="str">
        <f>IF(DM164="","",DM164)</f>
        <v/>
      </c>
      <c r="DN218" s="1963"/>
      <c r="DO218" s="1963"/>
      <c r="DP218" s="1963"/>
      <c r="DQ218" s="1963" t="str">
        <f>IF(DQ164="","",DQ164)</f>
        <v/>
      </c>
      <c r="DR218" s="1963"/>
      <c r="DS218" s="1963"/>
      <c r="DT218" s="1963"/>
      <c r="DU218" s="1963" t="str">
        <f>IF(DU164="","",DU164)</f>
        <v/>
      </c>
      <c r="DV218" s="1963"/>
      <c r="DW218" s="1963"/>
      <c r="DX218" s="1969"/>
      <c r="DY218" s="2400" t="s">
        <v>83</v>
      </c>
      <c r="DZ218" s="2401"/>
      <c r="EA218" s="2401"/>
      <c r="EB218" s="2401"/>
      <c r="EC218" s="2401"/>
      <c r="ED218" s="2401"/>
      <c r="EE218" s="2401"/>
      <c r="EF218" s="2401"/>
      <c r="EG218" s="2401"/>
      <c r="EH218" s="2401"/>
      <c r="EI218" s="2401"/>
      <c r="EJ218" s="2402"/>
      <c r="EK218" s="1634" t="str">
        <f>IF(EK164="","",EK164)</f>
        <v/>
      </c>
      <c r="EL218" s="1575"/>
      <c r="EM218" s="1575"/>
      <c r="EN218" s="1575"/>
      <c r="EO218" s="1575" t="str">
        <f>IF(EO164="","",EO164)</f>
        <v/>
      </c>
      <c r="EP218" s="1575"/>
      <c r="EQ218" s="1575"/>
      <c r="ER218" s="1575"/>
      <c r="ES218" s="1575" t="str">
        <f>IF(ES164="","",ES164)</f>
        <v/>
      </c>
      <c r="ET218" s="1575"/>
      <c r="EU218" s="1575"/>
      <c r="EV218" s="1915"/>
      <c r="EW218" s="1575" t="str">
        <f>IF(EW164="","",EW164)</f>
        <v/>
      </c>
      <c r="EX218" s="1575"/>
      <c r="EY218" s="1575"/>
      <c r="EZ218" s="1575"/>
      <c r="FA218" s="1575" t="str">
        <f>IF(FA164="","",FA164)</f>
        <v/>
      </c>
      <c r="FB218" s="1575"/>
      <c r="FC218" s="1575"/>
      <c r="FD218" s="1575"/>
      <c r="FE218" s="1575" t="str">
        <f>IF(FE164="","",FE164)</f>
        <v/>
      </c>
      <c r="FF218" s="1575"/>
      <c r="FG218" s="1575"/>
      <c r="FH218" s="1915"/>
      <c r="FI218" s="1575" t="str">
        <f>IF(FI164="","",FI164)</f>
        <v/>
      </c>
      <c r="FJ218" s="1575"/>
      <c r="FK218" s="1575"/>
      <c r="FL218" s="1575"/>
      <c r="FM218" s="1575" t="str">
        <f>IF(FM164="","",FM164)</f>
        <v/>
      </c>
      <c r="FN218" s="1575"/>
      <c r="FO218" s="1575"/>
      <c r="FP218" s="1575"/>
      <c r="FQ218" s="1575" t="str">
        <f>IF(FQ164="","",FQ164)</f>
        <v/>
      </c>
      <c r="FR218" s="1575"/>
      <c r="FS218" s="1575"/>
      <c r="FT218" s="1952"/>
    </row>
    <row r="219" spans="1:176" ht="15" customHeight="1" x14ac:dyDescent="0.2">
      <c r="A219" s="124"/>
      <c r="B219" s="1424"/>
      <c r="C219" s="1425"/>
      <c r="D219" s="1425"/>
      <c r="E219" s="1425"/>
      <c r="F219" s="1425"/>
      <c r="G219" s="1425"/>
      <c r="H219" s="1425"/>
      <c r="I219" s="1426"/>
      <c r="J219" s="1026"/>
      <c r="K219" s="1027"/>
      <c r="L219" s="1027"/>
      <c r="M219" s="1027"/>
      <c r="N219" s="1027"/>
      <c r="O219" s="1028"/>
      <c r="P219" s="1465" t="s">
        <v>96</v>
      </c>
      <c r="Q219" s="1466"/>
      <c r="R219" s="1466"/>
      <c r="S219" s="1466"/>
      <c r="T219" s="1466"/>
      <c r="U219" s="1466"/>
      <c r="V219" s="1466"/>
      <c r="W219" s="1466"/>
      <c r="X219" s="1466"/>
      <c r="Y219" s="1466"/>
      <c r="Z219" s="1466"/>
      <c r="AA219" s="1466"/>
      <c r="AB219" s="1466"/>
      <c r="AC219" s="1466"/>
      <c r="AD219" s="1466"/>
      <c r="AE219" s="1466"/>
      <c r="AF219" s="1466"/>
      <c r="AG219" s="1466"/>
      <c r="AH219" s="1466"/>
      <c r="AI219" s="1467"/>
      <c r="AJ219" s="1031"/>
      <c r="AK219" s="1027"/>
      <c r="AL219" s="1027"/>
      <c r="AM219" s="1027"/>
      <c r="AN219" s="1027"/>
      <c r="AO219" s="1027"/>
      <c r="AP219" s="1027"/>
      <c r="AQ219" s="1027"/>
      <c r="AR219" s="1027"/>
      <c r="AS219" s="1027"/>
      <c r="AT219" s="1027"/>
      <c r="AU219" s="1027"/>
      <c r="AV219" s="1027"/>
      <c r="AW219" s="1027"/>
      <c r="AX219" s="1027"/>
      <c r="AY219" s="1027"/>
      <c r="AZ219" s="1027"/>
      <c r="BA219" s="1027"/>
      <c r="BB219" s="1027"/>
      <c r="BC219" s="1027"/>
      <c r="BD219" s="1027"/>
      <c r="BE219" s="1027"/>
      <c r="BF219" s="1027"/>
      <c r="BG219" s="1027"/>
      <c r="BH219" s="1028"/>
      <c r="BI219" s="1437"/>
      <c r="BJ219" s="1438"/>
      <c r="BK219" s="1438"/>
      <c r="BL219" s="1438"/>
      <c r="BM219" s="1438"/>
      <c r="BN219" s="1438"/>
      <c r="BO219" s="1438"/>
      <c r="BP219" s="1438"/>
      <c r="BQ219" s="1438"/>
      <c r="BR219" s="1438"/>
      <c r="BS219" s="1438"/>
      <c r="BT219" s="1438"/>
      <c r="BU219" s="1438"/>
      <c r="BV219" s="1438"/>
      <c r="BW219" s="1438"/>
      <c r="BX219" s="1438"/>
      <c r="BY219" s="1438"/>
      <c r="BZ219" s="1439"/>
      <c r="CA219" s="72"/>
      <c r="CB219" s="2"/>
      <c r="CC219" s="1960"/>
      <c r="CD219" s="1961"/>
      <c r="CE219" s="1961"/>
      <c r="CF219" s="1961"/>
      <c r="CG219" s="1961"/>
      <c r="CH219" s="1961"/>
      <c r="CI219" s="1961"/>
      <c r="CJ219" s="1961"/>
      <c r="CK219" s="1961"/>
      <c r="CL219" s="1961"/>
      <c r="CM219" s="1961"/>
      <c r="CN219" s="1962"/>
      <c r="CO219" s="1971"/>
      <c r="CP219" s="1964"/>
      <c r="CQ219" s="1964"/>
      <c r="CR219" s="1964"/>
      <c r="CS219" s="1964"/>
      <c r="CT219" s="1964"/>
      <c r="CU219" s="1964"/>
      <c r="CV219" s="1964"/>
      <c r="CW219" s="1964"/>
      <c r="CX219" s="1964"/>
      <c r="CY219" s="1964"/>
      <c r="CZ219" s="1966"/>
      <c r="DA219" s="1968"/>
      <c r="DB219" s="1964"/>
      <c r="DC219" s="1964"/>
      <c r="DD219" s="1964"/>
      <c r="DE219" s="1964"/>
      <c r="DF219" s="1964"/>
      <c r="DG219" s="1964"/>
      <c r="DH219" s="1964"/>
      <c r="DI219" s="1964"/>
      <c r="DJ219" s="1964"/>
      <c r="DK219" s="1964"/>
      <c r="DL219" s="1966"/>
      <c r="DM219" s="1968"/>
      <c r="DN219" s="1964"/>
      <c r="DO219" s="1964"/>
      <c r="DP219" s="1964"/>
      <c r="DQ219" s="1964"/>
      <c r="DR219" s="1964"/>
      <c r="DS219" s="1964"/>
      <c r="DT219" s="1964"/>
      <c r="DU219" s="1964"/>
      <c r="DV219" s="1964"/>
      <c r="DW219" s="1964"/>
      <c r="DX219" s="1970"/>
      <c r="DY219" s="2397" t="s">
        <v>110</v>
      </c>
      <c r="DZ219" s="2398"/>
      <c r="EA219" s="2398"/>
      <c r="EB219" s="2398"/>
      <c r="EC219" s="2398"/>
      <c r="ED219" s="2398"/>
      <c r="EE219" s="2398"/>
      <c r="EF219" s="2398"/>
      <c r="EG219" s="2398"/>
      <c r="EH219" s="2398"/>
      <c r="EI219" s="2398"/>
      <c r="EJ219" s="2399"/>
      <c r="EK219" s="1971"/>
      <c r="EL219" s="1964"/>
      <c r="EM219" s="1964"/>
      <c r="EN219" s="1964"/>
      <c r="EO219" s="1964"/>
      <c r="EP219" s="1964"/>
      <c r="EQ219" s="1964"/>
      <c r="ER219" s="1964"/>
      <c r="ES219" s="1964"/>
      <c r="ET219" s="1964"/>
      <c r="EU219" s="1964"/>
      <c r="EV219" s="1966"/>
      <c r="EW219" s="1964"/>
      <c r="EX219" s="1964"/>
      <c r="EY219" s="1964"/>
      <c r="EZ219" s="1964"/>
      <c r="FA219" s="1964"/>
      <c r="FB219" s="1964"/>
      <c r="FC219" s="1964"/>
      <c r="FD219" s="1964"/>
      <c r="FE219" s="1964"/>
      <c r="FF219" s="1964"/>
      <c r="FG219" s="1964"/>
      <c r="FH219" s="1966"/>
      <c r="FI219" s="1964"/>
      <c r="FJ219" s="1964"/>
      <c r="FK219" s="1964"/>
      <c r="FL219" s="1964"/>
      <c r="FM219" s="1964"/>
      <c r="FN219" s="1964"/>
      <c r="FO219" s="1964"/>
      <c r="FP219" s="1964"/>
      <c r="FQ219" s="1964"/>
      <c r="FR219" s="1964"/>
      <c r="FS219" s="1964"/>
      <c r="FT219" s="1974"/>
    </row>
    <row r="220" spans="1:176" ht="7.5" customHeight="1" x14ac:dyDescent="0.2">
      <c r="A220" s="124"/>
      <c r="B220" s="1471" t="s">
        <v>91</v>
      </c>
      <c r="C220" s="1472"/>
      <c r="D220" s="1472"/>
      <c r="E220" s="1472"/>
      <c r="F220" s="1472"/>
      <c r="G220" s="1472"/>
      <c r="H220" s="1472"/>
      <c r="I220" s="1473"/>
      <c r="J220" s="992" t="str">
        <f>IF(J166="","",J166)</f>
        <v/>
      </c>
      <c r="K220" s="992"/>
      <c r="L220" s="992"/>
      <c r="M220" s="992"/>
      <c r="N220" s="992"/>
      <c r="O220" s="1270"/>
      <c r="P220" s="1389" t="s">
        <v>83</v>
      </c>
      <c r="Q220" s="1390"/>
      <c r="R220" s="1390"/>
      <c r="S220" s="1390"/>
      <c r="T220" s="1390"/>
      <c r="U220" s="1390"/>
      <c r="V220" s="1390"/>
      <c r="W220" s="1390"/>
      <c r="X220" s="1390"/>
      <c r="Y220" s="1390"/>
      <c r="Z220" s="1390"/>
      <c r="AA220" s="1390"/>
      <c r="AB220" s="1390"/>
      <c r="AC220" s="1390"/>
      <c r="AD220" s="1390"/>
      <c r="AE220" s="1390"/>
      <c r="AF220" s="1390"/>
      <c r="AG220" s="1390"/>
      <c r="AH220" s="1390"/>
      <c r="AI220" s="1391"/>
      <c r="AJ220" s="1271" t="str">
        <f>IF(AJ166="","",AJ166)</f>
        <v/>
      </c>
      <c r="AK220" s="983"/>
      <c r="AL220" s="983"/>
      <c r="AM220" s="983"/>
      <c r="AN220" s="983"/>
      <c r="AO220" s="983"/>
      <c r="AP220" s="983"/>
      <c r="AQ220" s="983"/>
      <c r="AR220" s="983"/>
      <c r="AS220" s="983"/>
      <c r="AT220" s="983"/>
      <c r="AU220" s="983"/>
      <c r="AV220" s="983"/>
      <c r="AW220" s="983"/>
      <c r="AX220" s="983"/>
      <c r="AY220" s="983"/>
      <c r="AZ220" s="983"/>
      <c r="BA220" s="983"/>
      <c r="BB220" s="983"/>
      <c r="BC220" s="983"/>
      <c r="BD220" s="983"/>
      <c r="BE220" s="983"/>
      <c r="BF220" s="983"/>
      <c r="BG220" s="983"/>
      <c r="BH220" s="984"/>
      <c r="BI220" s="1502"/>
      <c r="BJ220" s="1503"/>
      <c r="BK220" s="1503"/>
      <c r="BL220" s="1503"/>
      <c r="BM220" s="1503"/>
      <c r="BN220" s="1503"/>
      <c r="BO220" s="1503"/>
      <c r="BP220" s="1503"/>
      <c r="BQ220" s="1503"/>
      <c r="BR220" s="1503"/>
      <c r="BS220" s="1503"/>
      <c r="BT220" s="1503"/>
      <c r="BU220" s="1503"/>
      <c r="BV220" s="1503"/>
      <c r="BW220" s="1503"/>
      <c r="BX220" s="1503"/>
      <c r="BY220" s="1503"/>
      <c r="BZ220" s="1504"/>
      <c r="CA220" s="72"/>
      <c r="CB220" s="2"/>
      <c r="CC220" s="2379" t="s">
        <v>116</v>
      </c>
      <c r="CD220" s="2380"/>
      <c r="CE220" s="2380"/>
      <c r="CF220" s="2380"/>
      <c r="CG220" s="2380"/>
      <c r="CH220" s="2380"/>
      <c r="CI220" s="2380"/>
      <c r="CJ220" s="2380"/>
      <c r="CK220" s="2380"/>
      <c r="CL220" s="2380"/>
      <c r="CM220" s="2380"/>
      <c r="CN220" s="2381"/>
      <c r="CO220" s="1634" t="str">
        <f>IF(CO166="","",CO166)</f>
        <v/>
      </c>
      <c r="CP220" s="1575"/>
      <c r="CQ220" s="1575"/>
      <c r="CR220" s="1575"/>
      <c r="CS220" s="1575" t="str">
        <f>IF(CS166="","",CS166)</f>
        <v/>
      </c>
      <c r="CT220" s="1575"/>
      <c r="CU220" s="1575"/>
      <c r="CV220" s="1575"/>
      <c r="CW220" s="1575" t="str">
        <f>IF(CW166="","",CW166)</f>
        <v/>
      </c>
      <c r="CX220" s="1575"/>
      <c r="CY220" s="1575"/>
      <c r="CZ220" s="1915"/>
      <c r="DA220" s="1972" t="str">
        <f>IF(DA166="","",DA166)</f>
        <v/>
      </c>
      <c r="DB220" s="1575"/>
      <c r="DC220" s="1575"/>
      <c r="DD220" s="1575"/>
      <c r="DE220" s="1575" t="str">
        <f>IF(DE166="","",DE166)</f>
        <v/>
      </c>
      <c r="DF220" s="1575"/>
      <c r="DG220" s="1575"/>
      <c r="DH220" s="1575"/>
      <c r="DI220" s="1575" t="str">
        <f>IF(DI166="","",DI166)</f>
        <v/>
      </c>
      <c r="DJ220" s="1575"/>
      <c r="DK220" s="1575"/>
      <c r="DL220" s="1915"/>
      <c r="DM220" s="1972" t="str">
        <f>IF(DM166="","",DM166)</f>
        <v/>
      </c>
      <c r="DN220" s="1575"/>
      <c r="DO220" s="1575"/>
      <c r="DP220" s="1575"/>
      <c r="DQ220" s="1575" t="str">
        <f>IF(DQ166="","",DQ166)</f>
        <v/>
      </c>
      <c r="DR220" s="1575"/>
      <c r="DS220" s="1575"/>
      <c r="DT220" s="1575"/>
      <c r="DU220" s="1575" t="str">
        <f>IF(DU166="","",DU166)</f>
        <v/>
      </c>
      <c r="DV220" s="1575"/>
      <c r="DW220" s="1575"/>
      <c r="DX220" s="1581"/>
      <c r="DY220" s="2391" t="s">
        <v>83</v>
      </c>
      <c r="DZ220" s="2392"/>
      <c r="EA220" s="2392"/>
      <c r="EB220" s="2392"/>
      <c r="EC220" s="2392"/>
      <c r="ED220" s="2392"/>
      <c r="EE220" s="2392"/>
      <c r="EF220" s="2392"/>
      <c r="EG220" s="2392"/>
      <c r="EH220" s="2392"/>
      <c r="EI220" s="2392"/>
      <c r="EJ220" s="2393"/>
      <c r="EK220" s="1575" t="str">
        <f>IF(EK166="","",EK166)</f>
        <v/>
      </c>
      <c r="EL220" s="1575"/>
      <c r="EM220" s="1575"/>
      <c r="EN220" s="1575"/>
      <c r="EO220" s="1575" t="str">
        <f>IF(EO166="","",EO166)</f>
        <v/>
      </c>
      <c r="EP220" s="1575"/>
      <c r="EQ220" s="1575"/>
      <c r="ER220" s="1575"/>
      <c r="ES220" s="1575" t="str">
        <f>IF(ES166="","",ES166)</f>
        <v/>
      </c>
      <c r="ET220" s="1575"/>
      <c r="EU220" s="1575"/>
      <c r="EV220" s="1915"/>
      <c r="EW220" s="1575" t="str">
        <f>IF(EW166="","",EW166)</f>
        <v/>
      </c>
      <c r="EX220" s="1575"/>
      <c r="EY220" s="1575"/>
      <c r="EZ220" s="1575"/>
      <c r="FA220" s="1575" t="str">
        <f>IF(FA166="","",FA166)</f>
        <v/>
      </c>
      <c r="FB220" s="1575"/>
      <c r="FC220" s="1575"/>
      <c r="FD220" s="1575"/>
      <c r="FE220" s="1575" t="str">
        <f>IF(FE166="","",FE166)</f>
        <v/>
      </c>
      <c r="FF220" s="1575"/>
      <c r="FG220" s="1575"/>
      <c r="FH220" s="1915"/>
      <c r="FI220" s="1575" t="str">
        <f>IF(FI166="","",FI166)</f>
        <v/>
      </c>
      <c r="FJ220" s="1575"/>
      <c r="FK220" s="1575"/>
      <c r="FL220" s="1575"/>
      <c r="FM220" s="1575" t="str">
        <f>IF(FM166="","",FM166)</f>
        <v/>
      </c>
      <c r="FN220" s="1575"/>
      <c r="FO220" s="1575"/>
      <c r="FP220" s="1575"/>
      <c r="FQ220" s="1575" t="str">
        <f>IF(FQ166="","",FQ166)</f>
        <v/>
      </c>
      <c r="FR220" s="1575"/>
      <c r="FS220" s="1575"/>
      <c r="FT220" s="1952"/>
    </row>
    <row r="221" spans="1:176" ht="15" customHeight="1" thickBot="1" x14ac:dyDescent="0.25">
      <c r="A221" s="124"/>
      <c r="B221" s="1499"/>
      <c r="C221" s="1500"/>
      <c r="D221" s="1500"/>
      <c r="E221" s="1500"/>
      <c r="F221" s="1500"/>
      <c r="G221" s="1500"/>
      <c r="H221" s="1500"/>
      <c r="I221" s="1501"/>
      <c r="J221" s="986"/>
      <c r="K221" s="986"/>
      <c r="L221" s="986"/>
      <c r="M221" s="986"/>
      <c r="N221" s="986"/>
      <c r="O221" s="987"/>
      <c r="P221" s="1428" t="s">
        <v>97</v>
      </c>
      <c r="Q221" s="1429"/>
      <c r="R221" s="1429"/>
      <c r="S221" s="1429"/>
      <c r="T221" s="1429"/>
      <c r="U221" s="1429"/>
      <c r="V221" s="1429"/>
      <c r="W221" s="1429"/>
      <c r="X221" s="1429"/>
      <c r="Y221" s="1429"/>
      <c r="Z221" s="1429"/>
      <c r="AA221" s="1429"/>
      <c r="AB221" s="1429"/>
      <c r="AC221" s="1429"/>
      <c r="AD221" s="1429"/>
      <c r="AE221" s="1429"/>
      <c r="AF221" s="1429"/>
      <c r="AG221" s="1429"/>
      <c r="AH221" s="1429"/>
      <c r="AI221" s="1430"/>
      <c r="AJ221" s="994"/>
      <c r="AK221" s="986"/>
      <c r="AL221" s="986"/>
      <c r="AM221" s="986"/>
      <c r="AN221" s="986"/>
      <c r="AO221" s="986"/>
      <c r="AP221" s="986"/>
      <c r="AQ221" s="986"/>
      <c r="AR221" s="986"/>
      <c r="AS221" s="986"/>
      <c r="AT221" s="986"/>
      <c r="AU221" s="986"/>
      <c r="AV221" s="986"/>
      <c r="AW221" s="986"/>
      <c r="AX221" s="986"/>
      <c r="AY221" s="986"/>
      <c r="AZ221" s="986"/>
      <c r="BA221" s="986"/>
      <c r="BB221" s="986"/>
      <c r="BC221" s="986"/>
      <c r="BD221" s="986"/>
      <c r="BE221" s="986"/>
      <c r="BF221" s="986"/>
      <c r="BG221" s="986"/>
      <c r="BH221" s="987"/>
      <c r="BI221" s="1505"/>
      <c r="BJ221" s="1506"/>
      <c r="BK221" s="1506"/>
      <c r="BL221" s="1506"/>
      <c r="BM221" s="1506"/>
      <c r="BN221" s="1506"/>
      <c r="BO221" s="1506"/>
      <c r="BP221" s="1506"/>
      <c r="BQ221" s="1506"/>
      <c r="BR221" s="1506"/>
      <c r="BS221" s="1506"/>
      <c r="BT221" s="1506"/>
      <c r="BU221" s="1506"/>
      <c r="BV221" s="1506"/>
      <c r="BW221" s="1506"/>
      <c r="BX221" s="1506"/>
      <c r="BY221" s="1506"/>
      <c r="BZ221" s="1507"/>
      <c r="CA221" s="72"/>
      <c r="CB221" s="2"/>
      <c r="CC221" s="2382"/>
      <c r="CD221" s="2383"/>
      <c r="CE221" s="2383"/>
      <c r="CF221" s="2383"/>
      <c r="CG221" s="2383"/>
      <c r="CH221" s="2383"/>
      <c r="CI221" s="2383"/>
      <c r="CJ221" s="2383"/>
      <c r="CK221" s="2383"/>
      <c r="CL221" s="2383"/>
      <c r="CM221" s="2383"/>
      <c r="CN221" s="2384"/>
      <c r="CO221" s="2429"/>
      <c r="CP221" s="1916"/>
      <c r="CQ221" s="1916"/>
      <c r="CR221" s="1916"/>
      <c r="CS221" s="1916"/>
      <c r="CT221" s="1916"/>
      <c r="CU221" s="1916"/>
      <c r="CV221" s="1916"/>
      <c r="CW221" s="1916"/>
      <c r="CX221" s="1916"/>
      <c r="CY221" s="1916"/>
      <c r="CZ221" s="1917"/>
      <c r="DA221" s="1973"/>
      <c r="DB221" s="1916"/>
      <c r="DC221" s="1916"/>
      <c r="DD221" s="1916"/>
      <c r="DE221" s="1916"/>
      <c r="DF221" s="1916"/>
      <c r="DG221" s="1916"/>
      <c r="DH221" s="1916"/>
      <c r="DI221" s="1916"/>
      <c r="DJ221" s="1916"/>
      <c r="DK221" s="1916"/>
      <c r="DL221" s="1917"/>
      <c r="DM221" s="1973"/>
      <c r="DN221" s="1916"/>
      <c r="DO221" s="1916"/>
      <c r="DP221" s="1916"/>
      <c r="DQ221" s="1916"/>
      <c r="DR221" s="1916"/>
      <c r="DS221" s="1916"/>
      <c r="DT221" s="1916"/>
      <c r="DU221" s="1916"/>
      <c r="DV221" s="1916"/>
      <c r="DW221" s="1916"/>
      <c r="DX221" s="2385"/>
      <c r="DY221" s="2394" t="s">
        <v>111</v>
      </c>
      <c r="DZ221" s="2395"/>
      <c r="EA221" s="2395"/>
      <c r="EB221" s="2395"/>
      <c r="EC221" s="2395"/>
      <c r="ED221" s="2395"/>
      <c r="EE221" s="2395"/>
      <c r="EF221" s="2395"/>
      <c r="EG221" s="2395"/>
      <c r="EH221" s="2395"/>
      <c r="EI221" s="2395"/>
      <c r="EJ221" s="2396"/>
      <c r="EK221" s="1916"/>
      <c r="EL221" s="1916"/>
      <c r="EM221" s="1916"/>
      <c r="EN221" s="1916"/>
      <c r="EO221" s="1916"/>
      <c r="EP221" s="1916"/>
      <c r="EQ221" s="1916"/>
      <c r="ER221" s="1916"/>
      <c r="ES221" s="1916"/>
      <c r="ET221" s="1916"/>
      <c r="EU221" s="1916"/>
      <c r="EV221" s="1917"/>
      <c r="EW221" s="1916"/>
      <c r="EX221" s="1916"/>
      <c r="EY221" s="1916"/>
      <c r="EZ221" s="1916"/>
      <c r="FA221" s="1916"/>
      <c r="FB221" s="1916"/>
      <c r="FC221" s="1916"/>
      <c r="FD221" s="1916"/>
      <c r="FE221" s="1916"/>
      <c r="FF221" s="1916"/>
      <c r="FG221" s="1916"/>
      <c r="FH221" s="1917"/>
      <c r="FI221" s="1916"/>
      <c r="FJ221" s="1916"/>
      <c r="FK221" s="1916"/>
      <c r="FL221" s="1916"/>
      <c r="FM221" s="1916"/>
      <c r="FN221" s="1916"/>
      <c r="FO221" s="1916"/>
      <c r="FP221" s="1916"/>
      <c r="FQ221" s="1916"/>
      <c r="FR221" s="1916"/>
      <c r="FS221" s="1916"/>
      <c r="FT221" s="1953"/>
    </row>
    <row r="222" spans="1:176" ht="11.25" customHeight="1" x14ac:dyDescent="0.15">
      <c r="A222" s="124"/>
      <c r="B222" s="732" t="s">
        <v>23</v>
      </c>
      <c r="C222" s="732"/>
      <c r="D222" s="999" t="s">
        <v>262</v>
      </c>
      <c r="E222" s="999"/>
      <c r="F222" s="999"/>
      <c r="G222" s="999"/>
      <c r="H222" s="999"/>
      <c r="I222" s="999"/>
      <c r="J222" s="999"/>
      <c r="K222" s="999"/>
      <c r="L222" s="999"/>
      <c r="M222" s="999"/>
      <c r="N222" s="999"/>
      <c r="O222" s="999"/>
      <c r="P222" s="999"/>
      <c r="Q222" s="999"/>
      <c r="R222" s="999"/>
      <c r="S222" s="109" t="s">
        <v>180</v>
      </c>
      <c r="T222" s="2"/>
      <c r="U222" s="2"/>
      <c r="V222" s="2"/>
      <c r="W222" s="2"/>
      <c r="X222" s="2"/>
      <c r="Y222" s="2"/>
      <c r="Z222" s="2"/>
      <c r="AA222" s="2"/>
      <c r="AB222" s="2"/>
      <c r="AC222" s="2"/>
      <c r="AD222" s="2"/>
      <c r="AE222" s="2"/>
      <c r="AF222" s="2"/>
      <c r="AG222" s="2"/>
      <c r="AJ222" s="1000" t="s">
        <v>92</v>
      </c>
      <c r="AK222" s="1000"/>
      <c r="AL222" s="1000"/>
      <c r="AM222" s="1000"/>
      <c r="AN222" s="1000"/>
      <c r="AO222" s="1000"/>
      <c r="AP222" s="1000"/>
      <c r="AQ222" s="1000"/>
      <c r="AR222" s="1000"/>
      <c r="AS222" s="1000"/>
      <c r="AT222" s="1000"/>
      <c r="AU222" s="1000"/>
      <c r="AV222" s="1000"/>
      <c r="AW222" s="1000"/>
      <c r="AX222" s="1000"/>
      <c r="AY222" s="1000"/>
      <c r="AZ222" s="1000"/>
      <c r="BA222" s="1000"/>
      <c r="BB222" s="1000"/>
      <c r="BC222" s="1000"/>
      <c r="BD222" s="1000"/>
      <c r="BE222" s="1000"/>
      <c r="BF222" s="1000"/>
      <c r="BG222" s="1000"/>
      <c r="BH222" s="1000"/>
      <c r="BI222" s="2"/>
      <c r="BJ222" s="2"/>
      <c r="BK222" s="2"/>
      <c r="BL222" s="2"/>
      <c r="BM222" s="2"/>
      <c r="BN222" s="2"/>
      <c r="BO222" s="2"/>
      <c r="BP222" s="2"/>
      <c r="BQ222" s="2"/>
      <c r="BR222" s="2"/>
      <c r="BS222" s="2"/>
      <c r="BT222" s="2"/>
      <c r="BU222" s="2"/>
      <c r="BV222" s="2"/>
      <c r="BW222" s="2"/>
      <c r="BX222" s="2"/>
      <c r="BY222" s="2"/>
      <c r="BZ222" s="2"/>
      <c r="CA222" s="2"/>
      <c r="CB222" s="2"/>
      <c r="CC222" s="125"/>
      <c r="CD222" s="125"/>
      <c r="CE222" s="125"/>
      <c r="CF222" s="125"/>
      <c r="CG222" s="125"/>
      <c r="CH222" s="125"/>
      <c r="CI222" s="125"/>
      <c r="CJ222" s="125"/>
      <c r="CK222" s="125"/>
      <c r="CL222" s="125"/>
      <c r="CM222" s="125"/>
      <c r="CN222" s="125"/>
      <c r="CO222" s="125"/>
      <c r="CP222" s="125"/>
      <c r="CQ222" s="125"/>
      <c r="CR222" s="125"/>
      <c r="CS222" s="125"/>
      <c r="CT222" s="125"/>
      <c r="CU222" s="125"/>
      <c r="CV222" s="125"/>
      <c r="CW222" s="125"/>
      <c r="CX222" s="125"/>
      <c r="CY222" s="125"/>
      <c r="CZ222" s="125"/>
      <c r="DA222" s="125"/>
      <c r="DB222" s="125"/>
      <c r="DC222" s="125"/>
      <c r="DD222" s="125"/>
      <c r="DE222" s="125"/>
      <c r="DF222" s="125"/>
      <c r="DG222" s="125"/>
      <c r="DH222" s="125"/>
      <c r="DI222" s="125"/>
      <c r="DJ222" s="125"/>
      <c r="DK222" s="125"/>
      <c r="DL222" s="125"/>
      <c r="DM222" s="125"/>
      <c r="DN222" s="125"/>
      <c r="DO222" s="125"/>
      <c r="DP222" s="125"/>
      <c r="DQ222" s="125"/>
      <c r="DR222" s="125"/>
      <c r="DS222" s="125"/>
      <c r="DT222" s="125"/>
      <c r="DU222" s="125"/>
      <c r="DV222" s="125"/>
      <c r="DW222" s="125"/>
      <c r="DX222" s="125"/>
      <c r="DY222" s="125"/>
      <c r="DZ222" s="125"/>
      <c r="EA222" s="125"/>
      <c r="EB222" s="125"/>
      <c r="EC222" s="125"/>
      <c r="ED222" s="125"/>
      <c r="EE222" s="125"/>
      <c r="EF222" s="125"/>
      <c r="EG222" s="125"/>
      <c r="EH222" s="125"/>
      <c r="EI222" s="125"/>
      <c r="EJ222" s="125"/>
      <c r="EK222" s="125"/>
      <c r="EL222" s="125"/>
      <c r="EM222" s="125"/>
      <c r="EN222" s="125"/>
      <c r="EO222" s="125"/>
      <c r="EP222" s="125"/>
      <c r="EQ222" s="125"/>
      <c r="ER222" s="125"/>
      <c r="ES222" s="125"/>
      <c r="ET222" s="125"/>
      <c r="EU222" s="125"/>
      <c r="EV222" s="125"/>
      <c r="EW222" s="125"/>
      <c r="EX222" s="125"/>
      <c r="EY222" s="125"/>
      <c r="EZ222" s="125"/>
      <c r="FA222" s="125"/>
      <c r="FB222" s="125"/>
      <c r="FC222" s="125"/>
      <c r="FD222" s="125"/>
      <c r="FE222" s="125"/>
      <c r="FF222" s="125"/>
      <c r="FG222" s="125"/>
      <c r="FH222" s="125"/>
      <c r="FI222" s="125"/>
      <c r="FJ222" s="125"/>
      <c r="FK222" s="125"/>
      <c r="FL222" s="125"/>
      <c r="FM222" s="125"/>
      <c r="FN222" s="125"/>
      <c r="FO222" s="125"/>
      <c r="FP222" s="125"/>
      <c r="FQ222" s="125"/>
      <c r="FR222" s="125"/>
      <c r="FS222" s="125"/>
      <c r="FT222" s="125"/>
    </row>
    <row r="223" spans="1:176" ht="11.25" customHeight="1" x14ac:dyDescent="0.15">
      <c r="A223" s="124"/>
      <c r="B223" s="732"/>
      <c r="C223" s="732"/>
      <c r="D223" s="999"/>
      <c r="E223" s="999"/>
      <c r="F223" s="999"/>
      <c r="G223" s="999"/>
      <c r="H223" s="999"/>
      <c r="I223" s="999"/>
      <c r="J223" s="999"/>
      <c r="K223" s="999"/>
      <c r="L223" s="999"/>
      <c r="M223" s="999"/>
      <c r="N223" s="999"/>
      <c r="O223" s="999"/>
      <c r="P223" s="999"/>
      <c r="Q223" s="999"/>
      <c r="R223" s="999"/>
      <c r="S223" s="2"/>
      <c r="T223" s="2"/>
      <c r="U223" s="2"/>
      <c r="V223" s="2"/>
      <c r="W223" s="2"/>
      <c r="X223" s="2"/>
      <c r="Y223" s="2"/>
      <c r="Z223" s="2"/>
      <c r="AA223" s="2"/>
      <c r="AB223" s="2"/>
      <c r="AC223" s="2"/>
      <c r="AD223" s="2"/>
      <c r="AE223" s="2"/>
      <c r="AF223" s="2"/>
      <c r="AG223" s="2"/>
      <c r="AH223" s="2"/>
      <c r="AI223" s="2"/>
      <c r="AJ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125"/>
      <c r="CD223" s="125"/>
      <c r="CE223" s="125"/>
      <c r="CF223" s="125"/>
      <c r="CG223" s="125"/>
      <c r="CH223" s="125"/>
      <c r="CI223" s="125"/>
      <c r="CJ223" s="125"/>
      <c r="CK223" s="125"/>
      <c r="CL223" s="125"/>
      <c r="CM223" s="125"/>
      <c r="CN223" s="125"/>
      <c r="CO223" s="125"/>
      <c r="CP223" s="125"/>
      <c r="CQ223" s="125"/>
      <c r="CR223" s="125"/>
      <c r="CS223" s="125"/>
      <c r="CT223" s="125"/>
      <c r="CU223" s="125"/>
      <c r="CV223" s="125"/>
      <c r="CW223" s="125"/>
      <c r="CX223" s="125"/>
      <c r="CY223" s="125"/>
      <c r="CZ223" s="125"/>
      <c r="DA223" s="125"/>
      <c r="DB223" s="125"/>
      <c r="DC223" s="125"/>
      <c r="DD223" s="125"/>
      <c r="DE223" s="125"/>
      <c r="DF223" s="125"/>
      <c r="DG223" s="125"/>
      <c r="DH223" s="125"/>
      <c r="DI223" s="125"/>
      <c r="DJ223" s="125"/>
      <c r="DK223" s="125"/>
      <c r="DL223" s="125"/>
      <c r="DM223" s="125"/>
      <c r="DN223" s="125"/>
      <c r="DO223" s="125"/>
      <c r="DP223" s="125"/>
      <c r="DQ223" s="125"/>
      <c r="DR223" s="125"/>
      <c r="DS223" s="125"/>
      <c r="DT223" s="125"/>
      <c r="DU223" s="125"/>
      <c r="DV223" s="125"/>
      <c r="DW223" s="125"/>
      <c r="DX223" s="125"/>
      <c r="DY223" s="125"/>
      <c r="DZ223" s="125"/>
      <c r="EA223" s="125"/>
      <c r="EB223" s="125"/>
      <c r="EC223" s="125"/>
      <c r="ED223" s="125"/>
      <c r="EE223" s="125"/>
      <c r="EF223" s="125"/>
      <c r="EG223" s="125"/>
      <c r="EH223" s="125"/>
      <c r="EI223" s="125"/>
      <c r="EJ223" s="125"/>
      <c r="EK223" s="125"/>
      <c r="EL223" s="125"/>
      <c r="EM223" s="125"/>
      <c r="EN223" s="125"/>
      <c r="EO223" s="125"/>
      <c r="EP223" s="125"/>
      <c r="EQ223" s="125"/>
      <c r="ER223" s="125"/>
      <c r="ES223" s="125"/>
      <c r="ET223" s="125"/>
      <c r="EU223" s="125"/>
      <c r="EV223" s="125"/>
      <c r="EW223" s="124"/>
      <c r="EX223" s="124"/>
      <c r="EY223" s="124"/>
      <c r="EZ223" s="124"/>
      <c r="FA223" s="124"/>
      <c r="FB223" s="124"/>
      <c r="FC223" s="124"/>
      <c r="FD223" s="124"/>
      <c r="FE223" s="124"/>
      <c r="FF223" s="124"/>
      <c r="FG223" s="124"/>
      <c r="FH223" s="124"/>
      <c r="FI223" s="124"/>
      <c r="FJ223" s="124"/>
      <c r="FK223" s="124"/>
      <c r="FL223" s="124"/>
      <c r="FM223" s="124"/>
      <c r="FN223" s="124"/>
      <c r="FO223" s="124"/>
      <c r="FP223" s="124"/>
      <c r="FQ223" s="124"/>
      <c r="FR223" s="124"/>
      <c r="FS223" s="125"/>
      <c r="FT223" s="125"/>
    </row>
    <row r="224" spans="1:176"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row>
    <row r="225" spans="2:176"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row>
    <row r="226" spans="2:176"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row>
    <row r="227" spans="2:176"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row>
    <row r="228" spans="2:176"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row>
    <row r="229" spans="2:176"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row>
    <row r="230" spans="2:176"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row>
    <row r="231" spans="2:176"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row>
    <row r="232" spans="2:176"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row>
    <row r="233" spans="2:176"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row>
    <row r="234" spans="2:176"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row>
    <row r="235" spans="2:176"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row>
    <row r="236" spans="2:176"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row>
    <row r="237" spans="2:176"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row>
    <row r="238" spans="2:176"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row>
    <row r="239" spans="2:176"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row>
    <row r="240" spans="2:176"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row>
    <row r="241" spans="2:176"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row>
    <row r="242" spans="2:176"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row>
    <row r="243" spans="2:176"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row>
    <row r="244" spans="2:176"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row>
    <row r="245" spans="2:176"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row>
    <row r="246" spans="2:176"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row>
    <row r="247" spans="2:176"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row>
    <row r="248" spans="2:176"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row>
    <row r="249" spans="2:176"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row>
    <row r="250" spans="2:176"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row>
    <row r="251" spans="2:176"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row>
    <row r="252" spans="2:176"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row>
    <row r="253" spans="2:176"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row>
    <row r="254" spans="2:176"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row>
    <row r="255" spans="2:176"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row>
    <row r="256" spans="2:176"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row>
    <row r="257" spans="2:98"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row>
    <row r="258" spans="2:98"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row>
    <row r="259" spans="2:98"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row>
    <row r="260" spans="2:98"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row>
    <row r="261" spans="2:98"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row>
    <row r="262" spans="2:98"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row>
    <row r="263" spans="2:98"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row>
    <row r="264" spans="2:98"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row>
    <row r="265" spans="2:98"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row>
    <row r="266" spans="2:98"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row>
    <row r="267" spans="2:98"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row>
    <row r="268" spans="2:98"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row>
    <row r="269" spans="2:98"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row>
    <row r="270" spans="2:98"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row>
    <row r="271" spans="2:98"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row>
    <row r="272" spans="2:98"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row>
    <row r="273" spans="2:98"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row>
    <row r="274" spans="2:98"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row>
    <row r="275" spans="2:98"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row>
    <row r="276" spans="2:98"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row>
    <row r="277" spans="2:98"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row>
    <row r="278" spans="2:98"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row>
    <row r="279" spans="2:98"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row>
    <row r="280" spans="2:98"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row>
    <row r="281" spans="2:98"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row>
    <row r="282" spans="2:98"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row>
    <row r="283" spans="2:98"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row>
    <row r="284" spans="2:98"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row>
    <row r="285" spans="2:98"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row>
    <row r="286" spans="2:98"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row>
    <row r="287" spans="2:98"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row>
    <row r="288" spans="2:98"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row>
    <row r="289" spans="2:98"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row>
    <row r="290" spans="2:98"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row>
    <row r="291" spans="2:98"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row>
    <row r="292" spans="2:98"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row>
    <row r="293" spans="2:98"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row>
    <row r="294" spans="2:98"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row>
    <row r="295" spans="2:98"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row>
    <row r="296" spans="2:98"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row>
    <row r="297" spans="2:98"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row>
    <row r="298" spans="2:98"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row>
    <row r="299" spans="2:98"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row>
    <row r="300" spans="2:98"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row>
    <row r="301" spans="2:98"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row>
    <row r="302" spans="2:98"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row>
    <row r="303" spans="2:98"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row>
    <row r="304" spans="2:98"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row>
    <row r="305" spans="2:98"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row>
    <row r="306" spans="2:98"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row>
    <row r="307" spans="2:98"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row>
    <row r="308" spans="2:98"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row>
    <row r="309" spans="2:98"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row>
    <row r="310" spans="2:98"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row>
    <row r="311" spans="2:98"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row>
    <row r="312" spans="2:98"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row>
    <row r="313" spans="2:98"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row>
  </sheetData>
  <sheetProtection formatCells="0"/>
  <mergeCells count="1437">
    <mergeCell ref="CE183:CV184"/>
    <mergeCell ref="CW183:CZ184"/>
    <mergeCell ref="DA183:DD184"/>
    <mergeCell ref="DE183:DH184"/>
    <mergeCell ref="DK183:EB184"/>
    <mergeCell ref="BR85:BT87"/>
    <mergeCell ref="BU85:BW87"/>
    <mergeCell ref="BX85:BZ87"/>
    <mergeCell ref="DE159:DH159"/>
    <mergeCell ref="CC176:CL180"/>
    <mergeCell ref="CM176:DN180"/>
    <mergeCell ref="DE154:DH155"/>
    <mergeCell ref="DI154:DL155"/>
    <mergeCell ref="DM154:DP155"/>
    <mergeCell ref="DQ154:DT155"/>
    <mergeCell ref="DU154:DX155"/>
    <mergeCell ref="DY154:EB155"/>
    <mergeCell ref="BU143:BW145"/>
    <mergeCell ref="BX143:BZ145"/>
    <mergeCell ref="AH173:BR177"/>
    <mergeCell ref="V124:AP126"/>
    <mergeCell ref="V127:BZ128"/>
    <mergeCell ref="V137:AY139"/>
    <mergeCell ref="V134:AY136"/>
    <mergeCell ref="V131:AY133"/>
    <mergeCell ref="V146:AY148"/>
    <mergeCell ref="V143:AY145"/>
    <mergeCell ref="V140:AY142"/>
    <mergeCell ref="BE129:BH130"/>
    <mergeCell ref="BA129:BD130"/>
    <mergeCell ref="AW129:AZ130"/>
    <mergeCell ref="AS129:AV130"/>
    <mergeCell ref="B166:I167"/>
    <mergeCell ref="J162:O163"/>
    <mergeCell ref="J164:O165"/>
    <mergeCell ref="J166:O167"/>
    <mergeCell ref="BX194:BZ196"/>
    <mergeCell ref="BO194:BQ196"/>
    <mergeCell ref="X28:AC29"/>
    <mergeCell ref="AZ91:BB93"/>
    <mergeCell ref="BC91:BE93"/>
    <mergeCell ref="BF91:BH93"/>
    <mergeCell ref="BI91:BK93"/>
    <mergeCell ref="BL91:BN93"/>
    <mergeCell ref="BL88:BN90"/>
    <mergeCell ref="BO88:BQ90"/>
    <mergeCell ref="BR88:BT90"/>
    <mergeCell ref="BU88:BW90"/>
    <mergeCell ref="BX88:BZ90"/>
    <mergeCell ref="BC85:BE87"/>
    <mergeCell ref="AZ137:BB139"/>
    <mergeCell ref="I181:I182"/>
    <mergeCell ref="BC194:BE196"/>
    <mergeCell ref="BF194:BH196"/>
    <mergeCell ref="BI194:BK196"/>
    <mergeCell ref="O191:O192"/>
    <mergeCell ref="P191:P192"/>
    <mergeCell ref="Q191:Q192"/>
    <mergeCell ref="R191:R192"/>
    <mergeCell ref="S191:S192"/>
    <mergeCell ref="V185:AY187"/>
    <mergeCell ref="F191:F192"/>
    <mergeCell ref="G191:G192"/>
    <mergeCell ref="H191:H192"/>
    <mergeCell ref="CO220:CR221"/>
    <mergeCell ref="CO218:CR219"/>
    <mergeCell ref="CO216:CR217"/>
    <mergeCell ref="C59:K59"/>
    <mergeCell ref="C60:K60"/>
    <mergeCell ref="C61:K61"/>
    <mergeCell ref="L59:Q59"/>
    <mergeCell ref="L60:Q60"/>
    <mergeCell ref="L61:Q61"/>
    <mergeCell ref="R59:AX59"/>
    <mergeCell ref="R60:AX60"/>
    <mergeCell ref="R61:AX61"/>
    <mergeCell ref="CO162:CR163"/>
    <mergeCell ref="CO164:CR165"/>
    <mergeCell ref="B216:I217"/>
    <mergeCell ref="B218:I219"/>
    <mergeCell ref="BW178:BZ180"/>
    <mergeCell ref="X160:AI160"/>
    <mergeCell ref="F147:S148"/>
    <mergeCell ref="H193:H194"/>
    <mergeCell ref="I193:I194"/>
    <mergeCell ref="F189:Q190"/>
    <mergeCell ref="B191:E192"/>
    <mergeCell ref="B193:E194"/>
    <mergeCell ref="I191:I192"/>
    <mergeCell ref="J191:J192"/>
    <mergeCell ref="K191:K192"/>
    <mergeCell ref="L191:L192"/>
    <mergeCell ref="M191:M192"/>
    <mergeCell ref="BF188:BH190"/>
    <mergeCell ref="BI188:BK190"/>
    <mergeCell ref="BL188:BN190"/>
    <mergeCell ref="BO188:BQ190"/>
    <mergeCell ref="BR188:BT190"/>
    <mergeCell ref="BU188:BW190"/>
    <mergeCell ref="FQ158:FT158"/>
    <mergeCell ref="ES158:EV158"/>
    <mergeCell ref="EW158:EZ158"/>
    <mergeCell ref="FA158:FD158"/>
    <mergeCell ref="DQ164:DT165"/>
    <mergeCell ref="DM164:DP165"/>
    <mergeCell ref="FA159:FD159"/>
    <mergeCell ref="FE159:FH159"/>
    <mergeCell ref="DM159:DP159"/>
    <mergeCell ref="DQ159:DT159"/>
    <mergeCell ref="FK174:FT175"/>
    <mergeCell ref="CS162:CV163"/>
    <mergeCell ref="CW162:CZ163"/>
    <mergeCell ref="DA162:DD163"/>
    <mergeCell ref="DE162:DH163"/>
    <mergeCell ref="DI162:DL163"/>
    <mergeCell ref="DM162:DP163"/>
    <mergeCell ref="DQ162:DT163"/>
    <mergeCell ref="FA162:FD163"/>
    <mergeCell ref="FE162:FH163"/>
    <mergeCell ref="FI162:FL163"/>
    <mergeCell ref="FM162:FP163"/>
    <mergeCell ref="DU164:DX165"/>
    <mergeCell ref="FQ162:FT163"/>
    <mergeCell ref="FQ164:FT165"/>
    <mergeCell ref="BO185:BQ187"/>
    <mergeCell ref="FM164:FP165"/>
    <mergeCell ref="FI164:FL165"/>
    <mergeCell ref="FE164:FH165"/>
    <mergeCell ref="AK129:AN130"/>
    <mergeCell ref="V129:AJ130"/>
    <mergeCell ref="AZ131:BB133"/>
    <mergeCell ref="DU162:DX163"/>
    <mergeCell ref="DY163:EJ163"/>
    <mergeCell ref="EW164:EZ165"/>
    <mergeCell ref="ES164:EV165"/>
    <mergeCell ref="DY162:EJ162"/>
    <mergeCell ref="DY165:EJ165"/>
    <mergeCell ref="D215:M215"/>
    <mergeCell ref="N215:O215"/>
    <mergeCell ref="P215:R215"/>
    <mergeCell ref="X215:AI215"/>
    <mergeCell ref="CO215:CR215"/>
    <mergeCell ref="DI215:DL215"/>
    <mergeCell ref="EG215:EJ215"/>
    <mergeCell ref="CK213:CN213"/>
    <mergeCell ref="CS213:CV213"/>
    <mergeCell ref="EK212:EN212"/>
    <mergeCell ref="EO212:ER212"/>
    <mergeCell ref="ES212:EV212"/>
    <mergeCell ref="EW212:EZ212"/>
    <mergeCell ref="DA212:DD212"/>
    <mergeCell ref="EW214:EZ214"/>
    <mergeCell ref="CG214:CJ214"/>
    <mergeCell ref="CK214:CN214"/>
    <mergeCell ref="ES214:EV214"/>
    <mergeCell ref="DE212:DH212"/>
    <mergeCell ref="DM212:DP212"/>
    <mergeCell ref="DQ212:DT212"/>
    <mergeCell ref="DU212:DX212"/>
    <mergeCell ref="N191:N192"/>
    <mergeCell ref="FE216:FH217"/>
    <mergeCell ref="B222:C223"/>
    <mergeCell ref="D222:R223"/>
    <mergeCell ref="J220:O221"/>
    <mergeCell ref="CC220:CN221"/>
    <mergeCell ref="CS220:CV221"/>
    <mergeCell ref="B220:I221"/>
    <mergeCell ref="EW220:EZ221"/>
    <mergeCell ref="FA220:FD221"/>
    <mergeCell ref="FE220:FH221"/>
    <mergeCell ref="DQ220:DT221"/>
    <mergeCell ref="DU220:DX221"/>
    <mergeCell ref="EK220:EN221"/>
    <mergeCell ref="CW216:CZ217"/>
    <mergeCell ref="DA216:DD217"/>
    <mergeCell ref="DQ216:DT217"/>
    <mergeCell ref="DU216:DX217"/>
    <mergeCell ref="EK216:EN217"/>
    <mergeCell ref="EO216:ER217"/>
    <mergeCell ref="ES216:EV217"/>
    <mergeCell ref="DY220:EJ220"/>
    <mergeCell ref="DY221:EJ221"/>
    <mergeCell ref="DY219:EJ219"/>
    <mergeCell ref="DY218:EJ218"/>
    <mergeCell ref="EW216:EZ217"/>
    <mergeCell ref="DE216:DH217"/>
    <mergeCell ref="DI216:DL217"/>
    <mergeCell ref="DM216:DP217"/>
    <mergeCell ref="EO220:ER221"/>
    <mergeCell ref="ES220:EV221"/>
    <mergeCell ref="CC216:CN217"/>
    <mergeCell ref="CS216:CV217"/>
    <mergeCell ref="DY217:EJ217"/>
    <mergeCell ref="DY216:EJ216"/>
    <mergeCell ref="EO183:ER184"/>
    <mergeCell ref="ES183:EV184"/>
    <mergeCell ref="EW183:EZ184"/>
    <mergeCell ref="FC183:FR185"/>
    <mergeCell ref="D211:M211"/>
    <mergeCell ref="N211:O211"/>
    <mergeCell ref="P211:R211"/>
    <mergeCell ref="X211:AI211"/>
    <mergeCell ref="CO211:CR211"/>
    <mergeCell ref="DE214:DH214"/>
    <mergeCell ref="DM214:DP214"/>
    <mergeCell ref="DQ214:DT214"/>
    <mergeCell ref="DU214:DX214"/>
    <mergeCell ref="DY214:EB214"/>
    <mergeCell ref="EC214:EF214"/>
    <mergeCell ref="DI211:DL211"/>
    <mergeCell ref="D212:M212"/>
    <mergeCell ref="N212:O212"/>
    <mergeCell ref="P212:R212"/>
    <mergeCell ref="X212:AI212"/>
    <mergeCell ref="EC212:EF212"/>
    <mergeCell ref="D214:M214"/>
    <mergeCell ref="N214:O214"/>
    <mergeCell ref="P214:R214"/>
    <mergeCell ref="X214:AI214"/>
    <mergeCell ref="D213:M213"/>
    <mergeCell ref="N213:O213"/>
    <mergeCell ref="FA216:FD217"/>
    <mergeCell ref="CO213:CR213"/>
    <mergeCell ref="CO212:CR212"/>
    <mergeCell ref="DI212:DL212"/>
    <mergeCell ref="CC213:CF213"/>
    <mergeCell ref="CG213:CJ213"/>
    <mergeCell ref="M193:S194"/>
    <mergeCell ref="V191:AY193"/>
    <mergeCell ref="AZ191:BB193"/>
    <mergeCell ref="V183:AJ184"/>
    <mergeCell ref="AK183:AN184"/>
    <mergeCell ref="AO183:AR184"/>
    <mergeCell ref="AS183:AV184"/>
    <mergeCell ref="AW183:AZ184"/>
    <mergeCell ref="BE183:BH184"/>
    <mergeCell ref="BU185:BW187"/>
    <mergeCell ref="BX185:BZ187"/>
    <mergeCell ref="J181:J182"/>
    <mergeCell ref="K181:K182"/>
    <mergeCell ref="L181:L182"/>
    <mergeCell ref="M181:M182"/>
    <mergeCell ref="BO191:BQ193"/>
    <mergeCell ref="BR191:BT193"/>
    <mergeCell ref="BU191:BW193"/>
    <mergeCell ref="BX191:BZ193"/>
    <mergeCell ref="BC191:BE193"/>
    <mergeCell ref="BF191:BH193"/>
    <mergeCell ref="V188:AY190"/>
    <mergeCell ref="L193:L194"/>
    <mergeCell ref="BL185:BN187"/>
    <mergeCell ref="BU194:BW196"/>
    <mergeCell ref="V181:BZ182"/>
    <mergeCell ref="F199:S200"/>
    <mergeCell ref="F201:S202"/>
    <mergeCell ref="BR197:BT199"/>
    <mergeCell ref="B168:C169"/>
    <mergeCell ref="D168:R169"/>
    <mergeCell ref="B170:D175"/>
    <mergeCell ref="E170:K175"/>
    <mergeCell ref="L170:M175"/>
    <mergeCell ref="AH171:BR172"/>
    <mergeCell ref="DD171:ES172"/>
    <mergeCell ref="EV171:FT172"/>
    <mergeCell ref="B183:E190"/>
    <mergeCell ref="F183:F184"/>
    <mergeCell ref="G183:S184"/>
    <mergeCell ref="B181:E182"/>
    <mergeCell ref="N181:S182"/>
    <mergeCell ref="DO176:DX180"/>
    <mergeCell ref="DY176:EH180"/>
    <mergeCell ref="EI176:FJ180"/>
    <mergeCell ref="FK176:FT180"/>
    <mergeCell ref="B177:E180"/>
    <mergeCell ref="F177:S180"/>
    <mergeCell ref="F185:S186"/>
    <mergeCell ref="F181:F182"/>
    <mergeCell ref="G181:G182"/>
    <mergeCell ref="H181:H182"/>
    <mergeCell ref="BR185:BT187"/>
    <mergeCell ref="AZ188:BB190"/>
    <mergeCell ref="BC188:BE190"/>
    <mergeCell ref="BX188:BZ190"/>
    <mergeCell ref="CC174:CL175"/>
    <mergeCell ref="CM174:DN175"/>
    <mergeCell ref="DO174:DX175"/>
    <mergeCell ref="DY174:EH175"/>
    <mergeCell ref="EI174:FJ175"/>
    <mergeCell ref="DY166:EJ166"/>
    <mergeCell ref="EK166:EN167"/>
    <mergeCell ref="EO166:ER167"/>
    <mergeCell ref="ES166:EV167"/>
    <mergeCell ref="EW166:EZ167"/>
    <mergeCell ref="FA166:FD167"/>
    <mergeCell ref="FE166:FH167"/>
    <mergeCell ref="DQ166:DT167"/>
    <mergeCell ref="DU166:DX167"/>
    <mergeCell ref="DY164:EJ164"/>
    <mergeCell ref="FM159:FP159"/>
    <mergeCell ref="FQ159:FT159"/>
    <mergeCell ref="EK159:EN159"/>
    <mergeCell ref="EO159:ER159"/>
    <mergeCell ref="ES159:EV159"/>
    <mergeCell ref="EW159:EZ159"/>
    <mergeCell ref="FI159:FL159"/>
    <mergeCell ref="FI166:FL167"/>
    <mergeCell ref="FM166:FP167"/>
    <mergeCell ref="FQ166:FT167"/>
    <mergeCell ref="DY167:EJ167"/>
    <mergeCell ref="FQ161:FT161"/>
    <mergeCell ref="FQ160:FT160"/>
    <mergeCell ref="EK161:EN161"/>
    <mergeCell ref="EO161:ER161"/>
    <mergeCell ref="ES161:EV161"/>
    <mergeCell ref="EW161:EZ161"/>
    <mergeCell ref="FA161:FD161"/>
    <mergeCell ref="FE161:FH161"/>
    <mergeCell ref="DQ161:DT161"/>
    <mergeCell ref="DU161:DX161"/>
    <mergeCell ref="DY161:EB161"/>
    <mergeCell ref="EC161:EF161"/>
    <mergeCell ref="EG161:EJ161"/>
    <mergeCell ref="EO164:ER165"/>
    <mergeCell ref="EK164:EN165"/>
    <mergeCell ref="P161:R161"/>
    <mergeCell ref="X161:AI161"/>
    <mergeCell ref="P160:R160"/>
    <mergeCell ref="FA164:FD165"/>
    <mergeCell ref="DA164:DD165"/>
    <mergeCell ref="CW164:CZ165"/>
    <mergeCell ref="CS164:CV165"/>
    <mergeCell ref="D159:M159"/>
    <mergeCell ref="N159:O159"/>
    <mergeCell ref="P159:R159"/>
    <mergeCell ref="X159:AI159"/>
    <mergeCell ref="CO159:CR159"/>
    <mergeCell ref="CS159:CV159"/>
    <mergeCell ref="CW159:CZ159"/>
    <mergeCell ref="DA159:DD159"/>
    <mergeCell ref="DI159:DL159"/>
    <mergeCell ref="B162:I163"/>
    <mergeCell ref="B164:I165"/>
    <mergeCell ref="CG159:CJ159"/>
    <mergeCell ref="CK159:CN159"/>
    <mergeCell ref="EK158:EN158"/>
    <mergeCell ref="EO158:ER158"/>
    <mergeCell ref="DU159:DX159"/>
    <mergeCell ref="DY159:EB159"/>
    <mergeCell ref="EC159:EF159"/>
    <mergeCell ref="EG159:EJ159"/>
    <mergeCell ref="D161:M161"/>
    <mergeCell ref="D160:M160"/>
    <mergeCell ref="N160:O160"/>
    <mergeCell ref="EO154:ER155"/>
    <mergeCell ref="ES154:EV155"/>
    <mergeCell ref="EW154:EZ155"/>
    <mergeCell ref="FA154:FJ155"/>
    <mergeCell ref="FI158:FL158"/>
    <mergeCell ref="FK154:FN155"/>
    <mergeCell ref="CC164:CN165"/>
    <mergeCell ref="EK162:EN163"/>
    <mergeCell ref="EO162:ER163"/>
    <mergeCell ref="ES162:EV163"/>
    <mergeCell ref="EW162:EZ163"/>
    <mergeCell ref="CC162:CN163"/>
    <mergeCell ref="DI164:DL165"/>
    <mergeCell ref="DE164:DH165"/>
    <mergeCell ref="CC161:CF161"/>
    <mergeCell ref="CG161:CJ161"/>
    <mergeCell ref="CK161:CN161"/>
    <mergeCell ref="CO161:CR161"/>
    <mergeCell ref="CS161:CV161"/>
    <mergeCell ref="CW161:CZ161"/>
    <mergeCell ref="DA161:DD161"/>
    <mergeCell ref="DE161:DH161"/>
    <mergeCell ref="DI161:DL161"/>
    <mergeCell ref="DM161:DP161"/>
    <mergeCell ref="FI161:FL161"/>
    <mergeCell ref="FM161:FP161"/>
    <mergeCell ref="CC159:CF159"/>
    <mergeCell ref="FI160:FL160"/>
    <mergeCell ref="BL143:BN145"/>
    <mergeCell ref="BO143:BQ145"/>
    <mergeCell ref="BR143:BT145"/>
    <mergeCell ref="EC154:EF155"/>
    <mergeCell ref="EG154:EJ155"/>
    <mergeCell ref="EK154:EN155"/>
    <mergeCell ref="D158:M158"/>
    <mergeCell ref="N158:O158"/>
    <mergeCell ref="P158:R158"/>
    <mergeCell ref="X158:AI158"/>
    <mergeCell ref="CC158:CF158"/>
    <mergeCell ref="EG157:EJ157"/>
    <mergeCell ref="DI157:DL157"/>
    <mergeCell ref="CO157:CR157"/>
    <mergeCell ref="EC158:EF158"/>
    <mergeCell ref="EG158:EJ158"/>
    <mergeCell ref="DE158:DH158"/>
    <mergeCell ref="DI158:DL158"/>
    <mergeCell ref="DM158:DP158"/>
    <mergeCell ref="DQ158:DT158"/>
    <mergeCell ref="DU158:DX158"/>
    <mergeCell ref="DY158:EB158"/>
    <mergeCell ref="CG158:CJ158"/>
    <mergeCell ref="CK158:CN158"/>
    <mergeCell ref="CO158:CR158"/>
    <mergeCell ref="S157:W157"/>
    <mergeCell ref="CE154:CV155"/>
    <mergeCell ref="CW154:CZ155"/>
    <mergeCell ref="DA154:DD155"/>
    <mergeCell ref="AJ157:BH157"/>
    <mergeCell ref="AJ158:BH158"/>
    <mergeCell ref="B149:E149"/>
    <mergeCell ref="B150:B152"/>
    <mergeCell ref="C150:C152"/>
    <mergeCell ref="D150:M152"/>
    <mergeCell ref="N150:O152"/>
    <mergeCell ref="P150:R152"/>
    <mergeCell ref="X150:AI152"/>
    <mergeCell ref="BO146:BQ148"/>
    <mergeCell ref="BR146:BT148"/>
    <mergeCell ref="BU146:BW148"/>
    <mergeCell ref="BX146:BZ148"/>
    <mergeCell ref="BI146:BK148"/>
    <mergeCell ref="BL146:BN148"/>
    <mergeCell ref="B147:E148"/>
    <mergeCell ref="CE147:CJ149"/>
    <mergeCell ref="CK147:CN149"/>
    <mergeCell ref="AZ146:BB148"/>
    <mergeCell ref="BC146:BE148"/>
    <mergeCell ref="BF146:BH148"/>
    <mergeCell ref="J137:J138"/>
    <mergeCell ref="B145:E146"/>
    <mergeCell ref="F145:S146"/>
    <mergeCell ref="Q137:Q138"/>
    <mergeCell ref="R137:R138"/>
    <mergeCell ref="B139:E140"/>
    <mergeCell ref="F139:F140"/>
    <mergeCell ref="F137:F138"/>
    <mergeCell ref="O137:O138"/>
    <mergeCell ref="P137:P138"/>
    <mergeCell ref="G137:G138"/>
    <mergeCell ref="B141:E142"/>
    <mergeCell ref="F141:H142"/>
    <mergeCell ref="I141:J142"/>
    <mergeCell ref="K137:K138"/>
    <mergeCell ref="L137:L138"/>
    <mergeCell ref="M137:M138"/>
    <mergeCell ref="N137:N138"/>
    <mergeCell ref="B137:E138"/>
    <mergeCell ref="B143:E144"/>
    <mergeCell ref="F143:S144"/>
    <mergeCell ref="B127:E128"/>
    <mergeCell ref="B116:D121"/>
    <mergeCell ref="E116:K121"/>
    <mergeCell ref="L116:M121"/>
    <mergeCell ref="AH117:BR118"/>
    <mergeCell ref="BX140:BZ142"/>
    <mergeCell ref="P141:S142"/>
    <mergeCell ref="J139:J140"/>
    <mergeCell ref="K139:K140"/>
    <mergeCell ref="L139:L140"/>
    <mergeCell ref="M139:S140"/>
    <mergeCell ref="BL137:BN139"/>
    <mergeCell ref="BO137:BQ139"/>
    <mergeCell ref="BR137:BT139"/>
    <mergeCell ref="BU137:BW139"/>
    <mergeCell ref="BX137:BZ139"/>
    <mergeCell ref="B129:E136"/>
    <mergeCell ref="AZ134:BB136"/>
    <mergeCell ref="F133:Q134"/>
    <mergeCell ref="K141:M142"/>
    <mergeCell ref="N141:O142"/>
    <mergeCell ref="AZ140:BB142"/>
    <mergeCell ref="BC140:BE142"/>
    <mergeCell ref="BF140:BH142"/>
    <mergeCell ref="BI140:BK142"/>
    <mergeCell ref="BL140:BN142"/>
    <mergeCell ref="BO140:BQ142"/>
    <mergeCell ref="BR140:BT142"/>
    <mergeCell ref="BU140:BW142"/>
    <mergeCell ref="G139:G140"/>
    <mergeCell ref="H139:H140"/>
    <mergeCell ref="I139:I140"/>
    <mergeCell ref="J127:J128"/>
    <mergeCell ref="K127:K128"/>
    <mergeCell ref="F129:F130"/>
    <mergeCell ref="G129:S130"/>
    <mergeCell ref="L127:L128"/>
    <mergeCell ref="M127:M128"/>
    <mergeCell ref="N127:S128"/>
    <mergeCell ref="CC127:FT127"/>
    <mergeCell ref="CE129:CV130"/>
    <mergeCell ref="CW129:CZ130"/>
    <mergeCell ref="DA129:DD130"/>
    <mergeCell ref="DE129:DH130"/>
    <mergeCell ref="DK129:EB130"/>
    <mergeCell ref="EC129:EF130"/>
    <mergeCell ref="EG129:EJ130"/>
    <mergeCell ref="EK129:EN130"/>
    <mergeCell ref="EO129:ER130"/>
    <mergeCell ref="ES129:EV130"/>
    <mergeCell ref="F127:F128"/>
    <mergeCell ref="G127:G128"/>
    <mergeCell ref="EW129:EZ130"/>
    <mergeCell ref="FC129:FR131"/>
    <mergeCell ref="BL131:BN133"/>
    <mergeCell ref="BO131:BQ133"/>
    <mergeCell ref="BR131:BT133"/>
    <mergeCell ref="BC131:BE133"/>
    <mergeCell ref="BF131:BH133"/>
    <mergeCell ref="BI131:BK133"/>
    <mergeCell ref="H127:H128"/>
    <mergeCell ref="BI129:BL130"/>
    <mergeCell ref="BM129:BZ130"/>
    <mergeCell ref="AO129:AR130"/>
    <mergeCell ref="B123:E126"/>
    <mergeCell ref="F123:S126"/>
    <mergeCell ref="DY120:EH121"/>
    <mergeCell ref="EI120:FJ121"/>
    <mergeCell ref="FK120:FT121"/>
    <mergeCell ref="CC122:CL126"/>
    <mergeCell ref="CM122:DN126"/>
    <mergeCell ref="DO122:DX126"/>
    <mergeCell ref="DY122:EH126"/>
    <mergeCell ref="EI122:FJ126"/>
    <mergeCell ref="FK122:FT126"/>
    <mergeCell ref="BO124:BV126"/>
    <mergeCell ref="BK124:BN126"/>
    <mergeCell ref="BX91:BZ93"/>
    <mergeCell ref="D103:M103"/>
    <mergeCell ref="P98:R100"/>
    <mergeCell ref="B91:E92"/>
    <mergeCell ref="F91:S92"/>
    <mergeCell ref="AJ105:BH105"/>
    <mergeCell ref="P105:R105"/>
    <mergeCell ref="X105:AI105"/>
    <mergeCell ref="S105:W105"/>
    <mergeCell ref="S106:W106"/>
    <mergeCell ref="S107:W107"/>
    <mergeCell ref="DD117:ES118"/>
    <mergeCell ref="EW117:FT118"/>
    <mergeCell ref="AH119:BR123"/>
    <mergeCell ref="CC120:CL121"/>
    <mergeCell ref="CM120:DN121"/>
    <mergeCell ref="DO120:DX121"/>
    <mergeCell ref="B114:C115"/>
    <mergeCell ref="D114:R115"/>
    <mergeCell ref="D106:M106"/>
    <mergeCell ref="N106:O106"/>
    <mergeCell ref="P106:R106"/>
    <mergeCell ref="X106:AI106"/>
    <mergeCell ref="D107:M107"/>
    <mergeCell ref="AZ94:BB96"/>
    <mergeCell ref="BC94:BE96"/>
    <mergeCell ref="BF94:BH96"/>
    <mergeCell ref="BI94:BK96"/>
    <mergeCell ref="B93:E94"/>
    <mergeCell ref="P108:AI108"/>
    <mergeCell ref="P109:AI109"/>
    <mergeCell ref="P110:AI110"/>
    <mergeCell ref="P111:AI111"/>
    <mergeCell ref="P112:AI112"/>
    <mergeCell ref="P113:AI113"/>
    <mergeCell ref="S104:W104"/>
    <mergeCell ref="B97:E97"/>
    <mergeCell ref="B98:B100"/>
    <mergeCell ref="C98:C100"/>
    <mergeCell ref="D98:M100"/>
    <mergeCell ref="N98:O100"/>
    <mergeCell ref="D101:M101"/>
    <mergeCell ref="AJ104:BH104"/>
    <mergeCell ref="N103:O103"/>
    <mergeCell ref="P103:R103"/>
    <mergeCell ref="X103:AI103"/>
    <mergeCell ref="X98:AI100"/>
    <mergeCell ref="AJ98:BH100"/>
    <mergeCell ref="AJ101:BH101"/>
    <mergeCell ref="D104:M104"/>
    <mergeCell ref="N104:O104"/>
    <mergeCell ref="B95:E96"/>
    <mergeCell ref="F95:S96"/>
    <mergeCell ref="V91:AY93"/>
    <mergeCell ref="V79:AY81"/>
    <mergeCell ref="V82:AY84"/>
    <mergeCell ref="S98:W100"/>
    <mergeCell ref="S101:W101"/>
    <mergeCell ref="S102:W102"/>
    <mergeCell ref="BW72:BZ74"/>
    <mergeCell ref="V75:BZ76"/>
    <mergeCell ref="V77:AJ78"/>
    <mergeCell ref="D102:M102"/>
    <mergeCell ref="N102:O102"/>
    <mergeCell ref="P102:R102"/>
    <mergeCell ref="F87:F88"/>
    <mergeCell ref="G87:G88"/>
    <mergeCell ref="H87:H88"/>
    <mergeCell ref="BR82:BT84"/>
    <mergeCell ref="BU82:BW84"/>
    <mergeCell ref="BO82:BQ84"/>
    <mergeCell ref="BX82:BZ84"/>
    <mergeCell ref="I87:I88"/>
    <mergeCell ref="BL94:BN96"/>
    <mergeCell ref="BO94:BQ96"/>
    <mergeCell ref="BR94:BT96"/>
    <mergeCell ref="BU94:BW96"/>
    <mergeCell ref="AZ88:BB90"/>
    <mergeCell ref="I75:I76"/>
    <mergeCell ref="BF88:BH90"/>
    <mergeCell ref="K75:K76"/>
    <mergeCell ref="L75:L76"/>
    <mergeCell ref="M75:M76"/>
    <mergeCell ref="F85:F86"/>
    <mergeCell ref="BK72:BN74"/>
    <mergeCell ref="AS77:AV78"/>
    <mergeCell ref="AW77:AZ78"/>
    <mergeCell ref="BA77:BD78"/>
    <mergeCell ref="F79:S80"/>
    <mergeCell ref="F83:Q84"/>
    <mergeCell ref="J87:J88"/>
    <mergeCell ref="K87:K88"/>
    <mergeCell ref="L87:L88"/>
    <mergeCell ref="M87:S88"/>
    <mergeCell ref="Q85:Q86"/>
    <mergeCell ref="R85:R86"/>
    <mergeCell ref="S85:S86"/>
    <mergeCell ref="V85:AY87"/>
    <mergeCell ref="I85:I86"/>
    <mergeCell ref="BF85:BH87"/>
    <mergeCell ref="BC88:BE90"/>
    <mergeCell ref="L85:L86"/>
    <mergeCell ref="M85:M86"/>
    <mergeCell ref="G85:G86"/>
    <mergeCell ref="H85:H86"/>
    <mergeCell ref="J85:J86"/>
    <mergeCell ref="N75:S76"/>
    <mergeCell ref="B89:E90"/>
    <mergeCell ref="F89:H90"/>
    <mergeCell ref="I89:J90"/>
    <mergeCell ref="K89:M90"/>
    <mergeCell ref="N89:O90"/>
    <mergeCell ref="J75:J76"/>
    <mergeCell ref="B77:E84"/>
    <mergeCell ref="F77:F78"/>
    <mergeCell ref="G77:S78"/>
    <mergeCell ref="AY57:BV57"/>
    <mergeCell ref="AY56:BV56"/>
    <mergeCell ref="AY55:BV55"/>
    <mergeCell ref="AY61:BV61"/>
    <mergeCell ref="AY60:BV60"/>
    <mergeCell ref="AY59:BV59"/>
    <mergeCell ref="Q55:R55"/>
    <mergeCell ref="V72:AP74"/>
    <mergeCell ref="O85:O86"/>
    <mergeCell ref="P85:P86"/>
    <mergeCell ref="B85:E86"/>
    <mergeCell ref="K85:K86"/>
    <mergeCell ref="BE77:BH78"/>
    <mergeCell ref="B87:E88"/>
    <mergeCell ref="B75:E76"/>
    <mergeCell ref="F75:F76"/>
    <mergeCell ref="G75:G76"/>
    <mergeCell ref="H75:H76"/>
    <mergeCell ref="C58:D58"/>
    <mergeCell ref="E58:F58"/>
    <mergeCell ref="Q58:R58"/>
    <mergeCell ref="C57:D57"/>
    <mergeCell ref="E57:F57"/>
    <mergeCell ref="C56:D56"/>
    <mergeCell ref="E56:F56"/>
    <mergeCell ref="C51:D51"/>
    <mergeCell ref="E51:F51"/>
    <mergeCell ref="Q51:R51"/>
    <mergeCell ref="G52:P52"/>
    <mergeCell ref="AJ52:AX52"/>
    <mergeCell ref="AJ53:AX53"/>
    <mergeCell ref="AJ54:AX54"/>
    <mergeCell ref="AJ55:AX55"/>
    <mergeCell ref="AJ57:AX57"/>
    <mergeCell ref="AJ58:AX58"/>
    <mergeCell ref="S52:AA52"/>
    <mergeCell ref="S53:AA53"/>
    <mergeCell ref="S54:AA54"/>
    <mergeCell ref="S55:AA55"/>
    <mergeCell ref="S56:AA56"/>
    <mergeCell ref="S57:AA57"/>
    <mergeCell ref="C53:D53"/>
    <mergeCell ref="E53:F53"/>
    <mergeCell ref="Q57:R57"/>
    <mergeCell ref="I33:BB34"/>
    <mergeCell ref="C35:H36"/>
    <mergeCell ref="I35:L36"/>
    <mergeCell ref="Q53:R53"/>
    <mergeCell ref="C52:D52"/>
    <mergeCell ref="E52:F52"/>
    <mergeCell ref="Q52:R52"/>
    <mergeCell ref="E55:F55"/>
    <mergeCell ref="B64:D69"/>
    <mergeCell ref="E64:K69"/>
    <mergeCell ref="L64:M69"/>
    <mergeCell ref="AH65:BR66"/>
    <mergeCell ref="EW65:FP66"/>
    <mergeCell ref="AH67:BR71"/>
    <mergeCell ref="B71:E74"/>
    <mergeCell ref="F71:S74"/>
    <mergeCell ref="CE61:FR62"/>
    <mergeCell ref="Q56:R56"/>
    <mergeCell ref="CE53:FR59"/>
    <mergeCell ref="C54:D54"/>
    <mergeCell ref="E54:F54"/>
    <mergeCell ref="Q54:R54"/>
    <mergeCell ref="C55:D55"/>
    <mergeCell ref="G53:P53"/>
    <mergeCell ref="G54:P54"/>
    <mergeCell ref="G55:P55"/>
    <mergeCell ref="G56:P56"/>
    <mergeCell ref="G57:P57"/>
    <mergeCell ref="G58:P58"/>
    <mergeCell ref="CE45:FR51"/>
    <mergeCell ref="D47:BR47"/>
    <mergeCell ref="C50:F50"/>
    <mergeCell ref="AE41:AW42"/>
    <mergeCell ref="R41:AD42"/>
    <mergeCell ref="AE39:AW40"/>
    <mergeCell ref="R39:AD40"/>
    <mergeCell ref="R43:AD44"/>
    <mergeCell ref="D45:I46"/>
    <mergeCell ref="J45:P46"/>
    <mergeCell ref="Q45:Q46"/>
    <mergeCell ref="AX45:BR46"/>
    <mergeCell ref="AX39:BR40"/>
    <mergeCell ref="BV39:BV47"/>
    <mergeCell ref="D41:I42"/>
    <mergeCell ref="J41:P42"/>
    <mergeCell ref="Q41:Q42"/>
    <mergeCell ref="AX41:BR42"/>
    <mergeCell ref="D43:I44"/>
    <mergeCell ref="AJ51:AX51"/>
    <mergeCell ref="C49:Y49"/>
    <mergeCell ref="Z49:AM49"/>
    <mergeCell ref="AN49:AQ49"/>
    <mergeCell ref="C41:C46"/>
    <mergeCell ref="R45:AD46"/>
    <mergeCell ref="AE45:AW46"/>
    <mergeCell ref="S51:AA51"/>
    <mergeCell ref="AB51:AI51"/>
    <mergeCell ref="AY51:BV51"/>
    <mergeCell ref="G51:P51"/>
    <mergeCell ref="I23:W24"/>
    <mergeCell ref="C25:H26"/>
    <mergeCell ref="I25:W26"/>
    <mergeCell ref="CE27:FR29"/>
    <mergeCell ref="C28:H29"/>
    <mergeCell ref="I28:L29"/>
    <mergeCell ref="M28:N29"/>
    <mergeCell ref="O28:R29"/>
    <mergeCell ref="S28:W29"/>
    <mergeCell ref="AX43:BR44"/>
    <mergeCell ref="AU28:BJ29"/>
    <mergeCell ref="C15:H16"/>
    <mergeCell ref="I15:L16"/>
    <mergeCell ref="CE16:FR25"/>
    <mergeCell ref="C17:H18"/>
    <mergeCell ref="I17:W18"/>
    <mergeCell ref="C19:H22"/>
    <mergeCell ref="I19:I20"/>
    <mergeCell ref="J19:M20"/>
    <mergeCell ref="I21:BV22"/>
    <mergeCell ref="J43:P44"/>
    <mergeCell ref="D39:I40"/>
    <mergeCell ref="J39:M40"/>
    <mergeCell ref="N39:P40"/>
    <mergeCell ref="Q43:Q44"/>
    <mergeCell ref="AE43:AW44"/>
    <mergeCell ref="AD28:AT29"/>
    <mergeCell ref="C31:H32"/>
    <mergeCell ref="I31:BB32"/>
    <mergeCell ref="CE31:FR43"/>
    <mergeCell ref="C33:H34"/>
    <mergeCell ref="C38:P38"/>
    <mergeCell ref="C9:H10"/>
    <mergeCell ref="I9:L10"/>
    <mergeCell ref="CE11:FR14"/>
    <mergeCell ref="C12:H13"/>
    <mergeCell ref="CE2:FR4"/>
    <mergeCell ref="C3:Z4"/>
    <mergeCell ref="C6:H7"/>
    <mergeCell ref="I6:J7"/>
    <mergeCell ref="K6:L7"/>
    <mergeCell ref="M6:N7"/>
    <mergeCell ref="O6:P7"/>
    <mergeCell ref="Q6:R7"/>
    <mergeCell ref="S6:W7"/>
    <mergeCell ref="CE6:FR9"/>
    <mergeCell ref="I12:BV13"/>
    <mergeCell ref="BX94:BZ96"/>
    <mergeCell ref="AZ79:BB81"/>
    <mergeCell ref="BC79:BE81"/>
    <mergeCell ref="BF79:BH81"/>
    <mergeCell ref="BI79:BK81"/>
    <mergeCell ref="BL79:BN81"/>
    <mergeCell ref="BO79:BQ81"/>
    <mergeCell ref="BR79:BT81"/>
    <mergeCell ref="BU79:BW81"/>
    <mergeCell ref="BX79:BZ81"/>
    <mergeCell ref="AZ82:BB84"/>
    <mergeCell ref="BC82:BE84"/>
    <mergeCell ref="BF82:BH84"/>
    <mergeCell ref="BI82:BK84"/>
    <mergeCell ref="BL82:BN84"/>
    <mergeCell ref="C23:H24"/>
    <mergeCell ref="AJ56:AX56"/>
    <mergeCell ref="BU197:BW199"/>
    <mergeCell ref="B195:E196"/>
    <mergeCell ref="F195:H196"/>
    <mergeCell ref="I195:J196"/>
    <mergeCell ref="K195:M196"/>
    <mergeCell ref="N195:O196"/>
    <mergeCell ref="P195:S196"/>
    <mergeCell ref="B199:E200"/>
    <mergeCell ref="BO197:BQ199"/>
    <mergeCell ref="BL194:BN196"/>
    <mergeCell ref="F193:F194"/>
    <mergeCell ref="G193:G194"/>
    <mergeCell ref="S204:W206"/>
    <mergeCell ref="V194:AY196"/>
    <mergeCell ref="AZ194:BB196"/>
    <mergeCell ref="B203:E203"/>
    <mergeCell ref="B204:B206"/>
    <mergeCell ref="C204:C206"/>
    <mergeCell ref="D204:M206"/>
    <mergeCell ref="N204:O206"/>
    <mergeCell ref="P204:R206"/>
    <mergeCell ref="X204:AI206"/>
    <mergeCell ref="BU200:BW202"/>
    <mergeCell ref="B201:E202"/>
    <mergeCell ref="V200:AY202"/>
    <mergeCell ref="B197:E198"/>
    <mergeCell ref="F197:S198"/>
    <mergeCell ref="V197:AY199"/>
    <mergeCell ref="BR194:BT196"/>
    <mergeCell ref="FA212:FD212"/>
    <mergeCell ref="FE212:FH212"/>
    <mergeCell ref="FI212:FL212"/>
    <mergeCell ref="FM212:FP212"/>
    <mergeCell ref="FQ212:FT212"/>
    <mergeCell ref="FI215:FL215"/>
    <mergeCell ref="FM215:FP215"/>
    <mergeCell ref="FQ215:FT215"/>
    <mergeCell ref="CW213:CZ213"/>
    <mergeCell ref="DA213:DD213"/>
    <mergeCell ref="DE213:DH213"/>
    <mergeCell ref="DM213:DP213"/>
    <mergeCell ref="DQ213:DT213"/>
    <mergeCell ref="DU213:DX213"/>
    <mergeCell ref="DY213:EB213"/>
    <mergeCell ref="EC213:EF213"/>
    <mergeCell ref="EK213:EN213"/>
    <mergeCell ref="EO213:ER213"/>
    <mergeCell ref="ES213:EV213"/>
    <mergeCell ref="EW213:EZ213"/>
    <mergeCell ref="FA213:FD213"/>
    <mergeCell ref="FE213:FH213"/>
    <mergeCell ref="FI213:FL213"/>
    <mergeCell ref="FM213:FP213"/>
    <mergeCell ref="FQ213:FT213"/>
    <mergeCell ref="DI213:DL213"/>
    <mergeCell ref="EG213:EJ213"/>
    <mergeCell ref="CW212:CZ212"/>
    <mergeCell ref="EG212:EJ212"/>
    <mergeCell ref="EG214:EJ214"/>
    <mergeCell ref="DA214:DD214"/>
    <mergeCell ref="FA214:FD214"/>
    <mergeCell ref="FE214:FH214"/>
    <mergeCell ref="FI214:FL214"/>
    <mergeCell ref="FM214:FP214"/>
    <mergeCell ref="FQ214:FT214"/>
    <mergeCell ref="CC215:CF215"/>
    <mergeCell ref="CG215:CJ215"/>
    <mergeCell ref="CK215:CN215"/>
    <mergeCell ref="CS215:CV215"/>
    <mergeCell ref="CW215:CZ215"/>
    <mergeCell ref="DA215:DD215"/>
    <mergeCell ref="DE215:DH215"/>
    <mergeCell ref="DM215:DP215"/>
    <mergeCell ref="DQ215:DT215"/>
    <mergeCell ref="DU215:DX215"/>
    <mergeCell ref="DY215:EB215"/>
    <mergeCell ref="EC215:EF215"/>
    <mergeCell ref="EK215:EN215"/>
    <mergeCell ref="EO215:ER215"/>
    <mergeCell ref="ES215:EV215"/>
    <mergeCell ref="EW215:EZ215"/>
    <mergeCell ref="FA215:FD215"/>
    <mergeCell ref="FE215:FH215"/>
    <mergeCell ref="CC214:CF214"/>
    <mergeCell ref="CO214:CR214"/>
    <mergeCell ref="DI214:DL214"/>
    <mergeCell ref="CS214:CV214"/>
    <mergeCell ref="CW214:CZ214"/>
    <mergeCell ref="EK214:EN214"/>
    <mergeCell ref="FI220:FL221"/>
    <mergeCell ref="FM220:FP221"/>
    <mergeCell ref="FQ220:FT221"/>
    <mergeCell ref="FI216:FL217"/>
    <mergeCell ref="FM216:FP217"/>
    <mergeCell ref="FQ216:FT217"/>
    <mergeCell ref="J218:O219"/>
    <mergeCell ref="CC218:CN219"/>
    <mergeCell ref="CS218:CV219"/>
    <mergeCell ref="CW218:CZ219"/>
    <mergeCell ref="DA218:DD219"/>
    <mergeCell ref="DE218:DH219"/>
    <mergeCell ref="DI218:DL219"/>
    <mergeCell ref="DM218:DP219"/>
    <mergeCell ref="DQ218:DT219"/>
    <mergeCell ref="DU218:DX219"/>
    <mergeCell ref="EK218:EN219"/>
    <mergeCell ref="EO218:ER219"/>
    <mergeCell ref="ES218:EV219"/>
    <mergeCell ref="EW218:EZ219"/>
    <mergeCell ref="FA218:FD219"/>
    <mergeCell ref="FE218:FH219"/>
    <mergeCell ref="FI218:FL219"/>
    <mergeCell ref="DA220:DD221"/>
    <mergeCell ref="P216:AI216"/>
    <mergeCell ref="P217:AI217"/>
    <mergeCell ref="DE220:DH221"/>
    <mergeCell ref="DI220:DL221"/>
    <mergeCell ref="DM220:DP221"/>
    <mergeCell ref="FM218:FP219"/>
    <mergeCell ref="FQ218:FT219"/>
    <mergeCell ref="J216:O217"/>
    <mergeCell ref="F187:Q188"/>
    <mergeCell ref="R187:S190"/>
    <mergeCell ref="F81:Q82"/>
    <mergeCell ref="R81:S84"/>
    <mergeCell ref="B108:I109"/>
    <mergeCell ref="J108:O109"/>
    <mergeCell ref="B110:I111"/>
    <mergeCell ref="J110:O111"/>
    <mergeCell ref="J112:O113"/>
    <mergeCell ref="B112:I113"/>
    <mergeCell ref="CW220:CZ221"/>
    <mergeCell ref="CC212:CF212"/>
    <mergeCell ref="CG212:CJ212"/>
    <mergeCell ref="CK212:CN212"/>
    <mergeCell ref="CS212:CV212"/>
    <mergeCell ref="F93:S94"/>
    <mergeCell ref="V94:AY96"/>
    <mergeCell ref="V88:AY90"/>
    <mergeCell ref="N85:N86"/>
    <mergeCell ref="N107:O107"/>
    <mergeCell ref="N105:O105"/>
    <mergeCell ref="N161:O161"/>
    <mergeCell ref="P107:R107"/>
    <mergeCell ref="D105:M105"/>
    <mergeCell ref="AJ161:BH161"/>
    <mergeCell ref="AJ162:BH163"/>
    <mergeCell ref="AJ164:BH165"/>
    <mergeCell ref="AJ166:BH167"/>
    <mergeCell ref="AQ124:AX126"/>
    <mergeCell ref="AY124:BB126"/>
    <mergeCell ref="N101:O101"/>
    <mergeCell ref="P101:R101"/>
    <mergeCell ref="DY212:EB212"/>
    <mergeCell ref="EO214:ER214"/>
    <mergeCell ref="EG211:EJ211"/>
    <mergeCell ref="J193:J194"/>
    <mergeCell ref="K193:K194"/>
    <mergeCell ref="D157:M157"/>
    <mergeCell ref="AJ102:BH102"/>
    <mergeCell ref="AJ103:BH103"/>
    <mergeCell ref="AB52:AI52"/>
    <mergeCell ref="AB53:AI53"/>
    <mergeCell ref="AB54:AI54"/>
    <mergeCell ref="AB55:AI55"/>
    <mergeCell ref="AB56:AI56"/>
    <mergeCell ref="AB57:AI57"/>
    <mergeCell ref="AB58:AI58"/>
    <mergeCell ref="P89:S90"/>
    <mergeCell ref="X102:AI102"/>
    <mergeCell ref="AZ85:BB87"/>
    <mergeCell ref="AQ72:AX74"/>
    <mergeCell ref="AY72:BB74"/>
    <mergeCell ref="BC72:BJ74"/>
    <mergeCell ref="AY54:BV54"/>
    <mergeCell ref="AY53:BV53"/>
    <mergeCell ref="AY52:BV52"/>
    <mergeCell ref="AY58:BV58"/>
    <mergeCell ref="S58:AA58"/>
    <mergeCell ref="BI85:BK87"/>
    <mergeCell ref="BI88:BK90"/>
    <mergeCell ref="BO72:BV74"/>
    <mergeCell ref="BR91:BT93"/>
    <mergeCell ref="BU91:BW93"/>
    <mergeCell ref="BO91:BQ93"/>
    <mergeCell ref="X101:AI101"/>
    <mergeCell ref="S137:S138"/>
    <mergeCell ref="N157:O157"/>
    <mergeCell ref="BI161:BZ161"/>
    <mergeCell ref="BI162:BZ163"/>
    <mergeCell ref="AJ114:BH114"/>
    <mergeCell ref="AJ107:BH107"/>
    <mergeCell ref="AJ108:BH109"/>
    <mergeCell ref="AJ110:BH111"/>
    <mergeCell ref="AJ112:BH113"/>
    <mergeCell ref="BI150:BZ152"/>
    <mergeCell ref="BI157:BZ157"/>
    <mergeCell ref="BI159:BZ159"/>
    <mergeCell ref="BI160:BZ160"/>
    <mergeCell ref="BI77:BL78"/>
    <mergeCell ref="BM77:BZ78"/>
    <mergeCell ref="BI164:BZ165"/>
    <mergeCell ref="BL85:BN87"/>
    <mergeCell ref="BO85:BQ87"/>
    <mergeCell ref="P162:AI162"/>
    <mergeCell ref="P164:AI164"/>
    <mergeCell ref="AK77:AN78"/>
    <mergeCell ref="AO77:AR78"/>
    <mergeCell ref="P165:AI165"/>
    <mergeCell ref="P104:R104"/>
    <mergeCell ref="X104:AI104"/>
    <mergeCell ref="S103:W103"/>
    <mergeCell ref="BI137:BK139"/>
    <mergeCell ref="AZ143:BB145"/>
    <mergeCell ref="BC143:BE145"/>
    <mergeCell ref="BF143:BH145"/>
    <mergeCell ref="BI143:BK145"/>
    <mergeCell ref="S211:W211"/>
    <mergeCell ref="BC178:BJ180"/>
    <mergeCell ref="BK178:BN180"/>
    <mergeCell ref="BO178:BV180"/>
    <mergeCell ref="BA183:BD184"/>
    <mergeCell ref="AZ185:BB187"/>
    <mergeCell ref="BC185:BE187"/>
    <mergeCell ref="BF185:BH187"/>
    <mergeCell ref="BI185:BK187"/>
    <mergeCell ref="AJ168:BH168"/>
    <mergeCell ref="BI204:BZ206"/>
    <mergeCell ref="S158:W158"/>
    <mergeCell ref="S159:W159"/>
    <mergeCell ref="S160:W160"/>
    <mergeCell ref="S161:W161"/>
    <mergeCell ref="AZ200:BB202"/>
    <mergeCell ref="BC200:BE202"/>
    <mergeCell ref="BF200:BH202"/>
    <mergeCell ref="BI191:BK193"/>
    <mergeCell ref="BL191:BN193"/>
    <mergeCell ref="BX200:BZ202"/>
    <mergeCell ref="BX197:BZ199"/>
    <mergeCell ref="AZ197:BB199"/>
    <mergeCell ref="BC197:BE199"/>
    <mergeCell ref="BF197:BH199"/>
    <mergeCell ref="BI197:BK199"/>
    <mergeCell ref="BL197:BN199"/>
    <mergeCell ref="BR200:BT202"/>
    <mergeCell ref="BI200:BK202"/>
    <mergeCell ref="BL200:BN202"/>
    <mergeCell ref="BO200:BQ202"/>
    <mergeCell ref="BI158:BZ158"/>
    <mergeCell ref="P166:AI166"/>
    <mergeCell ref="P167:AI167"/>
    <mergeCell ref="S150:W152"/>
    <mergeCell ref="P157:R157"/>
    <mergeCell ref="X157:AI157"/>
    <mergeCell ref="BI183:BL184"/>
    <mergeCell ref="BM183:BZ184"/>
    <mergeCell ref="X107:AI107"/>
    <mergeCell ref="BW124:BZ126"/>
    <mergeCell ref="BC124:BJ126"/>
    <mergeCell ref="BF134:BH136"/>
    <mergeCell ref="BC137:BE139"/>
    <mergeCell ref="BF137:BH139"/>
    <mergeCell ref="F131:S132"/>
    <mergeCell ref="BU131:BW133"/>
    <mergeCell ref="BX131:BZ133"/>
    <mergeCell ref="H137:H138"/>
    <mergeCell ref="I137:I138"/>
    <mergeCell ref="BI134:BK136"/>
    <mergeCell ref="BL134:BN136"/>
    <mergeCell ref="BO134:BQ136"/>
    <mergeCell ref="BR134:BT136"/>
    <mergeCell ref="BU134:BW136"/>
    <mergeCell ref="BX134:BZ136"/>
    <mergeCell ref="F135:Q136"/>
    <mergeCell ref="R133:S136"/>
    <mergeCell ref="BC134:BE136"/>
    <mergeCell ref="BI166:BZ167"/>
    <mergeCell ref="AJ150:BH152"/>
    <mergeCell ref="AJ159:BH159"/>
    <mergeCell ref="AJ160:BH160"/>
    <mergeCell ref="I127:I128"/>
    <mergeCell ref="Q38:BV38"/>
    <mergeCell ref="P218:AI218"/>
    <mergeCell ref="P219:AI219"/>
    <mergeCell ref="P220:AI220"/>
    <mergeCell ref="AJ222:BH222"/>
    <mergeCell ref="BI211:BZ211"/>
    <mergeCell ref="BI212:BZ212"/>
    <mergeCell ref="BI213:BZ213"/>
    <mergeCell ref="BI214:BZ214"/>
    <mergeCell ref="BI215:BZ215"/>
    <mergeCell ref="BI216:BZ217"/>
    <mergeCell ref="BI218:BZ219"/>
    <mergeCell ref="BI220:BZ221"/>
    <mergeCell ref="AJ204:BH206"/>
    <mergeCell ref="AJ212:BH212"/>
    <mergeCell ref="AJ211:BH211"/>
    <mergeCell ref="AJ213:BH213"/>
    <mergeCell ref="AJ214:BH214"/>
    <mergeCell ref="AJ218:BH219"/>
    <mergeCell ref="AJ220:BH221"/>
    <mergeCell ref="P221:AI221"/>
    <mergeCell ref="S212:W212"/>
    <mergeCell ref="S213:W213"/>
    <mergeCell ref="S214:W214"/>
    <mergeCell ref="S215:W215"/>
    <mergeCell ref="P213:R213"/>
    <mergeCell ref="X213:AI213"/>
    <mergeCell ref="AJ215:BH215"/>
    <mergeCell ref="AJ216:BH217"/>
    <mergeCell ref="AJ106:BH106"/>
    <mergeCell ref="V178:AP180"/>
    <mergeCell ref="P163:AI163"/>
    <mergeCell ref="CE132:CV133"/>
    <mergeCell ref="CW132:CZ133"/>
    <mergeCell ref="DA132:DD133"/>
    <mergeCell ref="DE132:DH133"/>
    <mergeCell ref="DI132:DL133"/>
    <mergeCell ref="DM132:DP133"/>
    <mergeCell ref="DQ132:DT133"/>
    <mergeCell ref="DU132:DX133"/>
    <mergeCell ref="DY132:EB133"/>
    <mergeCell ref="EE132:EP134"/>
    <mergeCell ref="EQ132:ET134"/>
    <mergeCell ref="EU132:EX134"/>
    <mergeCell ref="EY132:FB134"/>
    <mergeCell ref="FC132:FF134"/>
    <mergeCell ref="FG132:FJ134"/>
    <mergeCell ref="FK132:FN134"/>
    <mergeCell ref="FO132:FR134"/>
    <mergeCell ref="CE135:EB135"/>
    <mergeCell ref="EE135:EQ137"/>
    <mergeCell ref="ER135:ET137"/>
    <mergeCell ref="EU135:EW137"/>
    <mergeCell ref="EX135:EZ137"/>
    <mergeCell ref="FA135:FC137"/>
    <mergeCell ref="FD135:FF137"/>
    <mergeCell ref="FG135:FI137"/>
    <mergeCell ref="FJ135:FL137"/>
    <mergeCell ref="FM135:FO137"/>
    <mergeCell ref="FP135:FR137"/>
    <mergeCell ref="CE136:EB138"/>
    <mergeCell ref="EE138:EQ140"/>
    <mergeCell ref="ER138:ET140"/>
    <mergeCell ref="EU138:EW140"/>
    <mergeCell ref="EX138:EZ140"/>
    <mergeCell ref="FA138:FC140"/>
    <mergeCell ref="FD138:FF140"/>
    <mergeCell ref="FG138:FI140"/>
    <mergeCell ref="FJ138:FL140"/>
    <mergeCell ref="FM138:FO140"/>
    <mergeCell ref="FP138:FR140"/>
    <mergeCell ref="CE140:CV141"/>
    <mergeCell ref="CW140:CZ141"/>
    <mergeCell ref="DA140:DD141"/>
    <mergeCell ref="DE140:DH141"/>
    <mergeCell ref="DI140:DL141"/>
    <mergeCell ref="DM140:DP141"/>
    <mergeCell ref="DQ140:DT141"/>
    <mergeCell ref="DU140:DX141"/>
    <mergeCell ref="EE141:EQ143"/>
    <mergeCell ref="ER141:ET143"/>
    <mergeCell ref="EU141:EW143"/>
    <mergeCell ref="EX141:EZ143"/>
    <mergeCell ref="FA141:FC143"/>
    <mergeCell ref="FD141:FF143"/>
    <mergeCell ref="FG141:FI143"/>
    <mergeCell ref="FJ141:FL143"/>
    <mergeCell ref="FM141:FO143"/>
    <mergeCell ref="FP141:FR143"/>
    <mergeCell ref="CK143:CV143"/>
    <mergeCell ref="CW143:DX143"/>
    <mergeCell ref="CE144:CJ146"/>
    <mergeCell ref="CK144:CN146"/>
    <mergeCell ref="CO144:CR146"/>
    <mergeCell ref="CS144:CV146"/>
    <mergeCell ref="CW144:DX146"/>
    <mergeCell ref="EE144:EQ146"/>
    <mergeCell ref="ER144:ET146"/>
    <mergeCell ref="EU144:EW146"/>
    <mergeCell ref="EX144:EZ146"/>
    <mergeCell ref="FA144:FC146"/>
    <mergeCell ref="FD144:FF146"/>
    <mergeCell ref="FG144:FI146"/>
    <mergeCell ref="FJ144:FL146"/>
    <mergeCell ref="FM144:FO146"/>
    <mergeCell ref="FP144:FR146"/>
    <mergeCell ref="FG147:FI149"/>
    <mergeCell ref="FJ147:FL149"/>
    <mergeCell ref="FM147:FO149"/>
    <mergeCell ref="FP147:FR149"/>
    <mergeCell ref="EE150:EQ152"/>
    <mergeCell ref="ER150:ET152"/>
    <mergeCell ref="EU150:EW152"/>
    <mergeCell ref="EX150:EZ152"/>
    <mergeCell ref="FA150:FC152"/>
    <mergeCell ref="FD150:FF152"/>
    <mergeCell ref="FG150:FI152"/>
    <mergeCell ref="FJ150:FL152"/>
    <mergeCell ref="FM150:FO152"/>
    <mergeCell ref="FP150:FR152"/>
    <mergeCell ref="CE151:CV152"/>
    <mergeCell ref="CW151:CZ152"/>
    <mergeCell ref="DA151:DD152"/>
    <mergeCell ref="DE151:DH152"/>
    <mergeCell ref="DI151:DL152"/>
    <mergeCell ref="CO147:CR149"/>
    <mergeCell ref="CS147:CV149"/>
    <mergeCell ref="CW147:DX149"/>
    <mergeCell ref="EE147:EQ149"/>
    <mergeCell ref="ER147:ET149"/>
    <mergeCell ref="EU147:EW149"/>
    <mergeCell ref="EX147:EZ149"/>
    <mergeCell ref="FA147:FC149"/>
    <mergeCell ref="FD147:FF149"/>
    <mergeCell ref="FO154:FR155"/>
    <mergeCell ref="CC157:CN157"/>
    <mergeCell ref="CS157:DH157"/>
    <mergeCell ref="DM157:EF157"/>
    <mergeCell ref="EK157:FT157"/>
    <mergeCell ref="CC160:CF160"/>
    <mergeCell ref="CG160:CJ160"/>
    <mergeCell ref="CK160:CN160"/>
    <mergeCell ref="CO160:CR160"/>
    <mergeCell ref="CS160:CV160"/>
    <mergeCell ref="CW160:CZ160"/>
    <mergeCell ref="DA160:DD160"/>
    <mergeCell ref="DE160:DH160"/>
    <mergeCell ref="DI160:DL160"/>
    <mergeCell ref="DM160:DP160"/>
    <mergeCell ref="DQ160:DT160"/>
    <mergeCell ref="DU160:DX160"/>
    <mergeCell ref="DY160:EB160"/>
    <mergeCell ref="EC160:EF160"/>
    <mergeCell ref="EG160:EJ160"/>
    <mergeCell ref="EK160:EN160"/>
    <mergeCell ref="EO160:ER160"/>
    <mergeCell ref="ES160:EV160"/>
    <mergeCell ref="EW160:EZ160"/>
    <mergeCell ref="FA160:FD160"/>
    <mergeCell ref="FE160:FH160"/>
    <mergeCell ref="FM160:FP160"/>
    <mergeCell ref="CS158:CV158"/>
    <mergeCell ref="CW158:CZ158"/>
    <mergeCell ref="DA158:DD158"/>
    <mergeCell ref="FM158:FP158"/>
    <mergeCell ref="FE158:FH158"/>
    <mergeCell ref="AJ153:BH154"/>
    <mergeCell ref="X153:AI154"/>
    <mergeCell ref="S153:W154"/>
    <mergeCell ref="P153:R154"/>
    <mergeCell ref="N153:O154"/>
    <mergeCell ref="D153:M154"/>
    <mergeCell ref="C153:C154"/>
    <mergeCell ref="B153:B154"/>
    <mergeCell ref="BI153:BZ154"/>
    <mergeCell ref="BI155:BZ156"/>
    <mergeCell ref="AJ155:BH156"/>
    <mergeCell ref="X155:AI156"/>
    <mergeCell ref="S155:W156"/>
    <mergeCell ref="P155:R156"/>
    <mergeCell ref="N155:O156"/>
    <mergeCell ref="D155:M156"/>
    <mergeCell ref="C155:C156"/>
    <mergeCell ref="B155:B156"/>
    <mergeCell ref="CC166:CN167"/>
    <mergeCell ref="CO166:CR167"/>
    <mergeCell ref="CS166:CV167"/>
    <mergeCell ref="CW166:CZ167"/>
    <mergeCell ref="DA166:DD167"/>
    <mergeCell ref="DE166:DH167"/>
    <mergeCell ref="DI166:DL167"/>
    <mergeCell ref="DM166:DP167"/>
    <mergeCell ref="B209:B210"/>
    <mergeCell ref="C209:C210"/>
    <mergeCell ref="D209:M210"/>
    <mergeCell ref="N209:O210"/>
    <mergeCell ref="P209:R210"/>
    <mergeCell ref="S209:W210"/>
    <mergeCell ref="X209:AI210"/>
    <mergeCell ref="AJ209:BH210"/>
    <mergeCell ref="BI209:BZ210"/>
    <mergeCell ref="BI207:BZ208"/>
    <mergeCell ref="AJ207:BH208"/>
    <mergeCell ref="X207:AI208"/>
    <mergeCell ref="S207:W208"/>
    <mergeCell ref="P207:R208"/>
    <mergeCell ref="N207:O208"/>
    <mergeCell ref="D207:M208"/>
    <mergeCell ref="C207:C208"/>
    <mergeCell ref="B207:B208"/>
    <mergeCell ref="CE189:EB189"/>
    <mergeCell ref="CE201:CJ203"/>
    <mergeCell ref="CK201:CN203"/>
    <mergeCell ref="CO201:CR203"/>
    <mergeCell ref="CS201:CV203"/>
    <mergeCell ref="CW201:DX203"/>
    <mergeCell ref="CE205:CV206"/>
    <mergeCell ref="CW205:CZ206"/>
    <mergeCell ref="DA205:DD206"/>
    <mergeCell ref="DE205:DH206"/>
    <mergeCell ref="DI205:DL206"/>
    <mergeCell ref="AQ178:AX180"/>
    <mergeCell ref="AY178:BB180"/>
    <mergeCell ref="CE186:CV187"/>
    <mergeCell ref="CW186:CZ187"/>
    <mergeCell ref="DA186:DD187"/>
    <mergeCell ref="DE186:DH187"/>
    <mergeCell ref="DI186:DL187"/>
    <mergeCell ref="DM186:DP187"/>
    <mergeCell ref="DQ186:DT187"/>
    <mergeCell ref="DU186:DX187"/>
    <mergeCell ref="DY186:EB187"/>
    <mergeCell ref="CE190:EB192"/>
    <mergeCell ref="CE198:CJ200"/>
    <mergeCell ref="CK198:CN200"/>
    <mergeCell ref="CO198:CR200"/>
    <mergeCell ref="CS198:CV200"/>
    <mergeCell ref="CW198:DX200"/>
    <mergeCell ref="CC181:FT181"/>
    <mergeCell ref="EC183:EF184"/>
    <mergeCell ref="EG183:EJ184"/>
    <mergeCell ref="EK183:EN184"/>
    <mergeCell ref="EE186:EP188"/>
    <mergeCell ref="EQ186:ET188"/>
    <mergeCell ref="EU186:EX188"/>
    <mergeCell ref="EY186:FB188"/>
    <mergeCell ref="FC186:FF188"/>
    <mergeCell ref="FG186:FJ188"/>
    <mergeCell ref="FK186:FN188"/>
    <mergeCell ref="FO186:FR188"/>
    <mergeCell ref="EE189:EQ191"/>
    <mergeCell ref="ER189:ET191"/>
    <mergeCell ref="EU189:EW191"/>
    <mergeCell ref="EX189:EZ191"/>
    <mergeCell ref="FA189:FC191"/>
    <mergeCell ref="FD189:FF191"/>
    <mergeCell ref="FG189:FI191"/>
    <mergeCell ref="FJ189:FL191"/>
    <mergeCell ref="FM189:FO191"/>
    <mergeCell ref="FP189:FR191"/>
    <mergeCell ref="EE192:EQ194"/>
    <mergeCell ref="ER192:ET194"/>
    <mergeCell ref="EU192:EW194"/>
    <mergeCell ref="EX192:EZ194"/>
    <mergeCell ref="FA192:FC194"/>
    <mergeCell ref="FD192:FF194"/>
    <mergeCell ref="FG192:FI194"/>
    <mergeCell ref="FJ192:FL194"/>
    <mergeCell ref="FM192:FO194"/>
    <mergeCell ref="FP192:FR194"/>
    <mergeCell ref="CE194:CV195"/>
    <mergeCell ref="CW194:CZ195"/>
    <mergeCell ref="DA194:DD195"/>
    <mergeCell ref="DE194:DH195"/>
    <mergeCell ref="DI194:DL195"/>
    <mergeCell ref="DM194:DP195"/>
    <mergeCell ref="DQ194:DT195"/>
    <mergeCell ref="DU194:DX195"/>
    <mergeCell ref="EE195:EQ197"/>
    <mergeCell ref="ER195:ET197"/>
    <mergeCell ref="EU195:EW197"/>
    <mergeCell ref="CK197:CV197"/>
    <mergeCell ref="CW197:DX197"/>
    <mergeCell ref="EX195:EZ197"/>
    <mergeCell ref="FA195:FC197"/>
    <mergeCell ref="FD195:FF197"/>
    <mergeCell ref="FG195:FI197"/>
    <mergeCell ref="FM201:FO203"/>
    <mergeCell ref="FJ195:FL197"/>
    <mergeCell ref="FM195:FO197"/>
    <mergeCell ref="FP195:FR197"/>
    <mergeCell ref="EE198:EQ200"/>
    <mergeCell ref="ER198:ET200"/>
    <mergeCell ref="EU198:EW200"/>
    <mergeCell ref="EX198:EZ200"/>
    <mergeCell ref="FA198:FC200"/>
    <mergeCell ref="FD198:FF200"/>
    <mergeCell ref="FG198:FI200"/>
    <mergeCell ref="FJ198:FL200"/>
    <mergeCell ref="FM198:FO200"/>
    <mergeCell ref="FP198:FR200"/>
    <mergeCell ref="FP201:FR203"/>
    <mergeCell ref="EE204:EQ206"/>
    <mergeCell ref="ER204:ET206"/>
    <mergeCell ref="EU204:EW206"/>
    <mergeCell ref="EX204:EZ206"/>
    <mergeCell ref="FA204:FC206"/>
    <mergeCell ref="FD204:FF206"/>
    <mergeCell ref="FG204:FI206"/>
    <mergeCell ref="FJ204:FL206"/>
    <mergeCell ref="FM204:FO206"/>
    <mergeCell ref="FP204:FR206"/>
    <mergeCell ref="AN17:AN18"/>
    <mergeCell ref="CC73:FT107"/>
    <mergeCell ref="FO208:FR209"/>
    <mergeCell ref="CC211:CN211"/>
    <mergeCell ref="CS211:DH211"/>
    <mergeCell ref="DM211:EF211"/>
    <mergeCell ref="EK211:FT211"/>
    <mergeCell ref="CE208:CV209"/>
    <mergeCell ref="CW208:CZ209"/>
    <mergeCell ref="DA208:DD209"/>
    <mergeCell ref="DE208:DH209"/>
    <mergeCell ref="DI208:DL209"/>
    <mergeCell ref="DM208:DP209"/>
    <mergeCell ref="DQ208:DT209"/>
    <mergeCell ref="DU208:DX209"/>
    <mergeCell ref="DY208:EB209"/>
    <mergeCell ref="EC208:EF209"/>
    <mergeCell ref="EG208:EJ209"/>
    <mergeCell ref="EK208:EN209"/>
    <mergeCell ref="EO208:ER209"/>
    <mergeCell ref="ES208:EV209"/>
    <mergeCell ref="EW208:EZ209"/>
    <mergeCell ref="FA208:FJ209"/>
    <mergeCell ref="FK208:FN209"/>
    <mergeCell ref="EE201:EQ203"/>
    <mergeCell ref="ER201:ET203"/>
    <mergeCell ref="EU201:EW203"/>
    <mergeCell ref="EX201:EZ203"/>
    <mergeCell ref="FA201:FC203"/>
    <mergeCell ref="FD201:FF203"/>
    <mergeCell ref="FG201:FI203"/>
    <mergeCell ref="FJ201:FL203"/>
  </mergeCells>
  <phoneticPr fontId="1"/>
  <conditionalFormatting sqref="AJ52">
    <cfRule type="expression" dxfId="3" priority="8">
      <formula>MOD(AJ52,1)=0</formula>
    </cfRule>
  </conditionalFormatting>
  <conditionalFormatting sqref="AJ53:AX58">
    <cfRule type="expression" dxfId="2" priority="1">
      <formula>MOD(AJ53,1)=0</formula>
    </cfRule>
  </conditionalFormatting>
  <dataValidations count="4">
    <dataValidation imeMode="halfAlpha" allowBlank="1" showErrorMessage="1" promptTitle="請求年月日" prompt="請求書を提出する年月日を入力してください。" sqref="I6:J7" xr:uid="{549E8796-19AE-4752-9260-ACDEF9B2DBE1}"/>
    <dataValidation imeMode="halfAlpha" allowBlank="1" showInputMessage="1" showErrorMessage="1" sqref="I35:L36 J19:M20 I9:L10 S52:AA58 M6:N7 Q6:R7 AY52:AY61 AJ52:AX58 R41:BR46 C52:F58 I25:Y26 J39:M40 J41:P46" xr:uid="{9401EC46-C977-412B-BDDE-BA1A3D88C3FA}"/>
    <dataValidation imeMode="hiragana" allowBlank="1" showInputMessage="1" showErrorMessage="1" sqref="I21 BZ21:CB22 I28:L29 O28:R29 I33:BE34 G52:G58 I23:Y24 I12 AB52:AI58 BK28:BM29" xr:uid="{479A6A07-8CA9-420F-8B25-AF1F5F0DCD86}"/>
    <dataValidation imeMode="halfKatakana" allowBlank="1" showInputMessage="1" showErrorMessage="1" sqref="I31" xr:uid="{4ED73C37-F0AF-4CE4-A507-A93D2733CF32}"/>
  </dataValidations>
  <pageMargins left="0.27559055118110237" right="0.27559055118110237" top="0.55118110236220474" bottom="0.11811023622047245"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38</xdr:col>
                    <xdr:colOff>38100</xdr:colOff>
                    <xdr:row>48</xdr:row>
                    <xdr:rowOff>9525</xdr:rowOff>
                  </from>
                  <to>
                    <xdr:col>43</xdr:col>
                    <xdr:colOff>19050</xdr:colOff>
                    <xdr:row>48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D772F8D5-8737-42E8-8CC7-C73A2B92E1F7}">
          <x14:formula1>
            <xm:f>入力リスト!$A$1:$A$3</xm:f>
          </x14:formula1>
          <xm:sqref>AU28</xm:sqref>
        </x14:dataValidation>
        <x14:dataValidation type="list" imeMode="hiragana" allowBlank="1" showInputMessage="1" showErrorMessage="1" xr:uid="{6BBF8299-B4BD-42CF-B04C-9E8953196344}">
          <x14:formula1>
            <xm:f>入力リスト!$D$1:$D$3</xm:f>
          </x14:formula1>
          <xm:sqref>Q52:R58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CC47-372B-4AA5-9790-F6170DD56D96}">
  <sheetPr>
    <tabColor theme="4"/>
  </sheetPr>
  <dimension ref="B1:FV250"/>
  <sheetViews>
    <sheetView showGridLines="0" zoomScaleNormal="100" workbookViewId="0">
      <selection activeCell="F8" sqref="F8:S11"/>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6" ht="11.25" customHeight="1" x14ac:dyDescent="0.15">
      <c r="B1" s="2481" t="s">
        <v>3</v>
      </c>
      <c r="C1" s="2481"/>
      <c r="D1" s="2481"/>
      <c r="E1" s="2483" t="s">
        <v>43</v>
      </c>
      <c r="F1" s="2483"/>
      <c r="G1" s="2483"/>
      <c r="H1" s="2483"/>
      <c r="I1" s="2483"/>
      <c r="J1" s="2483"/>
      <c r="K1" s="2483"/>
      <c r="L1" s="2485" t="s">
        <v>4</v>
      </c>
      <c r="M1" s="2485"/>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12"/>
      <c r="CD1" s="12"/>
      <c r="CE1" s="12"/>
      <c r="CF1" s="12"/>
      <c r="CG1" s="12"/>
      <c r="CH1" s="12"/>
      <c r="CI1" s="12"/>
      <c r="CJ1" s="12"/>
      <c r="CK1" s="12"/>
      <c r="CL1" s="12"/>
      <c r="CM1" s="12"/>
      <c r="CN1" s="12"/>
      <c r="CO1" s="12"/>
      <c r="CP1" s="12"/>
      <c r="CQ1" s="12"/>
      <c r="CR1" s="12"/>
      <c r="CS1" s="12"/>
      <c r="CT1" s="12"/>
      <c r="CU1" s="12"/>
      <c r="CV1" s="1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FR1" s="2"/>
      <c r="FS1" s="2"/>
      <c r="FT1" s="2"/>
    </row>
    <row r="2" spans="2:176" ht="11.25" customHeight="1" x14ac:dyDescent="0.15">
      <c r="B2" s="2481"/>
      <c r="C2" s="2481"/>
      <c r="D2" s="2481"/>
      <c r="E2" s="2483"/>
      <c r="F2" s="2483"/>
      <c r="G2" s="2483"/>
      <c r="H2" s="2483"/>
      <c r="I2" s="2483"/>
      <c r="J2" s="2483"/>
      <c r="K2" s="2483"/>
      <c r="L2" s="2485"/>
      <c r="M2" s="2485"/>
      <c r="AD2" s="2"/>
      <c r="AE2" s="2"/>
      <c r="AF2" s="2"/>
      <c r="AG2" s="2"/>
      <c r="AH2" s="2487" t="s">
        <v>0</v>
      </c>
      <c r="AI2" s="2487"/>
      <c r="AJ2" s="2487"/>
      <c r="AK2" s="2487"/>
      <c r="AL2" s="2487"/>
      <c r="AM2" s="2487"/>
      <c r="AN2" s="2487"/>
      <c r="AO2" s="2487"/>
      <c r="AP2" s="2487"/>
      <c r="AQ2" s="2487"/>
      <c r="AR2" s="2487"/>
      <c r="AS2" s="2487"/>
      <c r="AT2" s="2487"/>
      <c r="AU2" s="2487"/>
      <c r="AV2" s="2487"/>
      <c r="AW2" s="2487"/>
      <c r="AX2" s="2487"/>
      <c r="AY2" s="2487"/>
      <c r="AZ2" s="2487"/>
      <c r="BA2" s="2487"/>
      <c r="BB2" s="2487"/>
      <c r="BC2" s="2487"/>
      <c r="BD2" s="2487"/>
      <c r="BE2" s="2487"/>
      <c r="BF2" s="2487"/>
      <c r="BG2" s="2487"/>
      <c r="BH2" s="2487"/>
      <c r="BI2" s="2487"/>
      <c r="BJ2" s="2487"/>
      <c r="BK2" s="2487"/>
      <c r="BL2" s="2487"/>
      <c r="BM2" s="2487"/>
      <c r="BN2" s="2487"/>
      <c r="BO2" s="2487"/>
      <c r="BP2" s="2487"/>
      <c r="BQ2" s="2487"/>
      <c r="BR2" s="2487"/>
      <c r="BS2" s="58"/>
      <c r="BT2" s="58"/>
      <c r="BU2" s="58"/>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W2" s="2489" t="s">
        <v>2</v>
      </c>
      <c r="EX2" s="2489"/>
      <c r="EY2" s="2489"/>
      <c r="EZ2" s="2489"/>
      <c r="FA2" s="2489"/>
      <c r="FB2" s="2489"/>
      <c r="FC2" s="2489"/>
      <c r="FD2" s="2489"/>
      <c r="FE2" s="2489"/>
      <c r="FF2" s="2489"/>
      <c r="FG2" s="2489"/>
      <c r="FH2" s="2489"/>
      <c r="FI2" s="2489"/>
      <c r="FJ2" s="2489"/>
      <c r="FK2" s="2489"/>
      <c r="FL2" s="2489"/>
      <c r="FM2" s="2489"/>
      <c r="FN2" s="2489"/>
      <c r="FO2" s="2489"/>
      <c r="FP2" s="2489"/>
      <c r="FT2" s="2"/>
    </row>
    <row r="3" spans="2:176" ht="9.75" customHeight="1" thickBot="1" x14ac:dyDescent="0.2">
      <c r="B3" s="2481"/>
      <c r="C3" s="2481"/>
      <c r="D3" s="2481"/>
      <c r="E3" s="2483"/>
      <c r="F3" s="2483"/>
      <c r="G3" s="2483"/>
      <c r="H3" s="2483"/>
      <c r="I3" s="2483"/>
      <c r="J3" s="2483"/>
      <c r="K3" s="2483"/>
      <c r="L3" s="2485"/>
      <c r="M3" s="2485"/>
      <c r="AD3" s="2"/>
      <c r="AE3" s="2"/>
      <c r="AF3" s="2"/>
      <c r="AG3" s="2"/>
      <c r="AH3" s="2488"/>
      <c r="AI3" s="2488"/>
      <c r="AJ3" s="2488"/>
      <c r="AK3" s="2488"/>
      <c r="AL3" s="2488"/>
      <c r="AM3" s="2488"/>
      <c r="AN3" s="2488"/>
      <c r="AO3" s="2488"/>
      <c r="AP3" s="2488"/>
      <c r="AQ3" s="2488"/>
      <c r="AR3" s="2488"/>
      <c r="AS3" s="2488"/>
      <c r="AT3" s="2488"/>
      <c r="AU3" s="2488"/>
      <c r="AV3" s="2488"/>
      <c r="AW3" s="2488"/>
      <c r="AX3" s="2488"/>
      <c r="AY3" s="2488"/>
      <c r="AZ3" s="2488"/>
      <c r="BA3" s="2488"/>
      <c r="BB3" s="2488"/>
      <c r="BC3" s="2488"/>
      <c r="BD3" s="2488"/>
      <c r="BE3" s="2488"/>
      <c r="BF3" s="2488"/>
      <c r="BG3" s="2488"/>
      <c r="BH3" s="2488"/>
      <c r="BI3" s="2488"/>
      <c r="BJ3" s="2488"/>
      <c r="BK3" s="2488"/>
      <c r="BL3" s="2488"/>
      <c r="BM3" s="2488"/>
      <c r="BN3" s="2488"/>
      <c r="BO3" s="2488"/>
      <c r="BP3" s="2488"/>
      <c r="BQ3" s="2488"/>
      <c r="BR3" s="2488"/>
      <c r="BS3" s="58"/>
      <c r="BT3" s="58"/>
      <c r="BU3" s="58"/>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W3" s="2489"/>
      <c r="EX3" s="2489"/>
      <c r="EY3" s="2489"/>
      <c r="EZ3" s="2489"/>
      <c r="FA3" s="2489"/>
      <c r="FB3" s="2489"/>
      <c r="FC3" s="2489"/>
      <c r="FD3" s="2489"/>
      <c r="FE3" s="2489"/>
      <c r="FF3" s="2489"/>
      <c r="FG3" s="2489"/>
      <c r="FH3" s="2489"/>
      <c r="FI3" s="2489"/>
      <c r="FJ3" s="2489"/>
      <c r="FK3" s="2489"/>
      <c r="FL3" s="2489"/>
      <c r="FM3" s="2489"/>
      <c r="FN3" s="2489"/>
      <c r="FO3" s="2489"/>
      <c r="FP3" s="2489"/>
      <c r="FT3" s="2"/>
    </row>
    <row r="4" spans="2:176" ht="4.5" customHeight="1" thickTop="1" x14ac:dyDescent="0.15">
      <c r="B4" s="2481"/>
      <c r="C4" s="2481"/>
      <c r="D4" s="2481"/>
      <c r="E4" s="2483"/>
      <c r="F4" s="2483"/>
      <c r="G4" s="2483"/>
      <c r="H4" s="2483"/>
      <c r="I4" s="2483"/>
      <c r="J4" s="2483"/>
      <c r="K4" s="2483"/>
      <c r="L4" s="2485"/>
      <c r="M4" s="2485"/>
      <c r="AD4" s="2"/>
      <c r="AE4" s="2"/>
      <c r="AF4" s="2"/>
      <c r="AG4" s="2"/>
      <c r="AH4" s="2490" t="s">
        <v>1</v>
      </c>
      <c r="AI4" s="2490"/>
      <c r="AJ4" s="2490"/>
      <c r="AK4" s="2490"/>
      <c r="AL4" s="2490"/>
      <c r="AM4" s="2490"/>
      <c r="AN4" s="2490"/>
      <c r="AO4" s="2490"/>
      <c r="AP4" s="2490"/>
      <c r="AQ4" s="2490"/>
      <c r="AR4" s="2490"/>
      <c r="AS4" s="2490"/>
      <c r="AT4" s="2490"/>
      <c r="AU4" s="2490"/>
      <c r="AV4" s="2490"/>
      <c r="AW4" s="2490"/>
      <c r="AX4" s="2490"/>
      <c r="AY4" s="2490"/>
      <c r="AZ4" s="2490"/>
      <c r="BA4" s="2490"/>
      <c r="BB4" s="2490"/>
      <c r="BC4" s="2490"/>
      <c r="BD4" s="2490"/>
      <c r="BE4" s="2490"/>
      <c r="BF4" s="2490"/>
      <c r="BG4" s="2490"/>
      <c r="BH4" s="2490"/>
      <c r="BI4" s="2490"/>
      <c r="BJ4" s="2490"/>
      <c r="BK4" s="2490"/>
      <c r="BL4" s="2490"/>
      <c r="BM4" s="2490"/>
      <c r="BN4" s="2490"/>
      <c r="BO4" s="2490"/>
      <c r="BP4" s="2490"/>
      <c r="BQ4" s="2490"/>
      <c r="BR4" s="2490"/>
      <c r="BS4" s="59"/>
      <c r="BT4" s="59"/>
      <c r="BU4" s="59"/>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FQ4" s="2"/>
      <c r="FR4" s="2"/>
      <c r="FS4" s="2"/>
      <c r="FT4" s="2"/>
    </row>
    <row r="5" spans="2:176" ht="4.5" customHeight="1" x14ac:dyDescent="0.15">
      <c r="B5" s="2481"/>
      <c r="C5" s="2481"/>
      <c r="D5" s="2481"/>
      <c r="E5" s="2483"/>
      <c r="F5" s="2483"/>
      <c r="G5" s="2483"/>
      <c r="H5" s="2483"/>
      <c r="I5" s="2483"/>
      <c r="J5" s="2483"/>
      <c r="K5" s="2483"/>
      <c r="L5" s="2485"/>
      <c r="M5" s="2485"/>
      <c r="AD5" s="2"/>
      <c r="AE5" s="2"/>
      <c r="AF5" s="2"/>
      <c r="AG5" s="2"/>
      <c r="AH5" s="2491"/>
      <c r="AI5" s="2491"/>
      <c r="AJ5" s="2491"/>
      <c r="AK5" s="2491"/>
      <c r="AL5" s="2491"/>
      <c r="AM5" s="2491"/>
      <c r="AN5" s="2491"/>
      <c r="AO5" s="2491"/>
      <c r="AP5" s="2491"/>
      <c r="AQ5" s="2491"/>
      <c r="AR5" s="2491"/>
      <c r="AS5" s="2491"/>
      <c r="AT5" s="2491"/>
      <c r="AU5" s="2491"/>
      <c r="AV5" s="2491"/>
      <c r="AW5" s="2491"/>
      <c r="AX5" s="2491"/>
      <c r="AY5" s="2491"/>
      <c r="AZ5" s="2491"/>
      <c r="BA5" s="2491"/>
      <c r="BB5" s="2491"/>
      <c r="BC5" s="2491"/>
      <c r="BD5" s="2491"/>
      <c r="BE5" s="2491"/>
      <c r="BF5" s="2491"/>
      <c r="BG5" s="2491"/>
      <c r="BH5" s="2491"/>
      <c r="BI5" s="2491"/>
      <c r="BJ5" s="2491"/>
      <c r="BK5" s="2491"/>
      <c r="BL5" s="2491"/>
      <c r="BM5" s="2491"/>
      <c r="BN5" s="2491"/>
      <c r="BO5" s="2491"/>
      <c r="BP5" s="2491"/>
      <c r="BQ5" s="2491"/>
      <c r="BR5" s="2491"/>
      <c r="BS5" s="59"/>
      <c r="BT5" s="59"/>
      <c r="BU5" s="59"/>
      <c r="BV5" s="2"/>
      <c r="BW5" s="2"/>
      <c r="BX5" s="2"/>
      <c r="BY5" s="2"/>
      <c r="BZ5" s="2"/>
      <c r="CA5" s="2"/>
      <c r="CB5" s="2"/>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FQ5" s="6"/>
      <c r="FR5" s="6"/>
      <c r="FS5" s="6"/>
      <c r="FT5" s="6"/>
    </row>
    <row r="6" spans="2:176" ht="4.5" customHeight="1" x14ac:dyDescent="0.15">
      <c r="B6" s="2482"/>
      <c r="C6" s="2482"/>
      <c r="D6" s="2482"/>
      <c r="E6" s="2484"/>
      <c r="F6" s="2484"/>
      <c r="G6" s="2484"/>
      <c r="H6" s="2484"/>
      <c r="I6" s="2484"/>
      <c r="J6" s="2484"/>
      <c r="K6" s="2484"/>
      <c r="L6" s="2486"/>
      <c r="M6" s="2486"/>
      <c r="AD6" s="2"/>
      <c r="AE6" s="2"/>
      <c r="AF6" s="2"/>
      <c r="AG6" s="2"/>
      <c r="AH6" s="2491"/>
      <c r="AI6" s="2491"/>
      <c r="AJ6" s="2491"/>
      <c r="AK6" s="2491"/>
      <c r="AL6" s="2491"/>
      <c r="AM6" s="2491"/>
      <c r="AN6" s="2491"/>
      <c r="AO6" s="2491"/>
      <c r="AP6" s="2491"/>
      <c r="AQ6" s="2491"/>
      <c r="AR6" s="2491"/>
      <c r="AS6" s="2491"/>
      <c r="AT6" s="2491"/>
      <c r="AU6" s="2491"/>
      <c r="AV6" s="2491"/>
      <c r="AW6" s="2491"/>
      <c r="AX6" s="2491"/>
      <c r="AY6" s="2491"/>
      <c r="AZ6" s="2491"/>
      <c r="BA6" s="2491"/>
      <c r="BB6" s="2491"/>
      <c r="BC6" s="2491"/>
      <c r="BD6" s="2491"/>
      <c r="BE6" s="2491"/>
      <c r="BF6" s="2491"/>
      <c r="BG6" s="2491"/>
      <c r="BH6" s="2491"/>
      <c r="BI6" s="2491"/>
      <c r="BJ6" s="2491"/>
      <c r="BK6" s="2491"/>
      <c r="BL6" s="2491"/>
      <c r="BM6" s="2491"/>
      <c r="BN6" s="2491"/>
      <c r="BO6" s="2491"/>
      <c r="BP6" s="2491"/>
      <c r="BQ6" s="2491"/>
      <c r="BR6" s="2491"/>
      <c r="BS6" s="59"/>
      <c r="BT6" s="59"/>
      <c r="BU6" s="59"/>
      <c r="BV6" s="2"/>
      <c r="BW6" s="2"/>
      <c r="BX6" s="2"/>
      <c r="BY6" s="2"/>
      <c r="BZ6" s="2"/>
      <c r="CA6" s="2"/>
      <c r="CB6" s="2"/>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FS6" s="6"/>
      <c r="FT6" s="6"/>
    </row>
    <row r="7" spans="2:176" ht="4.5" customHeight="1" thickBot="1" x14ac:dyDescent="0.2">
      <c r="N7" s="2"/>
      <c r="R7" s="2"/>
      <c r="S7" s="2"/>
      <c r="T7" s="2"/>
      <c r="U7" s="2"/>
      <c r="V7" s="2"/>
      <c r="W7" s="2"/>
      <c r="X7" s="2"/>
      <c r="Y7" s="2"/>
      <c r="Z7" s="2"/>
      <c r="AA7" s="2"/>
      <c r="AB7" s="2"/>
      <c r="AC7" s="2"/>
      <c r="AD7" s="2"/>
      <c r="AE7" s="2"/>
      <c r="AF7" s="2"/>
      <c r="AG7" s="2"/>
      <c r="AH7" s="2491"/>
      <c r="AI7" s="2491"/>
      <c r="AJ7" s="2491"/>
      <c r="AK7" s="2491"/>
      <c r="AL7" s="2491"/>
      <c r="AM7" s="2491"/>
      <c r="AN7" s="2491"/>
      <c r="AO7" s="2491"/>
      <c r="AP7" s="2491"/>
      <c r="AQ7" s="2491"/>
      <c r="AR7" s="2491"/>
      <c r="AS7" s="2491"/>
      <c r="AT7" s="2491"/>
      <c r="AU7" s="2491"/>
      <c r="AV7" s="2491"/>
      <c r="AW7" s="2491"/>
      <c r="AX7" s="2491"/>
      <c r="AY7" s="2491"/>
      <c r="AZ7" s="2491"/>
      <c r="BA7" s="2491"/>
      <c r="BB7" s="2491"/>
      <c r="BC7" s="2491"/>
      <c r="BD7" s="2491"/>
      <c r="BE7" s="2491"/>
      <c r="BF7" s="2491"/>
      <c r="BG7" s="2491"/>
      <c r="BH7" s="2491"/>
      <c r="BI7" s="2491"/>
      <c r="BJ7" s="2491"/>
      <c r="BK7" s="2491"/>
      <c r="BL7" s="2491"/>
      <c r="BM7" s="2491"/>
      <c r="BN7" s="2491"/>
      <c r="BO7" s="2491"/>
      <c r="BP7" s="2491"/>
      <c r="BQ7" s="2491"/>
      <c r="BR7" s="2491"/>
      <c r="BS7" s="59"/>
      <c r="BT7" s="59"/>
      <c r="BU7" s="59"/>
      <c r="BV7" s="2"/>
      <c r="BW7" s="2"/>
      <c r="BX7" s="2"/>
      <c r="BY7" s="2"/>
      <c r="BZ7" s="2"/>
      <c r="CA7" s="2"/>
      <c r="CB7" s="2"/>
      <c r="CC7" s="2"/>
      <c r="CD7" s="2"/>
      <c r="CE7" s="2"/>
      <c r="CF7" s="2"/>
      <c r="CG7" s="2"/>
      <c r="CH7" s="2"/>
      <c r="CI7" s="2"/>
      <c r="CJ7" s="2"/>
      <c r="CK7" s="2"/>
      <c r="CL7" s="2"/>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FS7" s="2"/>
      <c r="FT7" s="2"/>
    </row>
    <row r="8" spans="2:176" ht="9.75" customHeight="1" thickBot="1" x14ac:dyDescent="0.2">
      <c r="B8" s="2492" t="s">
        <v>6</v>
      </c>
      <c r="C8" s="2493"/>
      <c r="D8" s="2493"/>
      <c r="E8" s="2494"/>
      <c r="F8" s="2501"/>
      <c r="G8" s="2501"/>
      <c r="H8" s="2501"/>
      <c r="I8" s="2501"/>
      <c r="J8" s="2501"/>
      <c r="K8" s="2501"/>
      <c r="L8" s="2501"/>
      <c r="M8" s="2501"/>
      <c r="N8" s="2501"/>
      <c r="O8" s="2501"/>
      <c r="P8" s="2501"/>
      <c r="Q8" s="2501"/>
      <c r="R8" s="2501"/>
      <c r="S8" s="2502"/>
      <c r="T8" s="2"/>
      <c r="U8" s="2"/>
      <c r="V8" s="2"/>
      <c r="W8" s="2"/>
      <c r="X8" s="2"/>
      <c r="Y8" s="2"/>
      <c r="Z8" s="2"/>
      <c r="AA8" s="2"/>
      <c r="AB8" s="2"/>
      <c r="AC8" s="2"/>
      <c r="AD8" s="2"/>
      <c r="AE8" s="2"/>
      <c r="AF8" s="2"/>
      <c r="AG8" s="2"/>
      <c r="AH8" s="2491"/>
      <c r="AI8" s="2491"/>
      <c r="AJ8" s="2491"/>
      <c r="AK8" s="2491"/>
      <c r="AL8" s="2491"/>
      <c r="AM8" s="2491"/>
      <c r="AN8" s="2491"/>
      <c r="AO8" s="2491"/>
      <c r="AP8" s="2491"/>
      <c r="AQ8" s="2491"/>
      <c r="AR8" s="2491"/>
      <c r="AS8" s="2491"/>
      <c r="AT8" s="2491"/>
      <c r="AU8" s="2491"/>
      <c r="AV8" s="2491"/>
      <c r="AW8" s="2491"/>
      <c r="AX8" s="2491"/>
      <c r="AY8" s="2491"/>
      <c r="AZ8" s="2491"/>
      <c r="BA8" s="2491"/>
      <c r="BB8" s="2491"/>
      <c r="BC8" s="2491"/>
      <c r="BD8" s="2491"/>
      <c r="BE8" s="2491"/>
      <c r="BF8" s="2491"/>
      <c r="BG8" s="2491"/>
      <c r="BH8" s="2491"/>
      <c r="BI8" s="2491"/>
      <c r="BJ8" s="2491"/>
      <c r="BK8" s="2491"/>
      <c r="BL8" s="2491"/>
      <c r="BM8" s="2491"/>
      <c r="BN8" s="2491"/>
      <c r="BO8" s="2491"/>
      <c r="BP8" s="2491"/>
      <c r="BQ8" s="2491"/>
      <c r="BR8" s="2491"/>
      <c r="BS8" s="59"/>
      <c r="BT8" s="59"/>
      <c r="BU8" s="59"/>
      <c r="BV8" s="2"/>
      <c r="BW8" s="2"/>
      <c r="BX8" s="2"/>
      <c r="BY8" s="2"/>
      <c r="BZ8" s="2"/>
      <c r="CA8" s="2"/>
      <c r="CB8" s="2"/>
      <c r="CC8" s="2"/>
      <c r="CD8" s="2"/>
      <c r="CE8" s="2"/>
      <c r="CF8" s="2"/>
      <c r="CG8" s="2"/>
      <c r="CH8" s="2"/>
      <c r="CI8" s="2"/>
      <c r="CJ8" s="2"/>
      <c r="CK8" s="2"/>
      <c r="CL8" s="2"/>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row>
    <row r="9" spans="2:176" ht="9.75" customHeight="1" x14ac:dyDescent="0.15">
      <c r="B9" s="2495"/>
      <c r="C9" s="2496"/>
      <c r="D9" s="2496"/>
      <c r="E9" s="2497"/>
      <c r="F9" s="2503"/>
      <c r="G9" s="2503"/>
      <c r="H9" s="2503"/>
      <c r="I9" s="2503"/>
      <c r="J9" s="2503"/>
      <c r="K9" s="2503"/>
      <c r="L9" s="2503"/>
      <c r="M9" s="2503"/>
      <c r="N9" s="2503"/>
      <c r="O9" s="2503"/>
      <c r="P9" s="2503"/>
      <c r="Q9" s="2503"/>
      <c r="R9" s="2503"/>
      <c r="S9" s="2504"/>
      <c r="T9" s="2"/>
      <c r="U9" s="2"/>
      <c r="V9" s="487" t="s">
        <v>117</v>
      </c>
      <c r="W9" s="488"/>
      <c r="X9" s="488"/>
      <c r="Y9" s="488"/>
      <c r="Z9" s="488"/>
      <c r="AA9" s="488"/>
      <c r="AB9" s="488"/>
      <c r="AC9" s="488"/>
      <c r="AD9" s="488"/>
      <c r="AE9" s="488"/>
      <c r="AF9" s="488"/>
      <c r="AG9" s="488"/>
      <c r="AH9" s="488"/>
      <c r="AI9" s="488"/>
      <c r="AJ9" s="488"/>
      <c r="AK9" s="488"/>
      <c r="AL9" s="488"/>
      <c r="AM9" s="488"/>
      <c r="AN9" s="488"/>
      <c r="AO9" s="488"/>
      <c r="AP9" s="489"/>
      <c r="AQ9" s="2477"/>
      <c r="AR9" s="2477"/>
      <c r="AS9" s="2477"/>
      <c r="AT9" s="2477"/>
      <c r="AU9" s="2477"/>
      <c r="AV9" s="2477"/>
      <c r="AW9" s="2477"/>
      <c r="AX9" s="2477"/>
      <c r="AY9" s="527" t="s">
        <v>118</v>
      </c>
      <c r="AZ9" s="527"/>
      <c r="BA9" s="527"/>
      <c r="BB9" s="527"/>
      <c r="BC9" s="2477"/>
      <c r="BD9" s="2477"/>
      <c r="BE9" s="2477"/>
      <c r="BF9" s="2477"/>
      <c r="BG9" s="2477"/>
      <c r="BH9" s="2477"/>
      <c r="BI9" s="2477"/>
      <c r="BJ9" s="2477"/>
      <c r="BK9" s="527" t="s">
        <v>119</v>
      </c>
      <c r="BL9" s="527"/>
      <c r="BM9" s="527"/>
      <c r="BN9" s="527"/>
      <c r="BO9" s="2477"/>
      <c r="BP9" s="2477"/>
      <c r="BQ9" s="2477"/>
      <c r="BR9" s="2477"/>
      <c r="BS9" s="2477"/>
      <c r="BT9" s="2477"/>
      <c r="BU9" s="2477"/>
      <c r="BV9" s="2477"/>
      <c r="BW9" s="527" t="s">
        <v>120</v>
      </c>
      <c r="BX9" s="527"/>
      <c r="BY9" s="527"/>
      <c r="BZ9" s="531"/>
      <c r="CA9" s="56"/>
      <c r="CB9" s="2"/>
      <c r="CC9" s="2"/>
      <c r="CD9" s="2"/>
      <c r="CE9" s="2"/>
      <c r="CF9" s="2"/>
      <c r="CG9" s="2"/>
      <c r="CH9" s="2"/>
      <c r="CI9" s="2"/>
      <c r="CJ9" s="2"/>
      <c r="CK9" s="2"/>
      <c r="CL9" s="2"/>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row>
    <row r="10" spans="2:176" ht="9.75" customHeight="1" x14ac:dyDescent="0.15">
      <c r="B10" s="2495"/>
      <c r="C10" s="2496"/>
      <c r="D10" s="2496"/>
      <c r="E10" s="2497"/>
      <c r="F10" s="2503"/>
      <c r="G10" s="2503"/>
      <c r="H10" s="2503"/>
      <c r="I10" s="2503"/>
      <c r="J10" s="2503"/>
      <c r="K10" s="2503"/>
      <c r="L10" s="2503"/>
      <c r="M10" s="2503"/>
      <c r="N10" s="2503"/>
      <c r="O10" s="2503"/>
      <c r="P10" s="2503"/>
      <c r="Q10" s="2503"/>
      <c r="R10" s="2503"/>
      <c r="S10" s="2504"/>
      <c r="T10" s="24"/>
      <c r="U10" s="24"/>
      <c r="V10" s="554"/>
      <c r="W10" s="555"/>
      <c r="X10" s="555"/>
      <c r="Y10" s="555"/>
      <c r="Z10" s="555"/>
      <c r="AA10" s="555"/>
      <c r="AB10" s="555"/>
      <c r="AC10" s="555"/>
      <c r="AD10" s="555"/>
      <c r="AE10" s="555"/>
      <c r="AF10" s="555"/>
      <c r="AG10" s="555"/>
      <c r="AH10" s="555"/>
      <c r="AI10" s="555"/>
      <c r="AJ10" s="555"/>
      <c r="AK10" s="555"/>
      <c r="AL10" s="555"/>
      <c r="AM10" s="555"/>
      <c r="AN10" s="555"/>
      <c r="AO10" s="555"/>
      <c r="AP10" s="556"/>
      <c r="AQ10" s="2478"/>
      <c r="AR10" s="2478"/>
      <c r="AS10" s="2478"/>
      <c r="AT10" s="2478"/>
      <c r="AU10" s="2478"/>
      <c r="AV10" s="2478"/>
      <c r="AW10" s="2478"/>
      <c r="AX10" s="2478"/>
      <c r="AY10" s="557"/>
      <c r="AZ10" s="557"/>
      <c r="BA10" s="557"/>
      <c r="BB10" s="557"/>
      <c r="BC10" s="2478"/>
      <c r="BD10" s="2478"/>
      <c r="BE10" s="2478"/>
      <c r="BF10" s="2478"/>
      <c r="BG10" s="2478"/>
      <c r="BH10" s="2478"/>
      <c r="BI10" s="2478"/>
      <c r="BJ10" s="2478"/>
      <c r="BK10" s="557"/>
      <c r="BL10" s="557"/>
      <c r="BM10" s="557"/>
      <c r="BN10" s="557"/>
      <c r="BO10" s="2478"/>
      <c r="BP10" s="2478"/>
      <c r="BQ10" s="2478"/>
      <c r="BR10" s="2478"/>
      <c r="BS10" s="2478"/>
      <c r="BT10" s="2478"/>
      <c r="BU10" s="2478"/>
      <c r="BV10" s="2478"/>
      <c r="BW10" s="557"/>
      <c r="BX10" s="557"/>
      <c r="BY10" s="557"/>
      <c r="BZ10" s="2480"/>
      <c r="CA10" s="56"/>
      <c r="CB10" s="2"/>
      <c r="CC10" s="775" t="s">
        <v>248</v>
      </c>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c r="DJ10" s="775"/>
      <c r="DK10" s="775"/>
      <c r="DL10" s="775"/>
      <c r="DM10" s="775"/>
      <c r="DN10" s="775"/>
      <c r="DO10" s="775"/>
      <c r="DP10" s="775"/>
      <c r="DQ10" s="775"/>
      <c r="DR10" s="775"/>
      <c r="DS10" s="775"/>
      <c r="DT10" s="775"/>
      <c r="DU10" s="775"/>
      <c r="DV10" s="775"/>
      <c r="DW10" s="775"/>
      <c r="DX10" s="775"/>
      <c r="DY10" s="775"/>
      <c r="DZ10" s="775"/>
      <c r="EA10" s="775"/>
      <c r="EB10" s="775"/>
      <c r="EC10" s="775"/>
      <c r="ED10" s="775"/>
      <c r="EE10" s="775"/>
      <c r="EF10" s="775"/>
      <c r="EG10" s="775"/>
      <c r="EH10" s="775"/>
      <c r="EI10" s="775"/>
      <c r="EJ10" s="775"/>
      <c r="EK10" s="775"/>
      <c r="EL10" s="775"/>
      <c r="EM10" s="775"/>
      <c r="EN10" s="775"/>
      <c r="EO10" s="775"/>
      <c r="EP10" s="775"/>
      <c r="EQ10" s="775"/>
      <c r="ER10" s="775"/>
      <c r="ES10" s="775"/>
      <c r="ET10" s="775"/>
      <c r="EU10" s="775"/>
      <c r="EV10" s="775"/>
      <c r="EW10" s="775"/>
      <c r="EX10" s="775"/>
      <c r="EY10" s="775"/>
      <c r="EZ10" s="775"/>
      <c r="FA10" s="775"/>
      <c r="FB10" s="775"/>
      <c r="FC10" s="775"/>
      <c r="FD10" s="775"/>
      <c r="FE10" s="775"/>
      <c r="FF10" s="775"/>
      <c r="FG10" s="775"/>
      <c r="FH10" s="775"/>
      <c r="FI10" s="775"/>
      <c r="FJ10" s="775"/>
      <c r="FK10" s="775"/>
      <c r="FL10" s="775"/>
      <c r="FM10" s="775"/>
      <c r="FN10" s="775"/>
      <c r="FO10" s="775"/>
      <c r="FP10" s="775"/>
      <c r="FQ10" s="775"/>
      <c r="FR10" s="775"/>
      <c r="FS10" s="775"/>
      <c r="FT10" s="775"/>
    </row>
    <row r="11" spans="2:176" ht="9.75" customHeight="1" thickBot="1" x14ac:dyDescent="0.2">
      <c r="B11" s="2498"/>
      <c r="C11" s="2499"/>
      <c r="D11" s="2499"/>
      <c r="E11" s="2500"/>
      <c r="F11" s="2505"/>
      <c r="G11" s="2505"/>
      <c r="H11" s="2505"/>
      <c r="I11" s="2505"/>
      <c r="J11" s="2505"/>
      <c r="K11" s="2505"/>
      <c r="L11" s="2505"/>
      <c r="M11" s="2505"/>
      <c r="N11" s="2505"/>
      <c r="O11" s="2505"/>
      <c r="P11" s="2505"/>
      <c r="Q11" s="2505"/>
      <c r="R11" s="2505"/>
      <c r="S11" s="2506"/>
      <c r="T11" s="24"/>
      <c r="U11" s="24"/>
      <c r="V11" s="490"/>
      <c r="W11" s="491"/>
      <c r="X11" s="491"/>
      <c r="Y11" s="491"/>
      <c r="Z11" s="491"/>
      <c r="AA11" s="491"/>
      <c r="AB11" s="491"/>
      <c r="AC11" s="491"/>
      <c r="AD11" s="491"/>
      <c r="AE11" s="491"/>
      <c r="AF11" s="491"/>
      <c r="AG11" s="491"/>
      <c r="AH11" s="491"/>
      <c r="AI11" s="491"/>
      <c r="AJ11" s="491"/>
      <c r="AK11" s="491"/>
      <c r="AL11" s="491"/>
      <c r="AM11" s="491"/>
      <c r="AN11" s="491"/>
      <c r="AO11" s="491"/>
      <c r="AP11" s="492"/>
      <c r="AQ11" s="2479"/>
      <c r="AR11" s="2479"/>
      <c r="AS11" s="2479"/>
      <c r="AT11" s="2479"/>
      <c r="AU11" s="2479"/>
      <c r="AV11" s="2479"/>
      <c r="AW11" s="2479"/>
      <c r="AX11" s="2479"/>
      <c r="AY11" s="528"/>
      <c r="AZ11" s="528"/>
      <c r="BA11" s="528"/>
      <c r="BB11" s="528"/>
      <c r="BC11" s="2479"/>
      <c r="BD11" s="2479"/>
      <c r="BE11" s="2479"/>
      <c r="BF11" s="2479"/>
      <c r="BG11" s="2479"/>
      <c r="BH11" s="2479"/>
      <c r="BI11" s="2479"/>
      <c r="BJ11" s="2479"/>
      <c r="BK11" s="528"/>
      <c r="BL11" s="528"/>
      <c r="BM11" s="528"/>
      <c r="BN11" s="528"/>
      <c r="BO11" s="2479"/>
      <c r="BP11" s="2479"/>
      <c r="BQ11" s="2479"/>
      <c r="BR11" s="2479"/>
      <c r="BS11" s="2479"/>
      <c r="BT11" s="2479"/>
      <c r="BU11" s="2479"/>
      <c r="BV11" s="2479"/>
      <c r="BW11" s="528"/>
      <c r="BX11" s="528"/>
      <c r="BY11" s="528"/>
      <c r="BZ11" s="532"/>
      <c r="CA11" s="56"/>
      <c r="CB11" s="2"/>
      <c r="CC11" s="775"/>
      <c r="CD11" s="775"/>
      <c r="CE11" s="775"/>
      <c r="CF11" s="775"/>
      <c r="CG11" s="775"/>
      <c r="CH11" s="775"/>
      <c r="CI11" s="775"/>
      <c r="CJ11" s="775"/>
      <c r="CK11" s="775"/>
      <c r="CL11" s="775"/>
      <c r="CM11" s="775"/>
      <c r="CN11" s="775"/>
      <c r="CO11" s="775"/>
      <c r="CP11" s="775"/>
      <c r="CQ11" s="775"/>
      <c r="CR11" s="775"/>
      <c r="CS11" s="775"/>
      <c r="CT11" s="775"/>
      <c r="CU11" s="775"/>
      <c r="CV11" s="775"/>
      <c r="CW11" s="775"/>
      <c r="CX11" s="775"/>
      <c r="CY11" s="775"/>
      <c r="CZ11" s="775"/>
      <c r="DA11" s="775"/>
      <c r="DB11" s="775"/>
      <c r="DC11" s="775"/>
      <c r="DD11" s="775"/>
      <c r="DE11" s="775"/>
      <c r="DF11" s="775"/>
      <c r="DG11" s="775"/>
      <c r="DH11" s="775"/>
      <c r="DI11" s="775"/>
      <c r="DJ11" s="775"/>
      <c r="DK11" s="775"/>
      <c r="DL11" s="775"/>
      <c r="DM11" s="775"/>
      <c r="DN11" s="775"/>
      <c r="DO11" s="775"/>
      <c r="DP11" s="775"/>
      <c r="DQ11" s="775"/>
      <c r="DR11" s="775"/>
      <c r="DS11" s="775"/>
      <c r="DT11" s="775"/>
      <c r="DU11" s="775"/>
      <c r="DV11" s="775"/>
      <c r="DW11" s="775"/>
      <c r="DX11" s="775"/>
      <c r="DY11" s="775"/>
      <c r="DZ11" s="775"/>
      <c r="EA11" s="775"/>
      <c r="EB11" s="775"/>
      <c r="EC11" s="775"/>
      <c r="ED11" s="775"/>
      <c r="EE11" s="775"/>
      <c r="EF11" s="775"/>
      <c r="EG11" s="775"/>
      <c r="EH11" s="775"/>
      <c r="EI11" s="775"/>
      <c r="EJ11" s="775"/>
      <c r="EK11" s="775"/>
      <c r="EL11" s="775"/>
      <c r="EM11" s="775"/>
      <c r="EN11" s="775"/>
      <c r="EO11" s="775"/>
      <c r="EP11" s="775"/>
      <c r="EQ11" s="775"/>
      <c r="ER11" s="775"/>
      <c r="ES11" s="775"/>
      <c r="ET11" s="775"/>
      <c r="EU11" s="775"/>
      <c r="EV11" s="775"/>
      <c r="EW11" s="775"/>
      <c r="EX11" s="775"/>
      <c r="EY11" s="775"/>
      <c r="EZ11" s="775"/>
      <c r="FA11" s="775"/>
      <c r="FB11" s="775"/>
      <c r="FC11" s="775"/>
      <c r="FD11" s="775"/>
      <c r="FE11" s="775"/>
      <c r="FF11" s="775"/>
      <c r="FG11" s="775"/>
      <c r="FH11" s="775"/>
      <c r="FI11" s="775"/>
      <c r="FJ11" s="775"/>
      <c r="FK11" s="775"/>
      <c r="FL11" s="775"/>
      <c r="FM11" s="775"/>
      <c r="FN11" s="775"/>
      <c r="FO11" s="775"/>
      <c r="FP11" s="775"/>
      <c r="FQ11" s="775"/>
      <c r="FR11" s="775"/>
      <c r="FS11" s="775"/>
      <c r="FT11" s="775"/>
    </row>
    <row r="12" spans="2:176" ht="9.75" customHeight="1" x14ac:dyDescent="0.15">
      <c r="B12" s="2574" t="s">
        <v>5</v>
      </c>
      <c r="C12" s="2558"/>
      <c r="D12" s="2558"/>
      <c r="E12" s="2575"/>
      <c r="F12" s="2576"/>
      <c r="G12" s="2469"/>
      <c r="H12" s="2469"/>
      <c r="I12" s="2469"/>
      <c r="J12" s="2469"/>
      <c r="K12" s="2471"/>
      <c r="L12" s="2473"/>
      <c r="M12" s="2475"/>
      <c r="N12" s="2549"/>
      <c r="O12" s="2550"/>
      <c r="P12" s="2550"/>
      <c r="Q12" s="2550"/>
      <c r="R12" s="2550"/>
      <c r="S12" s="2551"/>
      <c r="T12" s="24"/>
      <c r="U12" s="24"/>
      <c r="V12" s="2555" t="s">
        <v>112</v>
      </c>
      <c r="W12" s="2555"/>
      <c r="X12" s="2555"/>
      <c r="Y12" s="2555"/>
      <c r="Z12" s="2555"/>
      <c r="AA12" s="2555"/>
      <c r="AB12" s="2555"/>
      <c r="AC12" s="2555"/>
      <c r="AD12" s="2555"/>
      <c r="AE12" s="2555"/>
      <c r="AF12" s="2555"/>
      <c r="AG12" s="2555"/>
      <c r="AH12" s="2555"/>
      <c r="AI12" s="2555"/>
      <c r="AJ12" s="2555"/>
      <c r="AK12" s="2555"/>
      <c r="AL12" s="2555"/>
      <c r="AM12" s="2555"/>
      <c r="AN12" s="2555"/>
      <c r="AO12" s="2555"/>
      <c r="AP12" s="2555"/>
      <c r="AQ12" s="2555"/>
      <c r="AR12" s="2555"/>
      <c r="AS12" s="2555"/>
      <c r="AT12" s="2555"/>
      <c r="AU12" s="2555"/>
      <c r="AV12" s="2555"/>
      <c r="AW12" s="2555"/>
      <c r="AX12" s="2555"/>
      <c r="AY12" s="2555"/>
      <c r="AZ12" s="2555"/>
      <c r="BA12" s="2555"/>
      <c r="BB12" s="2555"/>
      <c r="BC12" s="2555"/>
      <c r="BD12" s="2555"/>
      <c r="BE12" s="2555"/>
      <c r="BF12" s="2555"/>
      <c r="BG12" s="2555"/>
      <c r="BH12" s="2555"/>
      <c r="BI12" s="2555"/>
      <c r="BJ12" s="2555"/>
      <c r="BK12" s="2555"/>
      <c r="BL12" s="2555"/>
      <c r="BM12" s="2555"/>
      <c r="BN12" s="2555"/>
      <c r="BO12" s="2555"/>
      <c r="BP12" s="2555"/>
      <c r="BQ12" s="2555"/>
      <c r="BR12" s="2555"/>
      <c r="BS12" s="2555"/>
      <c r="BT12" s="2555"/>
      <c r="BU12" s="2555"/>
      <c r="BV12" s="2555"/>
      <c r="BW12" s="2555"/>
      <c r="BX12" s="2555"/>
      <c r="BY12" s="2555"/>
      <c r="BZ12" s="2555"/>
      <c r="CA12" s="62"/>
      <c r="CB12" s="2"/>
      <c r="CC12" s="775"/>
      <c r="CD12" s="775"/>
      <c r="CE12" s="775"/>
      <c r="CF12" s="775"/>
      <c r="CG12" s="775"/>
      <c r="CH12" s="775"/>
      <c r="CI12" s="775"/>
      <c r="CJ12" s="775"/>
      <c r="CK12" s="775"/>
      <c r="CL12" s="775"/>
      <c r="CM12" s="775"/>
      <c r="CN12" s="775"/>
      <c r="CO12" s="775"/>
      <c r="CP12" s="775"/>
      <c r="CQ12" s="775"/>
      <c r="CR12" s="775"/>
      <c r="CS12" s="775"/>
      <c r="CT12" s="775"/>
      <c r="CU12" s="775"/>
      <c r="CV12" s="775"/>
      <c r="CW12" s="775"/>
      <c r="CX12" s="775"/>
      <c r="CY12" s="775"/>
      <c r="CZ12" s="775"/>
      <c r="DA12" s="775"/>
      <c r="DB12" s="775"/>
      <c r="DC12" s="775"/>
      <c r="DD12" s="775"/>
      <c r="DE12" s="775"/>
      <c r="DF12" s="775"/>
      <c r="DG12" s="775"/>
      <c r="DH12" s="775"/>
      <c r="DI12" s="775"/>
      <c r="DJ12" s="775"/>
      <c r="DK12" s="775"/>
      <c r="DL12" s="775"/>
      <c r="DM12" s="775"/>
      <c r="DN12" s="775"/>
      <c r="DO12" s="775"/>
      <c r="DP12" s="775"/>
      <c r="DQ12" s="775"/>
      <c r="DR12" s="775"/>
      <c r="DS12" s="775"/>
      <c r="DT12" s="775"/>
      <c r="DU12" s="775"/>
      <c r="DV12" s="775"/>
      <c r="DW12" s="775"/>
      <c r="DX12" s="775"/>
      <c r="DY12" s="775"/>
      <c r="DZ12" s="775"/>
      <c r="EA12" s="775"/>
      <c r="EB12" s="775"/>
      <c r="EC12" s="775"/>
      <c r="ED12" s="775"/>
      <c r="EE12" s="775"/>
      <c r="EF12" s="775"/>
      <c r="EG12" s="775"/>
      <c r="EH12" s="775"/>
      <c r="EI12" s="775"/>
      <c r="EJ12" s="775"/>
      <c r="EK12" s="775"/>
      <c r="EL12" s="775"/>
      <c r="EM12" s="775"/>
      <c r="EN12" s="775"/>
      <c r="EO12" s="775"/>
      <c r="EP12" s="775"/>
      <c r="EQ12" s="775"/>
      <c r="ER12" s="775"/>
      <c r="ES12" s="775"/>
      <c r="ET12" s="775"/>
      <c r="EU12" s="775"/>
      <c r="EV12" s="775"/>
      <c r="EW12" s="775"/>
      <c r="EX12" s="775"/>
      <c r="EY12" s="775"/>
      <c r="EZ12" s="775"/>
      <c r="FA12" s="775"/>
      <c r="FB12" s="775"/>
      <c r="FC12" s="775"/>
      <c r="FD12" s="775"/>
      <c r="FE12" s="775"/>
      <c r="FF12" s="775"/>
      <c r="FG12" s="775"/>
      <c r="FH12" s="775"/>
      <c r="FI12" s="775"/>
      <c r="FJ12" s="775"/>
      <c r="FK12" s="775"/>
      <c r="FL12" s="775"/>
      <c r="FM12" s="775"/>
      <c r="FN12" s="775"/>
      <c r="FO12" s="775"/>
      <c r="FP12" s="775"/>
      <c r="FQ12" s="775"/>
      <c r="FR12" s="775"/>
      <c r="FS12" s="775"/>
      <c r="FT12" s="775"/>
    </row>
    <row r="13" spans="2:176" ht="9.75" customHeight="1" thickBot="1" x14ac:dyDescent="0.2">
      <c r="B13" s="2498"/>
      <c r="C13" s="2499"/>
      <c r="D13" s="2499"/>
      <c r="E13" s="2500"/>
      <c r="F13" s="2577"/>
      <c r="G13" s="2470"/>
      <c r="H13" s="2470"/>
      <c r="I13" s="2470"/>
      <c r="J13" s="2470"/>
      <c r="K13" s="2472"/>
      <c r="L13" s="2474"/>
      <c r="M13" s="2476"/>
      <c r="N13" s="2552"/>
      <c r="O13" s="2553"/>
      <c r="P13" s="2553"/>
      <c r="Q13" s="2553"/>
      <c r="R13" s="2553"/>
      <c r="S13" s="2554"/>
      <c r="T13" s="24"/>
      <c r="U13" s="24"/>
      <c r="V13" s="2556"/>
      <c r="W13" s="2556"/>
      <c r="X13" s="2556"/>
      <c r="Y13" s="2556"/>
      <c r="Z13" s="2556"/>
      <c r="AA13" s="2556"/>
      <c r="AB13" s="2556"/>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56"/>
      <c r="BT13" s="2556"/>
      <c r="BU13" s="2556"/>
      <c r="BV13" s="2556"/>
      <c r="BW13" s="2556"/>
      <c r="BX13" s="2556"/>
      <c r="BY13" s="2556"/>
      <c r="BZ13" s="2556"/>
      <c r="CA13" s="62"/>
      <c r="CB13" s="2"/>
      <c r="CC13" s="775"/>
      <c r="CD13" s="775"/>
      <c r="CE13" s="775"/>
      <c r="CF13" s="775"/>
      <c r="CG13" s="775"/>
      <c r="CH13" s="775"/>
      <c r="CI13" s="775"/>
      <c r="CJ13" s="775"/>
      <c r="CK13" s="775"/>
      <c r="CL13" s="775"/>
      <c r="CM13" s="775"/>
      <c r="CN13" s="775"/>
      <c r="CO13" s="775"/>
      <c r="CP13" s="775"/>
      <c r="CQ13" s="775"/>
      <c r="CR13" s="775"/>
      <c r="CS13" s="775"/>
      <c r="CT13" s="775"/>
      <c r="CU13" s="775"/>
      <c r="CV13" s="775"/>
      <c r="CW13" s="775"/>
      <c r="CX13" s="775"/>
      <c r="CY13" s="775"/>
      <c r="CZ13" s="775"/>
      <c r="DA13" s="775"/>
      <c r="DB13" s="775"/>
      <c r="DC13" s="775"/>
      <c r="DD13" s="775"/>
      <c r="DE13" s="775"/>
      <c r="DF13" s="775"/>
      <c r="DG13" s="775"/>
      <c r="DH13" s="775"/>
      <c r="DI13" s="775"/>
      <c r="DJ13" s="775"/>
      <c r="DK13" s="775"/>
      <c r="DL13" s="775"/>
      <c r="DM13" s="775"/>
      <c r="DN13" s="775"/>
      <c r="DO13" s="775"/>
      <c r="DP13" s="775"/>
      <c r="DQ13" s="775"/>
      <c r="DR13" s="775"/>
      <c r="DS13" s="775"/>
      <c r="DT13" s="775"/>
      <c r="DU13" s="775"/>
      <c r="DV13" s="775"/>
      <c r="DW13" s="775"/>
      <c r="DX13" s="775"/>
      <c r="DY13" s="775"/>
      <c r="DZ13" s="775"/>
      <c r="EA13" s="775"/>
      <c r="EB13" s="775"/>
      <c r="EC13" s="775"/>
      <c r="ED13" s="775"/>
      <c r="EE13" s="775"/>
      <c r="EF13" s="775"/>
      <c r="EG13" s="775"/>
      <c r="EH13" s="775"/>
      <c r="EI13" s="775"/>
      <c r="EJ13" s="775"/>
      <c r="EK13" s="775"/>
      <c r="EL13" s="775"/>
      <c r="EM13" s="775"/>
      <c r="EN13" s="775"/>
      <c r="EO13" s="775"/>
      <c r="EP13" s="775"/>
      <c r="EQ13" s="775"/>
      <c r="ER13" s="775"/>
      <c r="ES13" s="775"/>
      <c r="ET13" s="775"/>
      <c r="EU13" s="775"/>
      <c r="EV13" s="775"/>
      <c r="EW13" s="775"/>
      <c r="EX13" s="775"/>
      <c r="EY13" s="775"/>
      <c r="EZ13" s="775"/>
      <c r="FA13" s="775"/>
      <c r="FB13" s="775"/>
      <c r="FC13" s="775"/>
      <c r="FD13" s="775"/>
      <c r="FE13" s="775"/>
      <c r="FF13" s="775"/>
      <c r="FG13" s="775"/>
      <c r="FH13" s="775"/>
      <c r="FI13" s="775"/>
      <c r="FJ13" s="775"/>
      <c r="FK13" s="775"/>
      <c r="FL13" s="775"/>
      <c r="FM13" s="775"/>
      <c r="FN13" s="775"/>
      <c r="FO13" s="775"/>
      <c r="FP13" s="775"/>
      <c r="FQ13" s="775"/>
      <c r="FR13" s="775"/>
      <c r="FS13" s="775"/>
      <c r="FT13" s="775"/>
    </row>
    <row r="14" spans="2:176" ht="9.75" customHeight="1" x14ac:dyDescent="0.15">
      <c r="B14" s="2557" t="s">
        <v>45</v>
      </c>
      <c r="C14" s="2558"/>
      <c r="D14" s="2558"/>
      <c r="E14" s="2558"/>
      <c r="F14" s="2559" t="s">
        <v>53</v>
      </c>
      <c r="G14" s="2561"/>
      <c r="H14" s="2561"/>
      <c r="I14" s="2561"/>
      <c r="J14" s="2561"/>
      <c r="K14" s="2561"/>
      <c r="L14" s="2561"/>
      <c r="M14" s="2561"/>
      <c r="N14" s="2561"/>
      <c r="O14" s="2561"/>
      <c r="P14" s="2561"/>
      <c r="Q14" s="2561"/>
      <c r="R14" s="2561"/>
      <c r="S14" s="2562"/>
      <c r="T14" s="15"/>
      <c r="U14" s="15"/>
      <c r="V14" s="2565" t="s">
        <v>121</v>
      </c>
      <c r="W14" s="547"/>
      <c r="X14" s="547"/>
      <c r="Y14" s="547"/>
      <c r="Z14" s="547"/>
      <c r="AA14" s="547"/>
      <c r="AB14" s="547"/>
      <c r="AC14" s="547"/>
      <c r="AD14" s="547"/>
      <c r="AE14" s="547"/>
      <c r="AF14" s="547"/>
      <c r="AG14" s="547"/>
      <c r="AH14" s="547"/>
      <c r="AI14" s="547"/>
      <c r="AJ14" s="2566"/>
      <c r="AK14" s="2568"/>
      <c r="AL14" s="2508"/>
      <c r="AM14" s="2508"/>
      <c r="AN14" s="2509"/>
      <c r="AO14" s="2507"/>
      <c r="AP14" s="2508"/>
      <c r="AQ14" s="2508"/>
      <c r="AR14" s="2509"/>
      <c r="AS14" s="2507"/>
      <c r="AT14" s="2508"/>
      <c r="AU14" s="2508"/>
      <c r="AV14" s="2509"/>
      <c r="AW14" s="2507"/>
      <c r="AX14" s="2508"/>
      <c r="AY14" s="2508"/>
      <c r="AZ14" s="2509"/>
      <c r="BA14" s="2507"/>
      <c r="BB14" s="2508"/>
      <c r="BC14" s="2508"/>
      <c r="BD14" s="2509"/>
      <c r="BE14" s="2507"/>
      <c r="BF14" s="2508"/>
      <c r="BG14" s="2508"/>
      <c r="BH14" s="2508"/>
      <c r="BI14" s="2507"/>
      <c r="BJ14" s="2508"/>
      <c r="BK14" s="2508"/>
      <c r="BL14" s="2515"/>
      <c r="BM14" s="2519"/>
      <c r="BN14" s="2520"/>
      <c r="BO14" s="2520"/>
      <c r="BP14" s="2520"/>
      <c r="BQ14" s="2520"/>
      <c r="BR14" s="2520"/>
      <c r="BS14" s="2520"/>
      <c r="BT14" s="2520"/>
      <c r="BU14" s="2520"/>
      <c r="BV14" s="2520"/>
      <c r="BW14" s="2520"/>
      <c r="BX14" s="2520"/>
      <c r="BY14" s="2520"/>
      <c r="BZ14" s="2521"/>
      <c r="CA14" s="14"/>
      <c r="CB14" s="2"/>
      <c r="CC14" s="775"/>
      <c r="CD14" s="775"/>
      <c r="CE14" s="775"/>
      <c r="CF14" s="775"/>
      <c r="CG14" s="775"/>
      <c r="CH14" s="775"/>
      <c r="CI14" s="775"/>
      <c r="CJ14" s="775"/>
      <c r="CK14" s="775"/>
      <c r="CL14" s="775"/>
      <c r="CM14" s="775"/>
      <c r="CN14" s="775"/>
      <c r="CO14" s="775"/>
      <c r="CP14" s="775"/>
      <c r="CQ14" s="775"/>
      <c r="CR14" s="775"/>
      <c r="CS14" s="775"/>
      <c r="CT14" s="775"/>
      <c r="CU14" s="775"/>
      <c r="CV14" s="775"/>
      <c r="CW14" s="775"/>
      <c r="CX14" s="775"/>
      <c r="CY14" s="775"/>
      <c r="CZ14" s="775"/>
      <c r="DA14" s="775"/>
      <c r="DB14" s="775"/>
      <c r="DC14" s="775"/>
      <c r="DD14" s="775"/>
      <c r="DE14" s="775"/>
      <c r="DF14" s="775"/>
      <c r="DG14" s="775"/>
      <c r="DH14" s="775"/>
      <c r="DI14" s="775"/>
      <c r="DJ14" s="775"/>
      <c r="DK14" s="775"/>
      <c r="DL14" s="775"/>
      <c r="DM14" s="775"/>
      <c r="DN14" s="775"/>
      <c r="DO14" s="775"/>
      <c r="DP14" s="775"/>
      <c r="DQ14" s="775"/>
      <c r="DR14" s="775"/>
      <c r="DS14" s="775"/>
      <c r="DT14" s="775"/>
      <c r="DU14" s="775"/>
      <c r="DV14" s="775"/>
      <c r="DW14" s="775"/>
      <c r="DX14" s="775"/>
      <c r="DY14" s="775"/>
      <c r="DZ14" s="775"/>
      <c r="EA14" s="775"/>
      <c r="EB14" s="775"/>
      <c r="EC14" s="775"/>
      <c r="ED14" s="775"/>
      <c r="EE14" s="775"/>
      <c r="EF14" s="775"/>
      <c r="EG14" s="775"/>
      <c r="EH14" s="775"/>
      <c r="EI14" s="775"/>
      <c r="EJ14" s="775"/>
      <c r="EK14" s="775"/>
      <c r="EL14" s="775"/>
      <c r="EM14" s="775"/>
      <c r="EN14" s="775"/>
      <c r="EO14" s="775"/>
      <c r="EP14" s="775"/>
      <c r="EQ14" s="775"/>
      <c r="ER14" s="775"/>
      <c r="ES14" s="775"/>
      <c r="ET14" s="775"/>
      <c r="EU14" s="775"/>
      <c r="EV14" s="775"/>
      <c r="EW14" s="775"/>
      <c r="EX14" s="775"/>
      <c r="EY14" s="775"/>
      <c r="EZ14" s="775"/>
      <c r="FA14" s="775"/>
      <c r="FB14" s="775"/>
      <c r="FC14" s="775"/>
      <c r="FD14" s="775"/>
      <c r="FE14" s="775"/>
      <c r="FF14" s="775"/>
      <c r="FG14" s="775"/>
      <c r="FH14" s="775"/>
      <c r="FI14" s="775"/>
      <c r="FJ14" s="775"/>
      <c r="FK14" s="775"/>
      <c r="FL14" s="775"/>
      <c r="FM14" s="775"/>
      <c r="FN14" s="775"/>
      <c r="FO14" s="775"/>
      <c r="FP14" s="775"/>
      <c r="FQ14" s="775"/>
      <c r="FR14" s="775"/>
      <c r="FS14" s="775"/>
      <c r="FT14" s="775"/>
    </row>
    <row r="15" spans="2:176" ht="9.75" customHeight="1" x14ac:dyDescent="0.15">
      <c r="B15" s="2495"/>
      <c r="C15" s="2496"/>
      <c r="D15" s="2496"/>
      <c r="E15" s="2496"/>
      <c r="F15" s="2560"/>
      <c r="G15" s="2563"/>
      <c r="H15" s="2563"/>
      <c r="I15" s="2563"/>
      <c r="J15" s="2563"/>
      <c r="K15" s="2563"/>
      <c r="L15" s="2563"/>
      <c r="M15" s="2563"/>
      <c r="N15" s="2563"/>
      <c r="O15" s="2563"/>
      <c r="P15" s="2563"/>
      <c r="Q15" s="2563"/>
      <c r="R15" s="2563"/>
      <c r="S15" s="2564"/>
      <c r="T15" s="15"/>
      <c r="U15" s="15"/>
      <c r="V15" s="2533"/>
      <c r="W15" s="2534"/>
      <c r="X15" s="2534"/>
      <c r="Y15" s="2534"/>
      <c r="Z15" s="2534"/>
      <c r="AA15" s="2534"/>
      <c r="AB15" s="2534"/>
      <c r="AC15" s="2534"/>
      <c r="AD15" s="2534"/>
      <c r="AE15" s="2534"/>
      <c r="AF15" s="2534"/>
      <c r="AG15" s="2534"/>
      <c r="AH15" s="2534"/>
      <c r="AI15" s="2534"/>
      <c r="AJ15" s="2567"/>
      <c r="AK15" s="2569"/>
      <c r="AL15" s="2511"/>
      <c r="AM15" s="2511"/>
      <c r="AN15" s="2512"/>
      <c r="AO15" s="2510"/>
      <c r="AP15" s="2511"/>
      <c r="AQ15" s="2511"/>
      <c r="AR15" s="2512"/>
      <c r="AS15" s="2510"/>
      <c r="AT15" s="2511"/>
      <c r="AU15" s="2511"/>
      <c r="AV15" s="2512"/>
      <c r="AW15" s="2510"/>
      <c r="AX15" s="2511"/>
      <c r="AY15" s="2511"/>
      <c r="AZ15" s="2512"/>
      <c r="BA15" s="2510"/>
      <c r="BB15" s="2511"/>
      <c r="BC15" s="2511"/>
      <c r="BD15" s="2512"/>
      <c r="BE15" s="2513"/>
      <c r="BF15" s="2514"/>
      <c r="BG15" s="2514"/>
      <c r="BH15" s="2514"/>
      <c r="BI15" s="2516"/>
      <c r="BJ15" s="2517"/>
      <c r="BK15" s="2517"/>
      <c r="BL15" s="2518"/>
      <c r="BM15" s="2522"/>
      <c r="BN15" s="2523"/>
      <c r="BO15" s="2523"/>
      <c r="BP15" s="2523"/>
      <c r="BQ15" s="2523"/>
      <c r="BR15" s="2523"/>
      <c r="BS15" s="2523"/>
      <c r="BT15" s="2523"/>
      <c r="BU15" s="2523"/>
      <c r="BV15" s="2523"/>
      <c r="BW15" s="2523"/>
      <c r="BX15" s="2523"/>
      <c r="BY15" s="2523"/>
      <c r="BZ15" s="2524"/>
      <c r="CA15" s="14"/>
      <c r="CB15" s="2"/>
      <c r="CC15" s="775"/>
      <c r="CD15" s="775"/>
      <c r="CE15" s="775"/>
      <c r="CF15" s="775"/>
      <c r="CG15" s="775"/>
      <c r="CH15" s="775"/>
      <c r="CI15" s="775"/>
      <c r="CJ15" s="775"/>
      <c r="CK15" s="775"/>
      <c r="CL15" s="775"/>
      <c r="CM15" s="775"/>
      <c r="CN15" s="775"/>
      <c r="CO15" s="775"/>
      <c r="CP15" s="775"/>
      <c r="CQ15" s="775"/>
      <c r="CR15" s="775"/>
      <c r="CS15" s="775"/>
      <c r="CT15" s="775"/>
      <c r="CU15" s="775"/>
      <c r="CV15" s="775"/>
      <c r="CW15" s="775"/>
      <c r="CX15" s="775"/>
      <c r="CY15" s="775"/>
      <c r="CZ15" s="775"/>
      <c r="DA15" s="775"/>
      <c r="DB15" s="775"/>
      <c r="DC15" s="775"/>
      <c r="DD15" s="775"/>
      <c r="DE15" s="775"/>
      <c r="DF15" s="775"/>
      <c r="DG15" s="775"/>
      <c r="DH15" s="775"/>
      <c r="DI15" s="775"/>
      <c r="DJ15" s="775"/>
      <c r="DK15" s="775"/>
      <c r="DL15" s="775"/>
      <c r="DM15" s="775"/>
      <c r="DN15" s="775"/>
      <c r="DO15" s="775"/>
      <c r="DP15" s="775"/>
      <c r="DQ15" s="775"/>
      <c r="DR15" s="775"/>
      <c r="DS15" s="775"/>
      <c r="DT15" s="775"/>
      <c r="DU15" s="775"/>
      <c r="DV15" s="775"/>
      <c r="DW15" s="775"/>
      <c r="DX15" s="775"/>
      <c r="DY15" s="775"/>
      <c r="DZ15" s="775"/>
      <c r="EA15" s="775"/>
      <c r="EB15" s="775"/>
      <c r="EC15" s="775"/>
      <c r="ED15" s="775"/>
      <c r="EE15" s="775"/>
      <c r="EF15" s="775"/>
      <c r="EG15" s="775"/>
      <c r="EH15" s="775"/>
      <c r="EI15" s="775"/>
      <c r="EJ15" s="775"/>
      <c r="EK15" s="775"/>
      <c r="EL15" s="775"/>
      <c r="EM15" s="775"/>
      <c r="EN15" s="775"/>
      <c r="EO15" s="775"/>
      <c r="EP15" s="775"/>
      <c r="EQ15" s="775"/>
      <c r="ER15" s="775"/>
      <c r="ES15" s="775"/>
      <c r="ET15" s="775"/>
      <c r="EU15" s="775"/>
      <c r="EV15" s="775"/>
      <c r="EW15" s="775"/>
      <c r="EX15" s="775"/>
      <c r="EY15" s="775"/>
      <c r="EZ15" s="775"/>
      <c r="FA15" s="775"/>
      <c r="FB15" s="775"/>
      <c r="FC15" s="775"/>
      <c r="FD15" s="775"/>
      <c r="FE15" s="775"/>
      <c r="FF15" s="775"/>
      <c r="FG15" s="775"/>
      <c r="FH15" s="775"/>
      <c r="FI15" s="775"/>
      <c r="FJ15" s="775"/>
      <c r="FK15" s="775"/>
      <c r="FL15" s="775"/>
      <c r="FM15" s="775"/>
      <c r="FN15" s="775"/>
      <c r="FO15" s="775"/>
      <c r="FP15" s="775"/>
      <c r="FQ15" s="775"/>
      <c r="FR15" s="775"/>
      <c r="FS15" s="775"/>
      <c r="FT15" s="775"/>
    </row>
    <row r="16" spans="2:176" ht="9.75" customHeight="1" x14ac:dyDescent="0.2">
      <c r="B16" s="2495"/>
      <c r="C16" s="2496"/>
      <c r="D16" s="2496"/>
      <c r="E16" s="2496"/>
      <c r="F16" s="2525"/>
      <c r="G16" s="2525"/>
      <c r="H16" s="2525"/>
      <c r="I16" s="2525"/>
      <c r="J16" s="2525"/>
      <c r="K16" s="2525"/>
      <c r="L16" s="2525"/>
      <c r="M16" s="2525"/>
      <c r="N16" s="2525"/>
      <c r="O16" s="2525"/>
      <c r="P16" s="2525"/>
      <c r="Q16" s="2525"/>
      <c r="R16" s="2525"/>
      <c r="S16" s="2526"/>
      <c r="T16" s="22"/>
      <c r="U16" s="22"/>
      <c r="V16" s="2527" t="s">
        <v>122</v>
      </c>
      <c r="W16" s="2528"/>
      <c r="X16" s="2528"/>
      <c r="Y16" s="2528"/>
      <c r="Z16" s="2528"/>
      <c r="AA16" s="2528"/>
      <c r="AB16" s="2528"/>
      <c r="AC16" s="2528"/>
      <c r="AD16" s="2528"/>
      <c r="AE16" s="2528"/>
      <c r="AF16" s="2528"/>
      <c r="AG16" s="2528"/>
      <c r="AH16" s="2528"/>
      <c r="AI16" s="2528"/>
      <c r="AJ16" s="2528"/>
      <c r="AK16" s="2528"/>
      <c r="AL16" s="2528"/>
      <c r="AM16" s="2528"/>
      <c r="AN16" s="2528"/>
      <c r="AO16" s="2528"/>
      <c r="AP16" s="2528"/>
      <c r="AQ16" s="2528"/>
      <c r="AR16" s="2528"/>
      <c r="AS16" s="2528"/>
      <c r="AT16" s="2528"/>
      <c r="AU16" s="2528"/>
      <c r="AV16" s="2528"/>
      <c r="AW16" s="2528"/>
      <c r="AX16" s="2528"/>
      <c r="AY16" s="2529"/>
      <c r="AZ16" s="2536"/>
      <c r="BA16" s="2537"/>
      <c r="BB16" s="2537"/>
      <c r="BC16" s="2542"/>
      <c r="BD16" s="2542"/>
      <c r="BE16" s="2542"/>
      <c r="BF16" s="2545"/>
      <c r="BG16" s="2545"/>
      <c r="BH16" s="2546"/>
      <c r="BI16" s="2545"/>
      <c r="BJ16" s="2545"/>
      <c r="BK16" s="2545"/>
      <c r="BL16" s="2545"/>
      <c r="BM16" s="2545"/>
      <c r="BN16" s="2545"/>
      <c r="BO16" s="2545"/>
      <c r="BP16" s="2545"/>
      <c r="BQ16" s="2546"/>
      <c r="BR16" s="2545"/>
      <c r="BS16" s="2545"/>
      <c r="BT16" s="2545"/>
      <c r="BU16" s="2545"/>
      <c r="BV16" s="2545"/>
      <c r="BW16" s="2545"/>
      <c r="BX16" s="2545"/>
      <c r="BY16" s="2545"/>
      <c r="BZ16" s="2570"/>
      <c r="CA16" s="60"/>
      <c r="CB16" s="2"/>
      <c r="CC16" s="775"/>
      <c r="CD16" s="775"/>
      <c r="CE16" s="775"/>
      <c r="CF16" s="775"/>
      <c r="CG16" s="775"/>
      <c r="CH16" s="775"/>
      <c r="CI16" s="775"/>
      <c r="CJ16" s="775"/>
      <c r="CK16" s="775"/>
      <c r="CL16" s="775"/>
      <c r="CM16" s="775"/>
      <c r="CN16" s="775"/>
      <c r="CO16" s="775"/>
      <c r="CP16" s="775"/>
      <c r="CQ16" s="775"/>
      <c r="CR16" s="775"/>
      <c r="CS16" s="775"/>
      <c r="CT16" s="775"/>
      <c r="CU16" s="775"/>
      <c r="CV16" s="775"/>
      <c r="CW16" s="775"/>
      <c r="CX16" s="775"/>
      <c r="CY16" s="775"/>
      <c r="CZ16" s="775"/>
      <c r="DA16" s="775"/>
      <c r="DB16" s="775"/>
      <c r="DC16" s="775"/>
      <c r="DD16" s="775"/>
      <c r="DE16" s="775"/>
      <c r="DF16" s="775"/>
      <c r="DG16" s="775"/>
      <c r="DH16" s="775"/>
      <c r="DI16" s="775"/>
      <c r="DJ16" s="775"/>
      <c r="DK16" s="775"/>
      <c r="DL16" s="775"/>
      <c r="DM16" s="775"/>
      <c r="DN16" s="775"/>
      <c r="DO16" s="775"/>
      <c r="DP16" s="775"/>
      <c r="DQ16" s="775"/>
      <c r="DR16" s="775"/>
      <c r="DS16" s="775"/>
      <c r="DT16" s="775"/>
      <c r="DU16" s="775"/>
      <c r="DV16" s="775"/>
      <c r="DW16" s="775"/>
      <c r="DX16" s="775"/>
      <c r="DY16" s="775"/>
      <c r="DZ16" s="775"/>
      <c r="EA16" s="775"/>
      <c r="EB16" s="775"/>
      <c r="EC16" s="775"/>
      <c r="ED16" s="775"/>
      <c r="EE16" s="775"/>
      <c r="EF16" s="775"/>
      <c r="EG16" s="775"/>
      <c r="EH16" s="775"/>
      <c r="EI16" s="775"/>
      <c r="EJ16" s="775"/>
      <c r="EK16" s="775"/>
      <c r="EL16" s="775"/>
      <c r="EM16" s="775"/>
      <c r="EN16" s="775"/>
      <c r="EO16" s="775"/>
      <c r="EP16" s="775"/>
      <c r="EQ16" s="775"/>
      <c r="ER16" s="775"/>
      <c r="ES16" s="775"/>
      <c r="ET16" s="775"/>
      <c r="EU16" s="775"/>
      <c r="EV16" s="775"/>
      <c r="EW16" s="775"/>
      <c r="EX16" s="775"/>
      <c r="EY16" s="775"/>
      <c r="EZ16" s="775"/>
      <c r="FA16" s="775"/>
      <c r="FB16" s="775"/>
      <c r="FC16" s="775"/>
      <c r="FD16" s="775"/>
      <c r="FE16" s="775"/>
      <c r="FF16" s="775"/>
      <c r="FG16" s="775"/>
      <c r="FH16" s="775"/>
      <c r="FI16" s="775"/>
      <c r="FJ16" s="775"/>
      <c r="FK16" s="775"/>
      <c r="FL16" s="775"/>
      <c r="FM16" s="775"/>
      <c r="FN16" s="775"/>
      <c r="FO16" s="775"/>
      <c r="FP16" s="775"/>
      <c r="FQ16" s="775"/>
      <c r="FR16" s="775"/>
      <c r="FS16" s="775"/>
      <c r="FT16" s="775"/>
    </row>
    <row r="17" spans="2:176" ht="9.75" customHeight="1" x14ac:dyDescent="0.2">
      <c r="B17" s="2495"/>
      <c r="C17" s="2496"/>
      <c r="D17" s="2496"/>
      <c r="E17" s="2496"/>
      <c r="F17" s="2525"/>
      <c r="G17" s="2525"/>
      <c r="H17" s="2525"/>
      <c r="I17" s="2525"/>
      <c r="J17" s="2525"/>
      <c r="K17" s="2525"/>
      <c r="L17" s="2525"/>
      <c r="M17" s="2525"/>
      <c r="N17" s="2525"/>
      <c r="O17" s="2525"/>
      <c r="P17" s="2525"/>
      <c r="Q17" s="2525"/>
      <c r="R17" s="2525"/>
      <c r="S17" s="2526"/>
      <c r="T17" s="22"/>
      <c r="U17" s="22"/>
      <c r="V17" s="2530"/>
      <c r="W17" s="2531"/>
      <c r="X17" s="2531"/>
      <c r="Y17" s="2531"/>
      <c r="Z17" s="2531"/>
      <c r="AA17" s="2531"/>
      <c r="AB17" s="2531"/>
      <c r="AC17" s="2531"/>
      <c r="AD17" s="2531"/>
      <c r="AE17" s="2531"/>
      <c r="AF17" s="2531"/>
      <c r="AG17" s="2531"/>
      <c r="AH17" s="2531"/>
      <c r="AI17" s="2531"/>
      <c r="AJ17" s="2531"/>
      <c r="AK17" s="2531"/>
      <c r="AL17" s="2531"/>
      <c r="AM17" s="2531"/>
      <c r="AN17" s="2531"/>
      <c r="AO17" s="2531"/>
      <c r="AP17" s="2531"/>
      <c r="AQ17" s="2531"/>
      <c r="AR17" s="2531"/>
      <c r="AS17" s="2531"/>
      <c r="AT17" s="2531"/>
      <c r="AU17" s="2531"/>
      <c r="AV17" s="2531"/>
      <c r="AW17" s="2531"/>
      <c r="AX17" s="2531"/>
      <c r="AY17" s="2532"/>
      <c r="AZ17" s="2538"/>
      <c r="BA17" s="2539"/>
      <c r="BB17" s="2539"/>
      <c r="BC17" s="2543"/>
      <c r="BD17" s="2543"/>
      <c r="BE17" s="2543"/>
      <c r="BF17" s="2543"/>
      <c r="BG17" s="2543"/>
      <c r="BH17" s="2547"/>
      <c r="BI17" s="2543"/>
      <c r="BJ17" s="2543"/>
      <c r="BK17" s="2543"/>
      <c r="BL17" s="2543"/>
      <c r="BM17" s="2543"/>
      <c r="BN17" s="2543"/>
      <c r="BO17" s="2543"/>
      <c r="BP17" s="2543"/>
      <c r="BQ17" s="2547"/>
      <c r="BR17" s="2543"/>
      <c r="BS17" s="2543"/>
      <c r="BT17" s="2543"/>
      <c r="BU17" s="2543"/>
      <c r="BV17" s="2543"/>
      <c r="BW17" s="2543"/>
      <c r="BX17" s="2543"/>
      <c r="BY17" s="2543"/>
      <c r="BZ17" s="2571"/>
      <c r="CA17" s="60"/>
      <c r="CB17" s="2"/>
      <c r="CC17" s="775"/>
      <c r="CD17" s="775"/>
      <c r="CE17" s="775"/>
      <c r="CF17" s="775"/>
      <c r="CG17" s="775"/>
      <c r="CH17" s="775"/>
      <c r="CI17" s="775"/>
      <c r="CJ17" s="775"/>
      <c r="CK17" s="775"/>
      <c r="CL17" s="775"/>
      <c r="CM17" s="775"/>
      <c r="CN17" s="775"/>
      <c r="CO17" s="775"/>
      <c r="CP17" s="775"/>
      <c r="CQ17" s="775"/>
      <c r="CR17" s="775"/>
      <c r="CS17" s="775"/>
      <c r="CT17" s="775"/>
      <c r="CU17" s="775"/>
      <c r="CV17" s="775"/>
      <c r="CW17" s="775"/>
      <c r="CX17" s="775"/>
      <c r="CY17" s="775"/>
      <c r="CZ17" s="775"/>
      <c r="DA17" s="775"/>
      <c r="DB17" s="775"/>
      <c r="DC17" s="775"/>
      <c r="DD17" s="775"/>
      <c r="DE17" s="775"/>
      <c r="DF17" s="775"/>
      <c r="DG17" s="775"/>
      <c r="DH17" s="775"/>
      <c r="DI17" s="775"/>
      <c r="DJ17" s="775"/>
      <c r="DK17" s="775"/>
      <c r="DL17" s="775"/>
      <c r="DM17" s="775"/>
      <c r="DN17" s="775"/>
      <c r="DO17" s="775"/>
      <c r="DP17" s="775"/>
      <c r="DQ17" s="775"/>
      <c r="DR17" s="775"/>
      <c r="DS17" s="775"/>
      <c r="DT17" s="775"/>
      <c r="DU17" s="775"/>
      <c r="DV17" s="775"/>
      <c r="DW17" s="775"/>
      <c r="DX17" s="775"/>
      <c r="DY17" s="775"/>
      <c r="DZ17" s="775"/>
      <c r="EA17" s="775"/>
      <c r="EB17" s="775"/>
      <c r="EC17" s="775"/>
      <c r="ED17" s="775"/>
      <c r="EE17" s="775"/>
      <c r="EF17" s="775"/>
      <c r="EG17" s="775"/>
      <c r="EH17" s="775"/>
      <c r="EI17" s="775"/>
      <c r="EJ17" s="775"/>
      <c r="EK17" s="775"/>
      <c r="EL17" s="775"/>
      <c r="EM17" s="775"/>
      <c r="EN17" s="775"/>
      <c r="EO17" s="775"/>
      <c r="EP17" s="775"/>
      <c r="EQ17" s="775"/>
      <c r="ER17" s="775"/>
      <c r="ES17" s="775"/>
      <c r="ET17" s="775"/>
      <c r="EU17" s="775"/>
      <c r="EV17" s="775"/>
      <c r="EW17" s="775"/>
      <c r="EX17" s="775"/>
      <c r="EY17" s="775"/>
      <c r="EZ17" s="775"/>
      <c r="FA17" s="775"/>
      <c r="FB17" s="775"/>
      <c r="FC17" s="775"/>
      <c r="FD17" s="775"/>
      <c r="FE17" s="775"/>
      <c r="FF17" s="775"/>
      <c r="FG17" s="775"/>
      <c r="FH17" s="775"/>
      <c r="FI17" s="775"/>
      <c r="FJ17" s="775"/>
      <c r="FK17" s="775"/>
      <c r="FL17" s="775"/>
      <c r="FM17" s="775"/>
      <c r="FN17" s="775"/>
      <c r="FO17" s="775"/>
      <c r="FP17" s="775"/>
      <c r="FQ17" s="775"/>
      <c r="FR17" s="775"/>
      <c r="FS17" s="775"/>
      <c r="FT17" s="775"/>
    </row>
    <row r="18" spans="2:176" ht="9.75" customHeight="1" x14ac:dyDescent="0.2">
      <c r="B18" s="2495"/>
      <c r="C18" s="2496"/>
      <c r="D18" s="2496"/>
      <c r="E18" s="2496"/>
      <c r="F18" s="2525"/>
      <c r="G18" s="2525"/>
      <c r="H18" s="2525"/>
      <c r="I18" s="2525"/>
      <c r="J18" s="2525"/>
      <c r="K18" s="2525"/>
      <c r="L18" s="2525"/>
      <c r="M18" s="2525"/>
      <c r="N18" s="2525"/>
      <c r="O18" s="2525"/>
      <c r="P18" s="2525"/>
      <c r="Q18" s="2525"/>
      <c r="R18" s="2580" t="s">
        <v>7</v>
      </c>
      <c r="S18" s="2581"/>
      <c r="T18" s="22"/>
      <c r="U18" s="22"/>
      <c r="V18" s="2533"/>
      <c r="W18" s="2534"/>
      <c r="X18" s="2534"/>
      <c r="Y18" s="2534"/>
      <c r="Z18" s="2534"/>
      <c r="AA18" s="2534"/>
      <c r="AB18" s="2534"/>
      <c r="AC18" s="2534"/>
      <c r="AD18" s="2534"/>
      <c r="AE18" s="2534"/>
      <c r="AF18" s="2534"/>
      <c r="AG18" s="2534"/>
      <c r="AH18" s="2534"/>
      <c r="AI18" s="2534"/>
      <c r="AJ18" s="2534"/>
      <c r="AK18" s="2534"/>
      <c r="AL18" s="2534"/>
      <c r="AM18" s="2534"/>
      <c r="AN18" s="2534"/>
      <c r="AO18" s="2534"/>
      <c r="AP18" s="2534"/>
      <c r="AQ18" s="2534"/>
      <c r="AR18" s="2534"/>
      <c r="AS18" s="2534"/>
      <c r="AT18" s="2534"/>
      <c r="AU18" s="2534"/>
      <c r="AV18" s="2534"/>
      <c r="AW18" s="2534"/>
      <c r="AX18" s="2534"/>
      <c r="AY18" s="2535"/>
      <c r="AZ18" s="2540"/>
      <c r="BA18" s="2541"/>
      <c r="BB18" s="2541"/>
      <c r="BC18" s="2544"/>
      <c r="BD18" s="2544"/>
      <c r="BE18" s="2544"/>
      <c r="BF18" s="2544"/>
      <c r="BG18" s="2544"/>
      <c r="BH18" s="2548"/>
      <c r="BI18" s="2544"/>
      <c r="BJ18" s="2544"/>
      <c r="BK18" s="2544"/>
      <c r="BL18" s="2544"/>
      <c r="BM18" s="2544"/>
      <c r="BN18" s="2544"/>
      <c r="BO18" s="2544"/>
      <c r="BP18" s="2544"/>
      <c r="BQ18" s="2548"/>
      <c r="BR18" s="2544"/>
      <c r="BS18" s="2544"/>
      <c r="BT18" s="2544"/>
      <c r="BU18" s="2544"/>
      <c r="BV18" s="2544"/>
      <c r="BW18" s="2544"/>
      <c r="BX18" s="2544"/>
      <c r="BY18" s="2544"/>
      <c r="BZ18" s="2572"/>
      <c r="CA18" s="60"/>
      <c r="CB18" s="2"/>
      <c r="CC18" s="775"/>
      <c r="CD18" s="775"/>
      <c r="CE18" s="775"/>
      <c r="CF18" s="775"/>
      <c r="CG18" s="775"/>
      <c r="CH18" s="775"/>
      <c r="CI18" s="775"/>
      <c r="CJ18" s="775"/>
      <c r="CK18" s="775"/>
      <c r="CL18" s="775"/>
      <c r="CM18" s="775"/>
      <c r="CN18" s="775"/>
      <c r="CO18" s="775"/>
      <c r="CP18" s="775"/>
      <c r="CQ18" s="775"/>
      <c r="CR18" s="775"/>
      <c r="CS18" s="775"/>
      <c r="CT18" s="775"/>
      <c r="CU18" s="775"/>
      <c r="CV18" s="775"/>
      <c r="CW18" s="775"/>
      <c r="CX18" s="775"/>
      <c r="CY18" s="775"/>
      <c r="CZ18" s="775"/>
      <c r="DA18" s="775"/>
      <c r="DB18" s="775"/>
      <c r="DC18" s="775"/>
      <c r="DD18" s="775"/>
      <c r="DE18" s="775"/>
      <c r="DF18" s="775"/>
      <c r="DG18" s="775"/>
      <c r="DH18" s="775"/>
      <c r="DI18" s="775"/>
      <c r="DJ18" s="775"/>
      <c r="DK18" s="775"/>
      <c r="DL18" s="775"/>
      <c r="DM18" s="775"/>
      <c r="DN18" s="775"/>
      <c r="DO18" s="775"/>
      <c r="DP18" s="775"/>
      <c r="DQ18" s="775"/>
      <c r="DR18" s="775"/>
      <c r="DS18" s="775"/>
      <c r="DT18" s="775"/>
      <c r="DU18" s="775"/>
      <c r="DV18" s="775"/>
      <c r="DW18" s="775"/>
      <c r="DX18" s="775"/>
      <c r="DY18" s="775"/>
      <c r="DZ18" s="775"/>
      <c r="EA18" s="775"/>
      <c r="EB18" s="775"/>
      <c r="EC18" s="775"/>
      <c r="ED18" s="775"/>
      <c r="EE18" s="775"/>
      <c r="EF18" s="775"/>
      <c r="EG18" s="775"/>
      <c r="EH18" s="775"/>
      <c r="EI18" s="775"/>
      <c r="EJ18" s="775"/>
      <c r="EK18" s="775"/>
      <c r="EL18" s="775"/>
      <c r="EM18" s="775"/>
      <c r="EN18" s="775"/>
      <c r="EO18" s="775"/>
      <c r="EP18" s="775"/>
      <c r="EQ18" s="775"/>
      <c r="ER18" s="775"/>
      <c r="ES18" s="775"/>
      <c r="ET18" s="775"/>
      <c r="EU18" s="775"/>
      <c r="EV18" s="775"/>
      <c r="EW18" s="775"/>
      <c r="EX18" s="775"/>
      <c r="EY18" s="775"/>
      <c r="EZ18" s="775"/>
      <c r="FA18" s="775"/>
      <c r="FB18" s="775"/>
      <c r="FC18" s="775"/>
      <c r="FD18" s="775"/>
      <c r="FE18" s="775"/>
      <c r="FF18" s="775"/>
      <c r="FG18" s="775"/>
      <c r="FH18" s="775"/>
      <c r="FI18" s="775"/>
      <c r="FJ18" s="775"/>
      <c r="FK18" s="775"/>
      <c r="FL18" s="775"/>
      <c r="FM18" s="775"/>
      <c r="FN18" s="775"/>
      <c r="FO18" s="775"/>
      <c r="FP18" s="775"/>
      <c r="FQ18" s="775"/>
      <c r="FR18" s="775"/>
      <c r="FS18" s="775"/>
      <c r="FT18" s="775"/>
    </row>
    <row r="19" spans="2:176" ht="9.75" customHeight="1" x14ac:dyDescent="0.2">
      <c r="B19" s="2495"/>
      <c r="C19" s="2496"/>
      <c r="D19" s="2496"/>
      <c r="E19" s="2496"/>
      <c r="F19" s="2525"/>
      <c r="G19" s="2525"/>
      <c r="H19" s="2525"/>
      <c r="I19" s="2525"/>
      <c r="J19" s="2525"/>
      <c r="K19" s="2525"/>
      <c r="L19" s="2525"/>
      <c r="M19" s="2525"/>
      <c r="N19" s="2525"/>
      <c r="O19" s="2525"/>
      <c r="P19" s="2525"/>
      <c r="Q19" s="2525"/>
      <c r="R19" s="2580"/>
      <c r="S19" s="2581"/>
      <c r="T19" s="22"/>
      <c r="U19" s="22"/>
      <c r="V19" s="2527" t="s">
        <v>123</v>
      </c>
      <c r="W19" s="2528"/>
      <c r="X19" s="2528"/>
      <c r="Y19" s="2528"/>
      <c r="Z19" s="2528"/>
      <c r="AA19" s="2528"/>
      <c r="AB19" s="2528"/>
      <c r="AC19" s="2528"/>
      <c r="AD19" s="2528"/>
      <c r="AE19" s="2528"/>
      <c r="AF19" s="2528"/>
      <c r="AG19" s="2528"/>
      <c r="AH19" s="2528"/>
      <c r="AI19" s="2528"/>
      <c r="AJ19" s="2528"/>
      <c r="AK19" s="2528"/>
      <c r="AL19" s="2528"/>
      <c r="AM19" s="2528"/>
      <c r="AN19" s="2528"/>
      <c r="AO19" s="2528"/>
      <c r="AP19" s="2528"/>
      <c r="AQ19" s="2528"/>
      <c r="AR19" s="2528"/>
      <c r="AS19" s="2528"/>
      <c r="AT19" s="2528"/>
      <c r="AU19" s="2528"/>
      <c r="AV19" s="2528"/>
      <c r="AW19" s="2528"/>
      <c r="AX19" s="2528"/>
      <c r="AY19" s="2529"/>
      <c r="AZ19" s="2584"/>
      <c r="BA19" s="2585"/>
      <c r="BB19" s="2585"/>
      <c r="BC19" s="2545"/>
      <c r="BD19" s="2545"/>
      <c r="BE19" s="2545"/>
      <c r="BF19" s="2545"/>
      <c r="BG19" s="2545"/>
      <c r="BH19" s="2546"/>
      <c r="BI19" s="2545"/>
      <c r="BJ19" s="2545"/>
      <c r="BK19" s="2545"/>
      <c r="BL19" s="2545"/>
      <c r="BM19" s="2545"/>
      <c r="BN19" s="2545"/>
      <c r="BO19" s="2545"/>
      <c r="BP19" s="2545"/>
      <c r="BQ19" s="2546"/>
      <c r="BR19" s="2545"/>
      <c r="BS19" s="2545"/>
      <c r="BT19" s="2545"/>
      <c r="BU19" s="2545"/>
      <c r="BV19" s="2545"/>
      <c r="BW19" s="2545"/>
      <c r="BX19" s="2545"/>
      <c r="BY19" s="2545"/>
      <c r="BZ19" s="2570"/>
      <c r="CA19" s="60"/>
      <c r="CB19" s="2"/>
      <c r="CC19" s="775"/>
      <c r="CD19" s="775"/>
      <c r="CE19" s="775"/>
      <c r="CF19" s="775"/>
      <c r="CG19" s="775"/>
      <c r="CH19" s="775"/>
      <c r="CI19" s="775"/>
      <c r="CJ19" s="775"/>
      <c r="CK19" s="775"/>
      <c r="CL19" s="775"/>
      <c r="CM19" s="775"/>
      <c r="CN19" s="775"/>
      <c r="CO19" s="775"/>
      <c r="CP19" s="775"/>
      <c r="CQ19" s="775"/>
      <c r="CR19" s="775"/>
      <c r="CS19" s="775"/>
      <c r="CT19" s="775"/>
      <c r="CU19" s="775"/>
      <c r="CV19" s="775"/>
      <c r="CW19" s="775"/>
      <c r="CX19" s="775"/>
      <c r="CY19" s="775"/>
      <c r="CZ19" s="775"/>
      <c r="DA19" s="775"/>
      <c r="DB19" s="775"/>
      <c r="DC19" s="775"/>
      <c r="DD19" s="775"/>
      <c r="DE19" s="775"/>
      <c r="DF19" s="775"/>
      <c r="DG19" s="775"/>
      <c r="DH19" s="775"/>
      <c r="DI19" s="775"/>
      <c r="DJ19" s="775"/>
      <c r="DK19" s="775"/>
      <c r="DL19" s="775"/>
      <c r="DM19" s="775"/>
      <c r="DN19" s="775"/>
      <c r="DO19" s="775"/>
      <c r="DP19" s="775"/>
      <c r="DQ19" s="775"/>
      <c r="DR19" s="775"/>
      <c r="DS19" s="775"/>
      <c r="DT19" s="775"/>
      <c r="DU19" s="775"/>
      <c r="DV19" s="775"/>
      <c r="DW19" s="775"/>
      <c r="DX19" s="775"/>
      <c r="DY19" s="775"/>
      <c r="DZ19" s="775"/>
      <c r="EA19" s="775"/>
      <c r="EB19" s="775"/>
      <c r="EC19" s="775"/>
      <c r="ED19" s="775"/>
      <c r="EE19" s="775"/>
      <c r="EF19" s="775"/>
      <c r="EG19" s="775"/>
      <c r="EH19" s="775"/>
      <c r="EI19" s="775"/>
      <c r="EJ19" s="775"/>
      <c r="EK19" s="775"/>
      <c r="EL19" s="775"/>
      <c r="EM19" s="775"/>
      <c r="EN19" s="775"/>
      <c r="EO19" s="775"/>
      <c r="EP19" s="775"/>
      <c r="EQ19" s="775"/>
      <c r="ER19" s="775"/>
      <c r="ES19" s="775"/>
      <c r="ET19" s="775"/>
      <c r="EU19" s="775"/>
      <c r="EV19" s="775"/>
      <c r="EW19" s="775"/>
      <c r="EX19" s="775"/>
      <c r="EY19" s="775"/>
      <c r="EZ19" s="775"/>
      <c r="FA19" s="775"/>
      <c r="FB19" s="775"/>
      <c r="FC19" s="775"/>
      <c r="FD19" s="775"/>
      <c r="FE19" s="775"/>
      <c r="FF19" s="775"/>
      <c r="FG19" s="775"/>
      <c r="FH19" s="775"/>
      <c r="FI19" s="775"/>
      <c r="FJ19" s="775"/>
      <c r="FK19" s="775"/>
      <c r="FL19" s="775"/>
      <c r="FM19" s="775"/>
      <c r="FN19" s="775"/>
      <c r="FO19" s="775"/>
      <c r="FP19" s="775"/>
      <c r="FQ19" s="775"/>
      <c r="FR19" s="775"/>
      <c r="FS19" s="775"/>
      <c r="FT19" s="775"/>
    </row>
    <row r="20" spans="2:176" ht="9.75" customHeight="1" x14ac:dyDescent="0.2">
      <c r="B20" s="2495"/>
      <c r="C20" s="2496"/>
      <c r="D20" s="2496"/>
      <c r="E20" s="2496"/>
      <c r="F20" s="2525"/>
      <c r="G20" s="2525"/>
      <c r="H20" s="2525"/>
      <c r="I20" s="2525"/>
      <c r="J20" s="2525"/>
      <c r="K20" s="2525"/>
      <c r="L20" s="2525"/>
      <c r="M20" s="2525"/>
      <c r="N20" s="2525"/>
      <c r="O20" s="2525"/>
      <c r="P20" s="2525"/>
      <c r="Q20" s="2525"/>
      <c r="R20" s="2580"/>
      <c r="S20" s="2581"/>
      <c r="T20" s="22"/>
      <c r="U20" s="22"/>
      <c r="V20" s="2530"/>
      <c r="W20" s="2531"/>
      <c r="X20" s="2531"/>
      <c r="Y20" s="2531"/>
      <c r="Z20" s="2531"/>
      <c r="AA20" s="2531"/>
      <c r="AB20" s="2531"/>
      <c r="AC20" s="2531"/>
      <c r="AD20" s="2531"/>
      <c r="AE20" s="2531"/>
      <c r="AF20" s="2531"/>
      <c r="AG20" s="2531"/>
      <c r="AH20" s="2531"/>
      <c r="AI20" s="2531"/>
      <c r="AJ20" s="2531"/>
      <c r="AK20" s="2531"/>
      <c r="AL20" s="2531"/>
      <c r="AM20" s="2531"/>
      <c r="AN20" s="2531"/>
      <c r="AO20" s="2531"/>
      <c r="AP20" s="2531"/>
      <c r="AQ20" s="2531"/>
      <c r="AR20" s="2531"/>
      <c r="AS20" s="2531"/>
      <c r="AT20" s="2531"/>
      <c r="AU20" s="2531"/>
      <c r="AV20" s="2531"/>
      <c r="AW20" s="2531"/>
      <c r="AX20" s="2531"/>
      <c r="AY20" s="2532"/>
      <c r="AZ20" s="2538"/>
      <c r="BA20" s="2539"/>
      <c r="BB20" s="2539"/>
      <c r="BC20" s="2543"/>
      <c r="BD20" s="2543"/>
      <c r="BE20" s="2543"/>
      <c r="BF20" s="2543"/>
      <c r="BG20" s="2543"/>
      <c r="BH20" s="2547"/>
      <c r="BI20" s="2543"/>
      <c r="BJ20" s="2543"/>
      <c r="BK20" s="2543"/>
      <c r="BL20" s="2543"/>
      <c r="BM20" s="2543"/>
      <c r="BN20" s="2543"/>
      <c r="BO20" s="2543"/>
      <c r="BP20" s="2543"/>
      <c r="BQ20" s="2547"/>
      <c r="BR20" s="2543"/>
      <c r="BS20" s="2543"/>
      <c r="BT20" s="2543"/>
      <c r="BU20" s="2543"/>
      <c r="BV20" s="2543"/>
      <c r="BW20" s="2543"/>
      <c r="BX20" s="2543"/>
      <c r="BY20" s="2543"/>
      <c r="BZ20" s="2571"/>
      <c r="CA20" s="60"/>
      <c r="CB20" s="2"/>
      <c r="CC20" s="775"/>
      <c r="CD20" s="775"/>
      <c r="CE20" s="775"/>
      <c r="CF20" s="775"/>
      <c r="CG20" s="775"/>
      <c r="CH20" s="775"/>
      <c r="CI20" s="775"/>
      <c r="CJ20" s="775"/>
      <c r="CK20" s="775"/>
      <c r="CL20" s="775"/>
      <c r="CM20" s="775"/>
      <c r="CN20" s="775"/>
      <c r="CO20" s="775"/>
      <c r="CP20" s="775"/>
      <c r="CQ20" s="775"/>
      <c r="CR20" s="775"/>
      <c r="CS20" s="775"/>
      <c r="CT20" s="775"/>
      <c r="CU20" s="775"/>
      <c r="CV20" s="775"/>
      <c r="CW20" s="775"/>
      <c r="CX20" s="775"/>
      <c r="CY20" s="775"/>
      <c r="CZ20" s="775"/>
      <c r="DA20" s="775"/>
      <c r="DB20" s="775"/>
      <c r="DC20" s="775"/>
      <c r="DD20" s="775"/>
      <c r="DE20" s="775"/>
      <c r="DF20" s="775"/>
      <c r="DG20" s="775"/>
      <c r="DH20" s="775"/>
      <c r="DI20" s="775"/>
      <c r="DJ20" s="775"/>
      <c r="DK20" s="775"/>
      <c r="DL20" s="775"/>
      <c r="DM20" s="775"/>
      <c r="DN20" s="775"/>
      <c r="DO20" s="775"/>
      <c r="DP20" s="775"/>
      <c r="DQ20" s="775"/>
      <c r="DR20" s="775"/>
      <c r="DS20" s="775"/>
      <c r="DT20" s="775"/>
      <c r="DU20" s="775"/>
      <c r="DV20" s="775"/>
      <c r="DW20" s="775"/>
      <c r="DX20" s="775"/>
      <c r="DY20" s="775"/>
      <c r="DZ20" s="775"/>
      <c r="EA20" s="775"/>
      <c r="EB20" s="775"/>
      <c r="EC20" s="775"/>
      <c r="ED20" s="775"/>
      <c r="EE20" s="775"/>
      <c r="EF20" s="775"/>
      <c r="EG20" s="775"/>
      <c r="EH20" s="775"/>
      <c r="EI20" s="775"/>
      <c r="EJ20" s="775"/>
      <c r="EK20" s="775"/>
      <c r="EL20" s="775"/>
      <c r="EM20" s="775"/>
      <c r="EN20" s="775"/>
      <c r="EO20" s="775"/>
      <c r="EP20" s="775"/>
      <c r="EQ20" s="775"/>
      <c r="ER20" s="775"/>
      <c r="ES20" s="775"/>
      <c r="ET20" s="775"/>
      <c r="EU20" s="775"/>
      <c r="EV20" s="775"/>
      <c r="EW20" s="775"/>
      <c r="EX20" s="775"/>
      <c r="EY20" s="775"/>
      <c r="EZ20" s="775"/>
      <c r="FA20" s="775"/>
      <c r="FB20" s="775"/>
      <c r="FC20" s="775"/>
      <c r="FD20" s="775"/>
      <c r="FE20" s="775"/>
      <c r="FF20" s="775"/>
      <c r="FG20" s="775"/>
      <c r="FH20" s="775"/>
      <c r="FI20" s="775"/>
      <c r="FJ20" s="775"/>
      <c r="FK20" s="775"/>
      <c r="FL20" s="775"/>
      <c r="FM20" s="775"/>
      <c r="FN20" s="775"/>
      <c r="FO20" s="775"/>
      <c r="FP20" s="775"/>
      <c r="FQ20" s="775"/>
      <c r="FR20" s="775"/>
      <c r="FS20" s="775"/>
      <c r="FT20" s="775"/>
    </row>
    <row r="21" spans="2:176" ht="9.75" customHeight="1" x14ac:dyDescent="0.2">
      <c r="B21" s="2498"/>
      <c r="C21" s="2499"/>
      <c r="D21" s="2499"/>
      <c r="E21" s="2499"/>
      <c r="F21" s="2573"/>
      <c r="G21" s="2573"/>
      <c r="H21" s="2573"/>
      <c r="I21" s="2573"/>
      <c r="J21" s="2573"/>
      <c r="K21" s="2573"/>
      <c r="L21" s="2573"/>
      <c r="M21" s="2573"/>
      <c r="N21" s="2573"/>
      <c r="O21" s="2573"/>
      <c r="P21" s="2573"/>
      <c r="Q21" s="2573"/>
      <c r="R21" s="2582"/>
      <c r="S21" s="2583"/>
      <c r="T21" s="22"/>
      <c r="U21" s="22"/>
      <c r="V21" s="2533"/>
      <c r="W21" s="2534"/>
      <c r="X21" s="2534"/>
      <c r="Y21" s="2534"/>
      <c r="Z21" s="2534"/>
      <c r="AA21" s="2534"/>
      <c r="AB21" s="2534"/>
      <c r="AC21" s="2534"/>
      <c r="AD21" s="2534"/>
      <c r="AE21" s="2534"/>
      <c r="AF21" s="2534"/>
      <c r="AG21" s="2534"/>
      <c r="AH21" s="2534"/>
      <c r="AI21" s="2534"/>
      <c r="AJ21" s="2534"/>
      <c r="AK21" s="2534"/>
      <c r="AL21" s="2534"/>
      <c r="AM21" s="2534"/>
      <c r="AN21" s="2534"/>
      <c r="AO21" s="2534"/>
      <c r="AP21" s="2534"/>
      <c r="AQ21" s="2534"/>
      <c r="AR21" s="2534"/>
      <c r="AS21" s="2534"/>
      <c r="AT21" s="2534"/>
      <c r="AU21" s="2534"/>
      <c r="AV21" s="2534"/>
      <c r="AW21" s="2534"/>
      <c r="AX21" s="2534"/>
      <c r="AY21" s="2535"/>
      <c r="AZ21" s="2540"/>
      <c r="BA21" s="2541"/>
      <c r="BB21" s="2541"/>
      <c r="BC21" s="2544"/>
      <c r="BD21" s="2544"/>
      <c r="BE21" s="2544"/>
      <c r="BF21" s="2544"/>
      <c r="BG21" s="2544"/>
      <c r="BH21" s="2548"/>
      <c r="BI21" s="2544"/>
      <c r="BJ21" s="2544"/>
      <c r="BK21" s="2544"/>
      <c r="BL21" s="2544"/>
      <c r="BM21" s="2544"/>
      <c r="BN21" s="2544"/>
      <c r="BO21" s="2544"/>
      <c r="BP21" s="2544"/>
      <c r="BQ21" s="2548"/>
      <c r="BR21" s="2544"/>
      <c r="BS21" s="2544"/>
      <c r="BT21" s="2544"/>
      <c r="BU21" s="2544"/>
      <c r="BV21" s="2544"/>
      <c r="BW21" s="2544"/>
      <c r="BX21" s="2544"/>
      <c r="BY21" s="2544"/>
      <c r="BZ21" s="2572"/>
      <c r="CA21" s="60"/>
      <c r="CB21" s="2"/>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775"/>
      <c r="EC21" s="775"/>
      <c r="ED21" s="775"/>
      <c r="EE21" s="775"/>
      <c r="EF21" s="775"/>
      <c r="EG21" s="775"/>
      <c r="EH21" s="775"/>
      <c r="EI21" s="775"/>
      <c r="EJ21" s="775"/>
      <c r="EK21" s="775"/>
      <c r="EL21" s="775"/>
      <c r="EM21" s="775"/>
      <c r="EN21" s="775"/>
      <c r="EO21" s="775"/>
      <c r="EP21" s="775"/>
      <c r="EQ21" s="775"/>
      <c r="ER21" s="775"/>
      <c r="ES21" s="775"/>
      <c r="ET21" s="775"/>
      <c r="EU21" s="775"/>
      <c r="EV21" s="775"/>
      <c r="EW21" s="775"/>
      <c r="EX21" s="775"/>
      <c r="EY21" s="775"/>
      <c r="EZ21" s="775"/>
      <c r="FA21" s="775"/>
      <c r="FB21" s="775"/>
      <c r="FC21" s="775"/>
      <c r="FD21" s="775"/>
      <c r="FE21" s="775"/>
      <c r="FF21" s="775"/>
      <c r="FG21" s="775"/>
      <c r="FH21" s="775"/>
      <c r="FI21" s="775"/>
      <c r="FJ21" s="775"/>
      <c r="FK21" s="775"/>
      <c r="FL21" s="775"/>
      <c r="FM21" s="775"/>
      <c r="FN21" s="775"/>
      <c r="FO21" s="775"/>
      <c r="FP21" s="775"/>
      <c r="FQ21" s="775"/>
      <c r="FR21" s="775"/>
      <c r="FS21" s="775"/>
      <c r="FT21" s="775"/>
    </row>
    <row r="22" spans="2:176" ht="9.75" customHeight="1" x14ac:dyDescent="0.2">
      <c r="B22" s="2574" t="s">
        <v>89</v>
      </c>
      <c r="C22" s="2558"/>
      <c r="D22" s="2558"/>
      <c r="E22" s="2575"/>
      <c r="F22" s="2614"/>
      <c r="G22" s="2578"/>
      <c r="H22" s="2578"/>
      <c r="I22" s="2578"/>
      <c r="J22" s="2578"/>
      <c r="K22" s="2578"/>
      <c r="L22" s="2578"/>
      <c r="M22" s="2610"/>
      <c r="N22" s="2612"/>
      <c r="O22" s="2612"/>
      <c r="P22" s="2612"/>
      <c r="Q22" s="2612"/>
      <c r="R22" s="2578"/>
      <c r="S22" s="2599"/>
      <c r="T22" s="23"/>
      <c r="U22" s="23"/>
      <c r="V22" s="2601" t="s">
        <v>260</v>
      </c>
      <c r="W22" s="2602"/>
      <c r="X22" s="2602"/>
      <c r="Y22" s="2602"/>
      <c r="Z22" s="2602"/>
      <c r="AA22" s="2602"/>
      <c r="AB22" s="2602"/>
      <c r="AC22" s="2602"/>
      <c r="AD22" s="2602"/>
      <c r="AE22" s="2602"/>
      <c r="AF22" s="2602"/>
      <c r="AG22" s="2602"/>
      <c r="AH22" s="2602"/>
      <c r="AI22" s="2602"/>
      <c r="AJ22" s="2602"/>
      <c r="AK22" s="2602"/>
      <c r="AL22" s="2602"/>
      <c r="AM22" s="2602"/>
      <c r="AN22" s="2602"/>
      <c r="AO22" s="2602"/>
      <c r="AP22" s="2602"/>
      <c r="AQ22" s="2602"/>
      <c r="AR22" s="2602"/>
      <c r="AS22" s="2602"/>
      <c r="AT22" s="2602"/>
      <c r="AU22" s="2602"/>
      <c r="AV22" s="2602"/>
      <c r="AW22" s="2602"/>
      <c r="AX22" s="2602"/>
      <c r="AY22" s="2603"/>
      <c r="AZ22" s="2584"/>
      <c r="BA22" s="2585"/>
      <c r="BB22" s="2585"/>
      <c r="BC22" s="2545"/>
      <c r="BD22" s="2545"/>
      <c r="BE22" s="2545"/>
      <c r="BF22" s="2545"/>
      <c r="BG22" s="2545"/>
      <c r="BH22" s="2546"/>
      <c r="BI22" s="2545"/>
      <c r="BJ22" s="2545"/>
      <c r="BK22" s="2545"/>
      <c r="BL22" s="2545"/>
      <c r="BM22" s="2545"/>
      <c r="BN22" s="2545"/>
      <c r="BO22" s="2545"/>
      <c r="BP22" s="2545"/>
      <c r="BQ22" s="2546"/>
      <c r="BR22" s="2545"/>
      <c r="BS22" s="2545"/>
      <c r="BT22" s="2545"/>
      <c r="BU22" s="2545"/>
      <c r="BV22" s="2545"/>
      <c r="BW22" s="2545"/>
      <c r="BX22" s="2545"/>
      <c r="BY22" s="2545"/>
      <c r="BZ22" s="2570"/>
      <c r="CA22" s="60"/>
      <c r="CB22" s="2"/>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DD22" s="775"/>
      <c r="DE22" s="775"/>
      <c r="DF22" s="775"/>
      <c r="DG22" s="775"/>
      <c r="DH22" s="775"/>
      <c r="DI22" s="775"/>
      <c r="DJ22" s="775"/>
      <c r="DK22" s="775"/>
      <c r="DL22" s="775"/>
      <c r="DM22" s="775"/>
      <c r="DN22" s="775"/>
      <c r="DO22" s="775"/>
      <c r="DP22" s="775"/>
      <c r="DQ22" s="775"/>
      <c r="DR22" s="775"/>
      <c r="DS22" s="775"/>
      <c r="DT22" s="775"/>
      <c r="DU22" s="775"/>
      <c r="DV22" s="775"/>
      <c r="DW22" s="775"/>
      <c r="DX22" s="775"/>
      <c r="DY22" s="775"/>
      <c r="DZ22" s="775"/>
      <c r="EA22" s="775"/>
      <c r="EB22" s="775"/>
      <c r="EC22" s="775"/>
      <c r="ED22" s="775"/>
      <c r="EE22" s="775"/>
      <c r="EF22" s="775"/>
      <c r="EG22" s="775"/>
      <c r="EH22" s="775"/>
      <c r="EI22" s="775"/>
      <c r="EJ22" s="775"/>
      <c r="EK22" s="775"/>
      <c r="EL22" s="775"/>
      <c r="EM22" s="775"/>
      <c r="EN22" s="775"/>
      <c r="EO22" s="775"/>
      <c r="EP22" s="775"/>
      <c r="EQ22" s="775"/>
      <c r="ER22" s="775"/>
      <c r="ES22" s="775"/>
      <c r="ET22" s="775"/>
      <c r="EU22" s="775"/>
      <c r="EV22" s="775"/>
      <c r="EW22" s="775"/>
      <c r="EX22" s="775"/>
      <c r="EY22" s="775"/>
      <c r="EZ22" s="775"/>
      <c r="FA22" s="775"/>
      <c r="FB22" s="775"/>
      <c r="FC22" s="775"/>
      <c r="FD22" s="775"/>
      <c r="FE22" s="775"/>
      <c r="FF22" s="775"/>
      <c r="FG22" s="775"/>
      <c r="FH22" s="775"/>
      <c r="FI22" s="775"/>
      <c r="FJ22" s="775"/>
      <c r="FK22" s="775"/>
      <c r="FL22" s="775"/>
      <c r="FM22" s="775"/>
      <c r="FN22" s="775"/>
      <c r="FO22" s="775"/>
      <c r="FP22" s="775"/>
      <c r="FQ22" s="775"/>
      <c r="FR22" s="775"/>
      <c r="FS22" s="775"/>
      <c r="FT22" s="775"/>
    </row>
    <row r="23" spans="2:176" ht="9.75" customHeight="1" x14ac:dyDescent="0.2">
      <c r="B23" s="2498"/>
      <c r="C23" s="2499"/>
      <c r="D23" s="2499"/>
      <c r="E23" s="2500"/>
      <c r="F23" s="2615"/>
      <c r="G23" s="2579"/>
      <c r="H23" s="2579"/>
      <c r="I23" s="2579"/>
      <c r="J23" s="2579"/>
      <c r="K23" s="2579"/>
      <c r="L23" s="2579"/>
      <c r="M23" s="2611"/>
      <c r="N23" s="2613"/>
      <c r="O23" s="2613"/>
      <c r="P23" s="2613"/>
      <c r="Q23" s="2613"/>
      <c r="R23" s="2579"/>
      <c r="S23" s="2600"/>
      <c r="T23" s="23"/>
      <c r="U23" s="23"/>
      <c r="V23" s="2604"/>
      <c r="W23" s="2605"/>
      <c r="X23" s="2605"/>
      <c r="Y23" s="2605"/>
      <c r="Z23" s="2605"/>
      <c r="AA23" s="2605"/>
      <c r="AB23" s="2605"/>
      <c r="AC23" s="2605"/>
      <c r="AD23" s="2605"/>
      <c r="AE23" s="2605"/>
      <c r="AF23" s="2605"/>
      <c r="AG23" s="2605"/>
      <c r="AH23" s="2605"/>
      <c r="AI23" s="2605"/>
      <c r="AJ23" s="2605"/>
      <c r="AK23" s="2605"/>
      <c r="AL23" s="2605"/>
      <c r="AM23" s="2605"/>
      <c r="AN23" s="2605"/>
      <c r="AO23" s="2605"/>
      <c r="AP23" s="2605"/>
      <c r="AQ23" s="2605"/>
      <c r="AR23" s="2605"/>
      <c r="AS23" s="2605"/>
      <c r="AT23" s="2605"/>
      <c r="AU23" s="2605"/>
      <c r="AV23" s="2605"/>
      <c r="AW23" s="2605"/>
      <c r="AX23" s="2605"/>
      <c r="AY23" s="2606"/>
      <c r="AZ23" s="2538"/>
      <c r="BA23" s="2539"/>
      <c r="BB23" s="2539"/>
      <c r="BC23" s="2543"/>
      <c r="BD23" s="2543"/>
      <c r="BE23" s="2543"/>
      <c r="BF23" s="2543"/>
      <c r="BG23" s="2543"/>
      <c r="BH23" s="2547"/>
      <c r="BI23" s="2543"/>
      <c r="BJ23" s="2543"/>
      <c r="BK23" s="2543"/>
      <c r="BL23" s="2543"/>
      <c r="BM23" s="2543"/>
      <c r="BN23" s="2543"/>
      <c r="BO23" s="2543"/>
      <c r="BP23" s="2543"/>
      <c r="BQ23" s="2547"/>
      <c r="BR23" s="2543"/>
      <c r="BS23" s="2543"/>
      <c r="BT23" s="2543"/>
      <c r="BU23" s="2543"/>
      <c r="BV23" s="2543"/>
      <c r="BW23" s="2543"/>
      <c r="BX23" s="2543"/>
      <c r="BY23" s="2543"/>
      <c r="BZ23" s="2571"/>
      <c r="CA23" s="60"/>
      <c r="CB23" s="2"/>
      <c r="CC23" s="775"/>
      <c r="CD23" s="775"/>
      <c r="CE23" s="775"/>
      <c r="CF23" s="775"/>
      <c r="CG23" s="775"/>
      <c r="CH23" s="775"/>
      <c r="CI23" s="775"/>
      <c r="CJ23" s="775"/>
      <c r="CK23" s="775"/>
      <c r="CL23" s="775"/>
      <c r="CM23" s="775"/>
      <c r="CN23" s="775"/>
      <c r="CO23" s="775"/>
      <c r="CP23" s="775"/>
      <c r="CQ23" s="775"/>
      <c r="CR23" s="775"/>
      <c r="CS23" s="775"/>
      <c r="CT23" s="775"/>
      <c r="CU23" s="775"/>
      <c r="CV23" s="775"/>
      <c r="CW23" s="775"/>
      <c r="CX23" s="775"/>
      <c r="CY23" s="775"/>
      <c r="CZ23" s="775"/>
      <c r="DA23" s="775"/>
      <c r="DB23" s="775"/>
      <c r="DC23" s="775"/>
      <c r="DD23" s="775"/>
      <c r="DE23" s="775"/>
      <c r="DF23" s="775"/>
      <c r="DG23" s="775"/>
      <c r="DH23" s="775"/>
      <c r="DI23" s="775"/>
      <c r="DJ23" s="775"/>
      <c r="DK23" s="775"/>
      <c r="DL23" s="775"/>
      <c r="DM23" s="775"/>
      <c r="DN23" s="775"/>
      <c r="DO23" s="775"/>
      <c r="DP23" s="775"/>
      <c r="DQ23" s="775"/>
      <c r="DR23" s="775"/>
      <c r="DS23" s="775"/>
      <c r="DT23" s="775"/>
      <c r="DU23" s="775"/>
      <c r="DV23" s="775"/>
      <c r="DW23" s="775"/>
      <c r="DX23" s="775"/>
      <c r="DY23" s="775"/>
      <c r="DZ23" s="775"/>
      <c r="EA23" s="775"/>
      <c r="EB23" s="775"/>
      <c r="EC23" s="775"/>
      <c r="ED23" s="775"/>
      <c r="EE23" s="775"/>
      <c r="EF23" s="775"/>
      <c r="EG23" s="775"/>
      <c r="EH23" s="775"/>
      <c r="EI23" s="775"/>
      <c r="EJ23" s="775"/>
      <c r="EK23" s="775"/>
      <c r="EL23" s="775"/>
      <c r="EM23" s="775"/>
      <c r="EN23" s="775"/>
      <c r="EO23" s="775"/>
      <c r="EP23" s="775"/>
      <c r="EQ23" s="775"/>
      <c r="ER23" s="775"/>
      <c r="ES23" s="775"/>
      <c r="ET23" s="775"/>
      <c r="EU23" s="775"/>
      <c r="EV23" s="775"/>
      <c r="EW23" s="775"/>
      <c r="EX23" s="775"/>
      <c r="EY23" s="775"/>
      <c r="EZ23" s="775"/>
      <c r="FA23" s="775"/>
      <c r="FB23" s="775"/>
      <c r="FC23" s="775"/>
      <c r="FD23" s="775"/>
      <c r="FE23" s="775"/>
      <c r="FF23" s="775"/>
      <c r="FG23" s="775"/>
      <c r="FH23" s="775"/>
      <c r="FI23" s="775"/>
      <c r="FJ23" s="775"/>
      <c r="FK23" s="775"/>
      <c r="FL23" s="775"/>
      <c r="FM23" s="775"/>
      <c r="FN23" s="775"/>
      <c r="FO23" s="775"/>
      <c r="FP23" s="775"/>
      <c r="FQ23" s="775"/>
      <c r="FR23" s="775"/>
      <c r="FS23" s="775"/>
      <c r="FT23" s="775"/>
    </row>
    <row r="24" spans="2:176" ht="9.75" customHeight="1" x14ac:dyDescent="0.2">
      <c r="B24" s="2574" t="s">
        <v>8</v>
      </c>
      <c r="C24" s="2558"/>
      <c r="D24" s="2558"/>
      <c r="E24" s="2575"/>
      <c r="F24" s="2597"/>
      <c r="G24" s="2469"/>
      <c r="H24" s="2469"/>
      <c r="I24" s="2469"/>
      <c r="J24" s="2469"/>
      <c r="K24" s="2469"/>
      <c r="L24" s="2586"/>
      <c r="M24" s="2588"/>
      <c r="N24" s="2589"/>
      <c r="O24" s="2589"/>
      <c r="P24" s="2589"/>
      <c r="Q24" s="2589"/>
      <c r="R24" s="2589"/>
      <c r="S24" s="2590"/>
      <c r="T24" s="14"/>
      <c r="U24" s="14"/>
      <c r="V24" s="2607"/>
      <c r="W24" s="2608"/>
      <c r="X24" s="2608"/>
      <c r="Y24" s="2608"/>
      <c r="Z24" s="2608"/>
      <c r="AA24" s="2608"/>
      <c r="AB24" s="2608"/>
      <c r="AC24" s="2608"/>
      <c r="AD24" s="2608"/>
      <c r="AE24" s="2608"/>
      <c r="AF24" s="2608"/>
      <c r="AG24" s="2608"/>
      <c r="AH24" s="2608"/>
      <c r="AI24" s="2608"/>
      <c r="AJ24" s="2608"/>
      <c r="AK24" s="2608"/>
      <c r="AL24" s="2608"/>
      <c r="AM24" s="2608"/>
      <c r="AN24" s="2608"/>
      <c r="AO24" s="2608"/>
      <c r="AP24" s="2608"/>
      <c r="AQ24" s="2608"/>
      <c r="AR24" s="2608"/>
      <c r="AS24" s="2608"/>
      <c r="AT24" s="2608"/>
      <c r="AU24" s="2608"/>
      <c r="AV24" s="2608"/>
      <c r="AW24" s="2608"/>
      <c r="AX24" s="2608"/>
      <c r="AY24" s="2609"/>
      <c r="AZ24" s="2540"/>
      <c r="BA24" s="2541"/>
      <c r="BB24" s="2541"/>
      <c r="BC24" s="2544"/>
      <c r="BD24" s="2544"/>
      <c r="BE24" s="2544"/>
      <c r="BF24" s="2544"/>
      <c r="BG24" s="2544"/>
      <c r="BH24" s="2548"/>
      <c r="BI24" s="2544"/>
      <c r="BJ24" s="2544"/>
      <c r="BK24" s="2544"/>
      <c r="BL24" s="2544"/>
      <c r="BM24" s="2544"/>
      <c r="BN24" s="2544"/>
      <c r="BO24" s="2544"/>
      <c r="BP24" s="2544"/>
      <c r="BQ24" s="2548"/>
      <c r="BR24" s="2544"/>
      <c r="BS24" s="2544"/>
      <c r="BT24" s="2544"/>
      <c r="BU24" s="2544"/>
      <c r="BV24" s="2544"/>
      <c r="BW24" s="2544"/>
      <c r="BX24" s="2544"/>
      <c r="BY24" s="2544"/>
      <c r="BZ24" s="2572"/>
      <c r="CA24" s="60"/>
      <c r="CB24" s="2"/>
      <c r="CC24" s="775"/>
      <c r="CD24" s="775"/>
      <c r="CE24" s="775"/>
      <c r="CF24" s="775"/>
      <c r="CG24" s="775"/>
      <c r="CH24" s="775"/>
      <c r="CI24" s="775"/>
      <c r="CJ24" s="775"/>
      <c r="CK24" s="775"/>
      <c r="CL24" s="775"/>
      <c r="CM24" s="775"/>
      <c r="CN24" s="775"/>
      <c r="CO24" s="775"/>
      <c r="CP24" s="775"/>
      <c r="CQ24" s="775"/>
      <c r="CR24" s="775"/>
      <c r="CS24" s="775"/>
      <c r="CT24" s="775"/>
      <c r="CU24" s="775"/>
      <c r="CV24" s="775"/>
      <c r="CW24" s="775"/>
      <c r="CX24" s="775"/>
      <c r="CY24" s="775"/>
      <c r="CZ24" s="775"/>
      <c r="DA24" s="775"/>
      <c r="DB24" s="775"/>
      <c r="DC24" s="775"/>
      <c r="DD24" s="775"/>
      <c r="DE24" s="775"/>
      <c r="DF24" s="775"/>
      <c r="DG24" s="775"/>
      <c r="DH24" s="775"/>
      <c r="DI24" s="775"/>
      <c r="DJ24" s="775"/>
      <c r="DK24" s="775"/>
      <c r="DL24" s="775"/>
      <c r="DM24" s="775"/>
      <c r="DN24" s="775"/>
      <c r="DO24" s="775"/>
      <c r="DP24" s="775"/>
      <c r="DQ24" s="775"/>
      <c r="DR24" s="775"/>
      <c r="DS24" s="775"/>
      <c r="DT24" s="775"/>
      <c r="DU24" s="775"/>
      <c r="DV24" s="775"/>
      <c r="DW24" s="775"/>
      <c r="DX24" s="775"/>
      <c r="DY24" s="775"/>
      <c r="DZ24" s="775"/>
      <c r="EA24" s="775"/>
      <c r="EB24" s="775"/>
      <c r="EC24" s="775"/>
      <c r="ED24" s="775"/>
      <c r="EE24" s="775"/>
      <c r="EF24" s="775"/>
      <c r="EG24" s="775"/>
      <c r="EH24" s="775"/>
      <c r="EI24" s="775"/>
      <c r="EJ24" s="775"/>
      <c r="EK24" s="775"/>
      <c r="EL24" s="775"/>
      <c r="EM24" s="775"/>
      <c r="EN24" s="775"/>
      <c r="EO24" s="775"/>
      <c r="EP24" s="775"/>
      <c r="EQ24" s="775"/>
      <c r="ER24" s="775"/>
      <c r="ES24" s="775"/>
      <c r="ET24" s="775"/>
      <c r="EU24" s="775"/>
      <c r="EV24" s="775"/>
      <c r="EW24" s="775"/>
      <c r="EX24" s="775"/>
      <c r="EY24" s="775"/>
      <c r="EZ24" s="775"/>
      <c r="FA24" s="775"/>
      <c r="FB24" s="775"/>
      <c r="FC24" s="775"/>
      <c r="FD24" s="775"/>
      <c r="FE24" s="775"/>
      <c r="FF24" s="775"/>
      <c r="FG24" s="775"/>
      <c r="FH24" s="775"/>
      <c r="FI24" s="775"/>
      <c r="FJ24" s="775"/>
      <c r="FK24" s="775"/>
      <c r="FL24" s="775"/>
      <c r="FM24" s="775"/>
      <c r="FN24" s="775"/>
      <c r="FO24" s="775"/>
      <c r="FP24" s="775"/>
      <c r="FQ24" s="775"/>
      <c r="FR24" s="775"/>
      <c r="FS24" s="775"/>
      <c r="FT24" s="775"/>
    </row>
    <row r="25" spans="2:176" ht="9.75" customHeight="1" x14ac:dyDescent="0.2">
      <c r="B25" s="2498"/>
      <c r="C25" s="2499"/>
      <c r="D25" s="2499"/>
      <c r="E25" s="2500"/>
      <c r="F25" s="2598"/>
      <c r="G25" s="2470"/>
      <c r="H25" s="2470"/>
      <c r="I25" s="2470"/>
      <c r="J25" s="2470"/>
      <c r="K25" s="2470"/>
      <c r="L25" s="2587"/>
      <c r="M25" s="2591"/>
      <c r="N25" s="2592"/>
      <c r="O25" s="2592"/>
      <c r="P25" s="2592"/>
      <c r="Q25" s="2592"/>
      <c r="R25" s="2592"/>
      <c r="S25" s="2593"/>
      <c r="T25" s="14"/>
      <c r="U25" s="14"/>
      <c r="V25" s="2527" t="s">
        <v>124</v>
      </c>
      <c r="W25" s="2528"/>
      <c r="X25" s="2528"/>
      <c r="Y25" s="2528"/>
      <c r="Z25" s="2528"/>
      <c r="AA25" s="2528"/>
      <c r="AB25" s="2528"/>
      <c r="AC25" s="2528"/>
      <c r="AD25" s="2528"/>
      <c r="AE25" s="2528"/>
      <c r="AF25" s="2528"/>
      <c r="AG25" s="2528"/>
      <c r="AH25" s="2528"/>
      <c r="AI25" s="2528"/>
      <c r="AJ25" s="2528"/>
      <c r="AK25" s="2528"/>
      <c r="AL25" s="2528"/>
      <c r="AM25" s="2528"/>
      <c r="AN25" s="2528"/>
      <c r="AO25" s="2528"/>
      <c r="AP25" s="2528"/>
      <c r="AQ25" s="2528"/>
      <c r="AR25" s="2528"/>
      <c r="AS25" s="2528"/>
      <c r="AT25" s="2528"/>
      <c r="AU25" s="2528"/>
      <c r="AV25" s="2528"/>
      <c r="AW25" s="2528"/>
      <c r="AX25" s="2528"/>
      <c r="AY25" s="2529"/>
      <c r="AZ25" s="2584"/>
      <c r="BA25" s="2585"/>
      <c r="BB25" s="2585"/>
      <c r="BC25" s="2545"/>
      <c r="BD25" s="2545"/>
      <c r="BE25" s="2545"/>
      <c r="BF25" s="2545"/>
      <c r="BG25" s="2545"/>
      <c r="BH25" s="2546"/>
      <c r="BI25" s="2545"/>
      <c r="BJ25" s="2545"/>
      <c r="BK25" s="2545"/>
      <c r="BL25" s="2545"/>
      <c r="BM25" s="2545"/>
      <c r="BN25" s="2545"/>
      <c r="BO25" s="2545"/>
      <c r="BP25" s="2545"/>
      <c r="BQ25" s="2546"/>
      <c r="BR25" s="2545"/>
      <c r="BS25" s="2545"/>
      <c r="BT25" s="2545"/>
      <c r="BU25" s="2545"/>
      <c r="BV25" s="2545"/>
      <c r="BW25" s="2545"/>
      <c r="BX25" s="2545"/>
      <c r="BY25" s="2545"/>
      <c r="BZ25" s="2570"/>
      <c r="CA25" s="60"/>
      <c r="CB25" s="2"/>
      <c r="CC25" s="775"/>
      <c r="CD25" s="775"/>
      <c r="CE25" s="775"/>
      <c r="CF25" s="775"/>
      <c r="CG25" s="775"/>
      <c r="CH25" s="775"/>
      <c r="CI25" s="775"/>
      <c r="CJ25" s="775"/>
      <c r="CK25" s="775"/>
      <c r="CL25" s="775"/>
      <c r="CM25" s="775"/>
      <c r="CN25" s="775"/>
      <c r="CO25" s="775"/>
      <c r="CP25" s="775"/>
      <c r="CQ25" s="775"/>
      <c r="CR25" s="775"/>
      <c r="CS25" s="775"/>
      <c r="CT25" s="775"/>
      <c r="CU25" s="775"/>
      <c r="CV25" s="775"/>
      <c r="CW25" s="775"/>
      <c r="CX25" s="775"/>
      <c r="CY25" s="775"/>
      <c r="CZ25" s="775"/>
      <c r="DA25" s="775"/>
      <c r="DB25" s="775"/>
      <c r="DC25" s="775"/>
      <c r="DD25" s="775"/>
      <c r="DE25" s="775"/>
      <c r="DF25" s="775"/>
      <c r="DG25" s="775"/>
      <c r="DH25" s="775"/>
      <c r="DI25" s="775"/>
      <c r="DJ25" s="775"/>
      <c r="DK25" s="775"/>
      <c r="DL25" s="775"/>
      <c r="DM25" s="775"/>
      <c r="DN25" s="775"/>
      <c r="DO25" s="775"/>
      <c r="DP25" s="775"/>
      <c r="DQ25" s="775"/>
      <c r="DR25" s="775"/>
      <c r="DS25" s="775"/>
      <c r="DT25" s="775"/>
      <c r="DU25" s="775"/>
      <c r="DV25" s="775"/>
      <c r="DW25" s="775"/>
      <c r="DX25" s="775"/>
      <c r="DY25" s="775"/>
      <c r="DZ25" s="775"/>
      <c r="EA25" s="775"/>
      <c r="EB25" s="775"/>
      <c r="EC25" s="775"/>
      <c r="ED25" s="775"/>
      <c r="EE25" s="775"/>
      <c r="EF25" s="775"/>
      <c r="EG25" s="775"/>
      <c r="EH25" s="775"/>
      <c r="EI25" s="775"/>
      <c r="EJ25" s="775"/>
      <c r="EK25" s="775"/>
      <c r="EL25" s="775"/>
      <c r="EM25" s="775"/>
      <c r="EN25" s="775"/>
      <c r="EO25" s="775"/>
      <c r="EP25" s="775"/>
      <c r="EQ25" s="775"/>
      <c r="ER25" s="775"/>
      <c r="ES25" s="775"/>
      <c r="ET25" s="775"/>
      <c r="EU25" s="775"/>
      <c r="EV25" s="775"/>
      <c r="EW25" s="775"/>
      <c r="EX25" s="775"/>
      <c r="EY25" s="775"/>
      <c r="EZ25" s="775"/>
      <c r="FA25" s="775"/>
      <c r="FB25" s="775"/>
      <c r="FC25" s="775"/>
      <c r="FD25" s="775"/>
      <c r="FE25" s="775"/>
      <c r="FF25" s="775"/>
      <c r="FG25" s="775"/>
      <c r="FH25" s="775"/>
      <c r="FI25" s="775"/>
      <c r="FJ25" s="775"/>
      <c r="FK25" s="775"/>
      <c r="FL25" s="775"/>
      <c r="FM25" s="775"/>
      <c r="FN25" s="775"/>
      <c r="FO25" s="775"/>
      <c r="FP25" s="775"/>
      <c r="FQ25" s="775"/>
      <c r="FR25" s="775"/>
      <c r="FS25" s="775"/>
      <c r="FT25" s="775"/>
    </row>
    <row r="26" spans="2:176" ht="9.75" customHeight="1" x14ac:dyDescent="0.2">
      <c r="B26" s="2574" t="s">
        <v>9</v>
      </c>
      <c r="C26" s="2558"/>
      <c r="D26" s="2558"/>
      <c r="E26" s="2575"/>
      <c r="F26" s="2559"/>
      <c r="G26" s="2559"/>
      <c r="H26" s="2559"/>
      <c r="I26" s="2648" t="s">
        <v>13</v>
      </c>
      <c r="J26" s="2648"/>
      <c r="K26" s="2559"/>
      <c r="L26" s="2559"/>
      <c r="M26" s="2559"/>
      <c r="N26" s="2648" t="s">
        <v>14</v>
      </c>
      <c r="O26" s="2648"/>
      <c r="P26" s="2559"/>
      <c r="Q26" s="2559"/>
      <c r="R26" s="2559"/>
      <c r="S26" s="2650"/>
      <c r="T26" s="21"/>
      <c r="U26" s="21"/>
      <c r="V26" s="2530"/>
      <c r="W26" s="2531"/>
      <c r="X26" s="2531"/>
      <c r="Y26" s="2531"/>
      <c r="Z26" s="2531"/>
      <c r="AA26" s="2531"/>
      <c r="AB26" s="2531"/>
      <c r="AC26" s="2531"/>
      <c r="AD26" s="2531"/>
      <c r="AE26" s="2531"/>
      <c r="AF26" s="2531"/>
      <c r="AG26" s="2531"/>
      <c r="AH26" s="2531"/>
      <c r="AI26" s="2531"/>
      <c r="AJ26" s="2531"/>
      <c r="AK26" s="2531"/>
      <c r="AL26" s="2531"/>
      <c r="AM26" s="2531"/>
      <c r="AN26" s="2531"/>
      <c r="AO26" s="2531"/>
      <c r="AP26" s="2531"/>
      <c r="AQ26" s="2531"/>
      <c r="AR26" s="2531"/>
      <c r="AS26" s="2531"/>
      <c r="AT26" s="2531"/>
      <c r="AU26" s="2531"/>
      <c r="AV26" s="2531"/>
      <c r="AW26" s="2531"/>
      <c r="AX26" s="2531"/>
      <c r="AY26" s="2532"/>
      <c r="AZ26" s="2538"/>
      <c r="BA26" s="2539"/>
      <c r="BB26" s="2539"/>
      <c r="BC26" s="2543"/>
      <c r="BD26" s="2543"/>
      <c r="BE26" s="2543"/>
      <c r="BF26" s="2543"/>
      <c r="BG26" s="2543"/>
      <c r="BH26" s="2547"/>
      <c r="BI26" s="2543"/>
      <c r="BJ26" s="2543"/>
      <c r="BK26" s="2543"/>
      <c r="BL26" s="2543"/>
      <c r="BM26" s="2543"/>
      <c r="BN26" s="2543"/>
      <c r="BO26" s="2543"/>
      <c r="BP26" s="2543"/>
      <c r="BQ26" s="2547"/>
      <c r="BR26" s="2543"/>
      <c r="BS26" s="2543"/>
      <c r="BT26" s="2543"/>
      <c r="BU26" s="2543"/>
      <c r="BV26" s="2543"/>
      <c r="BW26" s="2543"/>
      <c r="BX26" s="2543"/>
      <c r="BY26" s="2543"/>
      <c r="BZ26" s="2571"/>
      <c r="CA26" s="60"/>
      <c r="CB26" s="2"/>
      <c r="CC26" s="775"/>
      <c r="CD26" s="775"/>
      <c r="CE26" s="775"/>
      <c r="CF26" s="775"/>
      <c r="CG26" s="775"/>
      <c r="CH26" s="775"/>
      <c r="CI26" s="775"/>
      <c r="CJ26" s="775"/>
      <c r="CK26" s="775"/>
      <c r="CL26" s="775"/>
      <c r="CM26" s="775"/>
      <c r="CN26" s="775"/>
      <c r="CO26" s="775"/>
      <c r="CP26" s="775"/>
      <c r="CQ26" s="775"/>
      <c r="CR26" s="775"/>
      <c r="CS26" s="775"/>
      <c r="CT26" s="775"/>
      <c r="CU26" s="775"/>
      <c r="CV26" s="775"/>
      <c r="CW26" s="775"/>
      <c r="CX26" s="775"/>
      <c r="CY26" s="775"/>
      <c r="CZ26" s="775"/>
      <c r="DA26" s="775"/>
      <c r="DB26" s="775"/>
      <c r="DC26" s="775"/>
      <c r="DD26" s="775"/>
      <c r="DE26" s="775"/>
      <c r="DF26" s="775"/>
      <c r="DG26" s="775"/>
      <c r="DH26" s="775"/>
      <c r="DI26" s="775"/>
      <c r="DJ26" s="775"/>
      <c r="DK26" s="775"/>
      <c r="DL26" s="775"/>
      <c r="DM26" s="775"/>
      <c r="DN26" s="775"/>
      <c r="DO26" s="775"/>
      <c r="DP26" s="775"/>
      <c r="DQ26" s="775"/>
      <c r="DR26" s="775"/>
      <c r="DS26" s="775"/>
      <c r="DT26" s="775"/>
      <c r="DU26" s="775"/>
      <c r="DV26" s="775"/>
      <c r="DW26" s="775"/>
      <c r="DX26" s="775"/>
      <c r="DY26" s="775"/>
      <c r="DZ26" s="775"/>
      <c r="EA26" s="775"/>
      <c r="EB26" s="775"/>
      <c r="EC26" s="775"/>
      <c r="ED26" s="775"/>
      <c r="EE26" s="775"/>
      <c r="EF26" s="775"/>
      <c r="EG26" s="775"/>
      <c r="EH26" s="775"/>
      <c r="EI26" s="775"/>
      <c r="EJ26" s="775"/>
      <c r="EK26" s="775"/>
      <c r="EL26" s="775"/>
      <c r="EM26" s="775"/>
      <c r="EN26" s="775"/>
      <c r="EO26" s="775"/>
      <c r="EP26" s="775"/>
      <c r="EQ26" s="775"/>
      <c r="ER26" s="775"/>
      <c r="ES26" s="775"/>
      <c r="ET26" s="775"/>
      <c r="EU26" s="775"/>
      <c r="EV26" s="775"/>
      <c r="EW26" s="775"/>
      <c r="EX26" s="775"/>
      <c r="EY26" s="775"/>
      <c r="EZ26" s="775"/>
      <c r="FA26" s="775"/>
      <c r="FB26" s="775"/>
      <c r="FC26" s="775"/>
      <c r="FD26" s="775"/>
      <c r="FE26" s="775"/>
      <c r="FF26" s="775"/>
      <c r="FG26" s="775"/>
      <c r="FH26" s="775"/>
      <c r="FI26" s="775"/>
      <c r="FJ26" s="775"/>
      <c r="FK26" s="775"/>
      <c r="FL26" s="775"/>
      <c r="FM26" s="775"/>
      <c r="FN26" s="775"/>
      <c r="FO26" s="775"/>
      <c r="FP26" s="775"/>
      <c r="FQ26" s="775"/>
      <c r="FR26" s="775"/>
      <c r="FS26" s="775"/>
      <c r="FT26" s="775"/>
    </row>
    <row r="27" spans="2:176" ht="9.75" customHeight="1" thickBot="1" x14ac:dyDescent="0.25">
      <c r="B27" s="2498"/>
      <c r="C27" s="2499"/>
      <c r="D27" s="2499"/>
      <c r="E27" s="2500"/>
      <c r="F27" s="2647"/>
      <c r="G27" s="2647"/>
      <c r="H27" s="2647"/>
      <c r="I27" s="2649"/>
      <c r="J27" s="2649"/>
      <c r="K27" s="2647"/>
      <c r="L27" s="2647"/>
      <c r="M27" s="2647"/>
      <c r="N27" s="2649"/>
      <c r="O27" s="2649"/>
      <c r="P27" s="2647"/>
      <c r="Q27" s="2647"/>
      <c r="R27" s="2647"/>
      <c r="S27" s="2651"/>
      <c r="T27" s="21"/>
      <c r="U27" s="21"/>
      <c r="V27" s="548"/>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2594"/>
      <c r="AZ27" s="2595"/>
      <c r="BA27" s="2596"/>
      <c r="BB27" s="2596"/>
      <c r="BC27" s="2645"/>
      <c r="BD27" s="2645"/>
      <c r="BE27" s="2645"/>
      <c r="BF27" s="2645"/>
      <c r="BG27" s="2645"/>
      <c r="BH27" s="2652"/>
      <c r="BI27" s="2645"/>
      <c r="BJ27" s="2645"/>
      <c r="BK27" s="2645"/>
      <c r="BL27" s="2645"/>
      <c r="BM27" s="2645"/>
      <c r="BN27" s="2645"/>
      <c r="BO27" s="2645"/>
      <c r="BP27" s="2645"/>
      <c r="BQ27" s="2652"/>
      <c r="BR27" s="2645"/>
      <c r="BS27" s="2645"/>
      <c r="BT27" s="2645"/>
      <c r="BU27" s="2645"/>
      <c r="BV27" s="2645"/>
      <c r="BW27" s="2645"/>
      <c r="BX27" s="2645"/>
      <c r="BY27" s="2645"/>
      <c r="BZ27" s="2646"/>
      <c r="CA27" s="60"/>
      <c r="CB27" s="2"/>
      <c r="CC27" s="775"/>
      <c r="CD27" s="775"/>
      <c r="CE27" s="775"/>
      <c r="CF27" s="775"/>
      <c r="CG27" s="775"/>
      <c r="CH27" s="775"/>
      <c r="CI27" s="775"/>
      <c r="CJ27" s="775"/>
      <c r="CK27" s="775"/>
      <c r="CL27" s="775"/>
      <c r="CM27" s="775"/>
      <c r="CN27" s="775"/>
      <c r="CO27" s="775"/>
      <c r="CP27" s="775"/>
      <c r="CQ27" s="775"/>
      <c r="CR27" s="775"/>
      <c r="CS27" s="775"/>
      <c r="CT27" s="775"/>
      <c r="CU27" s="775"/>
      <c r="CV27" s="775"/>
      <c r="CW27" s="775"/>
      <c r="CX27" s="775"/>
      <c r="CY27" s="775"/>
      <c r="CZ27" s="775"/>
      <c r="DA27" s="775"/>
      <c r="DB27" s="775"/>
      <c r="DC27" s="775"/>
      <c r="DD27" s="775"/>
      <c r="DE27" s="775"/>
      <c r="DF27" s="775"/>
      <c r="DG27" s="775"/>
      <c r="DH27" s="775"/>
      <c r="DI27" s="775"/>
      <c r="DJ27" s="775"/>
      <c r="DK27" s="775"/>
      <c r="DL27" s="775"/>
      <c r="DM27" s="775"/>
      <c r="DN27" s="775"/>
      <c r="DO27" s="775"/>
      <c r="DP27" s="775"/>
      <c r="DQ27" s="775"/>
      <c r="DR27" s="775"/>
      <c r="DS27" s="775"/>
      <c r="DT27" s="775"/>
      <c r="DU27" s="775"/>
      <c r="DV27" s="775"/>
      <c r="DW27" s="775"/>
      <c r="DX27" s="775"/>
      <c r="DY27" s="775"/>
      <c r="DZ27" s="775"/>
      <c r="EA27" s="775"/>
      <c r="EB27" s="775"/>
      <c r="EC27" s="775"/>
      <c r="ED27" s="775"/>
      <c r="EE27" s="775"/>
      <c r="EF27" s="775"/>
      <c r="EG27" s="775"/>
      <c r="EH27" s="775"/>
      <c r="EI27" s="775"/>
      <c r="EJ27" s="775"/>
      <c r="EK27" s="775"/>
      <c r="EL27" s="775"/>
      <c r="EM27" s="775"/>
      <c r="EN27" s="775"/>
      <c r="EO27" s="775"/>
      <c r="EP27" s="775"/>
      <c r="EQ27" s="775"/>
      <c r="ER27" s="775"/>
      <c r="ES27" s="775"/>
      <c r="ET27" s="775"/>
      <c r="EU27" s="775"/>
      <c r="EV27" s="775"/>
      <c r="EW27" s="775"/>
      <c r="EX27" s="775"/>
      <c r="EY27" s="775"/>
      <c r="EZ27" s="775"/>
      <c r="FA27" s="775"/>
      <c r="FB27" s="775"/>
      <c r="FC27" s="775"/>
      <c r="FD27" s="775"/>
      <c r="FE27" s="775"/>
      <c r="FF27" s="775"/>
      <c r="FG27" s="775"/>
      <c r="FH27" s="775"/>
      <c r="FI27" s="775"/>
      <c r="FJ27" s="775"/>
      <c r="FK27" s="775"/>
      <c r="FL27" s="775"/>
      <c r="FM27" s="775"/>
      <c r="FN27" s="775"/>
      <c r="FO27" s="775"/>
      <c r="FP27" s="775"/>
      <c r="FQ27" s="775"/>
      <c r="FR27" s="775"/>
      <c r="FS27" s="775"/>
      <c r="FT27" s="775"/>
    </row>
    <row r="28" spans="2:176" ht="9.75" customHeight="1" x14ac:dyDescent="0.2">
      <c r="B28" s="2495" t="s">
        <v>10</v>
      </c>
      <c r="C28" s="2496"/>
      <c r="D28" s="2496"/>
      <c r="E28" s="2497"/>
      <c r="F28" s="2525"/>
      <c r="G28" s="2525"/>
      <c r="H28" s="2525"/>
      <c r="I28" s="2525"/>
      <c r="J28" s="2525"/>
      <c r="K28" s="2525"/>
      <c r="L28" s="2525"/>
      <c r="M28" s="2525"/>
      <c r="N28" s="2525"/>
      <c r="O28" s="2525"/>
      <c r="P28" s="2525"/>
      <c r="Q28" s="2525"/>
      <c r="R28" s="2525"/>
      <c r="S28" s="2526"/>
      <c r="T28" s="22"/>
      <c r="U28" s="22"/>
      <c r="V28" s="2626" t="s">
        <v>125</v>
      </c>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2627"/>
      <c r="AT28" s="2627"/>
      <c r="AU28" s="2627"/>
      <c r="AV28" s="2627"/>
      <c r="AW28" s="2627"/>
      <c r="AX28" s="2627"/>
      <c r="AY28" s="2628"/>
      <c r="AZ28" s="2635"/>
      <c r="BA28" s="2636"/>
      <c r="BB28" s="2636"/>
      <c r="BC28" s="2616"/>
      <c r="BD28" s="2616"/>
      <c r="BE28" s="2616"/>
      <c r="BF28" s="2616"/>
      <c r="BG28" s="2616"/>
      <c r="BH28" s="2619"/>
      <c r="BI28" s="2616"/>
      <c r="BJ28" s="2616"/>
      <c r="BK28" s="2616"/>
      <c r="BL28" s="2616"/>
      <c r="BM28" s="2616"/>
      <c r="BN28" s="2616"/>
      <c r="BO28" s="2616"/>
      <c r="BP28" s="2616"/>
      <c r="BQ28" s="2619"/>
      <c r="BR28" s="2616"/>
      <c r="BS28" s="2616"/>
      <c r="BT28" s="2616"/>
      <c r="BU28" s="2616"/>
      <c r="BV28" s="2616"/>
      <c r="BW28" s="2616"/>
      <c r="BX28" s="2616"/>
      <c r="BY28" s="2616"/>
      <c r="BZ28" s="2622"/>
      <c r="CA28" s="60"/>
      <c r="CB28" s="2"/>
      <c r="CC28" s="775"/>
      <c r="CD28" s="775"/>
      <c r="CE28" s="775"/>
      <c r="CF28" s="775"/>
      <c r="CG28" s="775"/>
      <c r="CH28" s="775"/>
      <c r="CI28" s="775"/>
      <c r="CJ28" s="775"/>
      <c r="CK28" s="775"/>
      <c r="CL28" s="775"/>
      <c r="CM28" s="775"/>
      <c r="CN28" s="775"/>
      <c r="CO28" s="775"/>
      <c r="CP28" s="775"/>
      <c r="CQ28" s="775"/>
      <c r="CR28" s="775"/>
      <c r="CS28" s="775"/>
      <c r="CT28" s="775"/>
      <c r="CU28" s="775"/>
      <c r="CV28" s="775"/>
      <c r="CW28" s="775"/>
      <c r="CX28" s="775"/>
      <c r="CY28" s="775"/>
      <c r="CZ28" s="775"/>
      <c r="DA28" s="775"/>
      <c r="DB28" s="775"/>
      <c r="DC28" s="775"/>
      <c r="DD28" s="775"/>
      <c r="DE28" s="775"/>
      <c r="DF28" s="775"/>
      <c r="DG28" s="775"/>
      <c r="DH28" s="775"/>
      <c r="DI28" s="775"/>
      <c r="DJ28" s="775"/>
      <c r="DK28" s="775"/>
      <c r="DL28" s="775"/>
      <c r="DM28" s="775"/>
      <c r="DN28" s="775"/>
      <c r="DO28" s="775"/>
      <c r="DP28" s="775"/>
      <c r="DQ28" s="775"/>
      <c r="DR28" s="775"/>
      <c r="DS28" s="775"/>
      <c r="DT28" s="775"/>
      <c r="DU28" s="775"/>
      <c r="DV28" s="775"/>
      <c r="DW28" s="775"/>
      <c r="DX28" s="775"/>
      <c r="DY28" s="775"/>
      <c r="DZ28" s="775"/>
      <c r="EA28" s="775"/>
      <c r="EB28" s="775"/>
      <c r="EC28" s="775"/>
      <c r="ED28" s="775"/>
      <c r="EE28" s="775"/>
      <c r="EF28" s="775"/>
      <c r="EG28" s="775"/>
      <c r="EH28" s="775"/>
      <c r="EI28" s="775"/>
      <c r="EJ28" s="775"/>
      <c r="EK28" s="775"/>
      <c r="EL28" s="775"/>
      <c r="EM28" s="775"/>
      <c r="EN28" s="775"/>
      <c r="EO28" s="775"/>
      <c r="EP28" s="775"/>
      <c r="EQ28" s="775"/>
      <c r="ER28" s="775"/>
      <c r="ES28" s="775"/>
      <c r="ET28" s="775"/>
      <c r="EU28" s="775"/>
      <c r="EV28" s="775"/>
      <c r="EW28" s="775"/>
      <c r="EX28" s="775"/>
      <c r="EY28" s="775"/>
      <c r="EZ28" s="775"/>
      <c r="FA28" s="775"/>
      <c r="FB28" s="775"/>
      <c r="FC28" s="775"/>
      <c r="FD28" s="775"/>
      <c r="FE28" s="775"/>
      <c r="FF28" s="775"/>
      <c r="FG28" s="775"/>
      <c r="FH28" s="775"/>
      <c r="FI28" s="775"/>
      <c r="FJ28" s="775"/>
      <c r="FK28" s="775"/>
      <c r="FL28" s="775"/>
      <c r="FM28" s="775"/>
      <c r="FN28" s="775"/>
      <c r="FO28" s="775"/>
      <c r="FP28" s="775"/>
      <c r="FQ28" s="775"/>
      <c r="FR28" s="775"/>
      <c r="FS28" s="775"/>
      <c r="FT28" s="775"/>
    </row>
    <row r="29" spans="2:176" ht="9.75" customHeight="1" x14ac:dyDescent="0.2">
      <c r="B29" s="2498"/>
      <c r="C29" s="2499"/>
      <c r="D29" s="2499"/>
      <c r="E29" s="2500"/>
      <c r="F29" s="2573"/>
      <c r="G29" s="2573"/>
      <c r="H29" s="2573"/>
      <c r="I29" s="2573"/>
      <c r="J29" s="2573"/>
      <c r="K29" s="2573"/>
      <c r="L29" s="2573"/>
      <c r="M29" s="2573"/>
      <c r="N29" s="2573"/>
      <c r="O29" s="2573"/>
      <c r="P29" s="2573"/>
      <c r="Q29" s="2573"/>
      <c r="R29" s="2573"/>
      <c r="S29" s="2625"/>
      <c r="T29" s="22"/>
      <c r="U29" s="22"/>
      <c r="V29" s="2629"/>
      <c r="W29" s="2630"/>
      <c r="X29" s="2630"/>
      <c r="Y29" s="2630"/>
      <c r="Z29" s="2630"/>
      <c r="AA29" s="2630"/>
      <c r="AB29" s="2630"/>
      <c r="AC29" s="2630"/>
      <c r="AD29" s="2630"/>
      <c r="AE29" s="2630"/>
      <c r="AF29" s="2630"/>
      <c r="AG29" s="2630"/>
      <c r="AH29" s="2630"/>
      <c r="AI29" s="2630"/>
      <c r="AJ29" s="2630"/>
      <c r="AK29" s="2630"/>
      <c r="AL29" s="2630"/>
      <c r="AM29" s="2630"/>
      <c r="AN29" s="2630"/>
      <c r="AO29" s="2630"/>
      <c r="AP29" s="2630"/>
      <c r="AQ29" s="2630"/>
      <c r="AR29" s="2630"/>
      <c r="AS29" s="2630"/>
      <c r="AT29" s="2630"/>
      <c r="AU29" s="2630"/>
      <c r="AV29" s="2630"/>
      <c r="AW29" s="2630"/>
      <c r="AX29" s="2630"/>
      <c r="AY29" s="2631"/>
      <c r="AZ29" s="2635"/>
      <c r="BA29" s="2636"/>
      <c r="BB29" s="2636"/>
      <c r="BC29" s="2617"/>
      <c r="BD29" s="2617"/>
      <c r="BE29" s="2617"/>
      <c r="BF29" s="2617"/>
      <c r="BG29" s="2617"/>
      <c r="BH29" s="2620"/>
      <c r="BI29" s="2617"/>
      <c r="BJ29" s="2617"/>
      <c r="BK29" s="2617"/>
      <c r="BL29" s="2617"/>
      <c r="BM29" s="2617"/>
      <c r="BN29" s="2617"/>
      <c r="BO29" s="2617"/>
      <c r="BP29" s="2617"/>
      <c r="BQ29" s="2620"/>
      <c r="BR29" s="2617"/>
      <c r="BS29" s="2617"/>
      <c r="BT29" s="2617"/>
      <c r="BU29" s="2617"/>
      <c r="BV29" s="2617"/>
      <c r="BW29" s="2617"/>
      <c r="BX29" s="2617"/>
      <c r="BY29" s="2617"/>
      <c r="BZ29" s="2623"/>
      <c r="CA29" s="60"/>
      <c r="CB29" s="2"/>
      <c r="CC29" s="775"/>
      <c r="CD29" s="775"/>
      <c r="CE29" s="775"/>
      <c r="CF29" s="775"/>
      <c r="CG29" s="775"/>
      <c r="CH29" s="775"/>
      <c r="CI29" s="775"/>
      <c r="CJ29" s="775"/>
      <c r="CK29" s="775"/>
      <c r="CL29" s="775"/>
      <c r="CM29" s="775"/>
      <c r="CN29" s="775"/>
      <c r="CO29" s="775"/>
      <c r="CP29" s="775"/>
      <c r="CQ29" s="775"/>
      <c r="CR29" s="775"/>
      <c r="CS29" s="775"/>
      <c r="CT29" s="775"/>
      <c r="CU29" s="775"/>
      <c r="CV29" s="775"/>
      <c r="CW29" s="775"/>
      <c r="CX29" s="775"/>
      <c r="CY29" s="775"/>
      <c r="CZ29" s="775"/>
      <c r="DA29" s="775"/>
      <c r="DB29" s="775"/>
      <c r="DC29" s="775"/>
      <c r="DD29" s="775"/>
      <c r="DE29" s="775"/>
      <c r="DF29" s="775"/>
      <c r="DG29" s="775"/>
      <c r="DH29" s="775"/>
      <c r="DI29" s="775"/>
      <c r="DJ29" s="775"/>
      <c r="DK29" s="775"/>
      <c r="DL29" s="775"/>
      <c r="DM29" s="775"/>
      <c r="DN29" s="775"/>
      <c r="DO29" s="775"/>
      <c r="DP29" s="775"/>
      <c r="DQ29" s="775"/>
      <c r="DR29" s="775"/>
      <c r="DS29" s="775"/>
      <c r="DT29" s="775"/>
      <c r="DU29" s="775"/>
      <c r="DV29" s="775"/>
      <c r="DW29" s="775"/>
      <c r="DX29" s="775"/>
      <c r="DY29" s="775"/>
      <c r="DZ29" s="775"/>
      <c r="EA29" s="775"/>
      <c r="EB29" s="775"/>
      <c r="EC29" s="775"/>
      <c r="ED29" s="775"/>
      <c r="EE29" s="775"/>
      <c r="EF29" s="775"/>
      <c r="EG29" s="775"/>
      <c r="EH29" s="775"/>
      <c r="EI29" s="775"/>
      <c r="EJ29" s="775"/>
      <c r="EK29" s="775"/>
      <c r="EL29" s="775"/>
      <c r="EM29" s="775"/>
      <c r="EN29" s="775"/>
      <c r="EO29" s="775"/>
      <c r="EP29" s="775"/>
      <c r="EQ29" s="775"/>
      <c r="ER29" s="775"/>
      <c r="ES29" s="775"/>
      <c r="ET29" s="775"/>
      <c r="EU29" s="775"/>
      <c r="EV29" s="775"/>
      <c r="EW29" s="775"/>
      <c r="EX29" s="775"/>
      <c r="EY29" s="775"/>
      <c r="EZ29" s="775"/>
      <c r="FA29" s="775"/>
      <c r="FB29" s="775"/>
      <c r="FC29" s="775"/>
      <c r="FD29" s="775"/>
      <c r="FE29" s="775"/>
      <c r="FF29" s="775"/>
      <c r="FG29" s="775"/>
      <c r="FH29" s="775"/>
      <c r="FI29" s="775"/>
      <c r="FJ29" s="775"/>
      <c r="FK29" s="775"/>
      <c r="FL29" s="775"/>
      <c r="FM29" s="775"/>
      <c r="FN29" s="775"/>
      <c r="FO29" s="775"/>
      <c r="FP29" s="775"/>
      <c r="FQ29" s="775"/>
      <c r="FR29" s="775"/>
      <c r="FS29" s="775"/>
      <c r="FT29" s="775"/>
    </row>
    <row r="30" spans="2:176" ht="9.75" customHeight="1" thickBot="1" x14ac:dyDescent="0.25">
      <c r="B30" s="2495" t="s">
        <v>11</v>
      </c>
      <c r="C30" s="2496"/>
      <c r="D30" s="2496"/>
      <c r="E30" s="2497"/>
      <c r="F30" s="2525"/>
      <c r="G30" s="2525"/>
      <c r="H30" s="2525"/>
      <c r="I30" s="2525"/>
      <c r="J30" s="2525"/>
      <c r="K30" s="2525"/>
      <c r="L30" s="2525"/>
      <c r="M30" s="2525"/>
      <c r="N30" s="2525"/>
      <c r="O30" s="2525"/>
      <c r="P30" s="2525"/>
      <c r="Q30" s="2525"/>
      <c r="R30" s="2525"/>
      <c r="S30" s="2526"/>
      <c r="T30" s="22"/>
      <c r="U30" s="22"/>
      <c r="V30" s="2632"/>
      <c r="W30" s="2633"/>
      <c r="X30" s="2633"/>
      <c r="Y30" s="2633"/>
      <c r="Z30" s="2633"/>
      <c r="AA30" s="2633"/>
      <c r="AB30" s="2633"/>
      <c r="AC30" s="2633"/>
      <c r="AD30" s="2633"/>
      <c r="AE30" s="2633"/>
      <c r="AF30" s="2633"/>
      <c r="AG30" s="2633"/>
      <c r="AH30" s="2633"/>
      <c r="AI30" s="2633"/>
      <c r="AJ30" s="2633"/>
      <c r="AK30" s="2633"/>
      <c r="AL30" s="2633"/>
      <c r="AM30" s="2633"/>
      <c r="AN30" s="2633"/>
      <c r="AO30" s="2633"/>
      <c r="AP30" s="2633"/>
      <c r="AQ30" s="2633"/>
      <c r="AR30" s="2633"/>
      <c r="AS30" s="2633"/>
      <c r="AT30" s="2633"/>
      <c r="AU30" s="2633"/>
      <c r="AV30" s="2633"/>
      <c r="AW30" s="2633"/>
      <c r="AX30" s="2633"/>
      <c r="AY30" s="2634"/>
      <c r="AZ30" s="2637"/>
      <c r="BA30" s="2638"/>
      <c r="BB30" s="2638"/>
      <c r="BC30" s="2618"/>
      <c r="BD30" s="2618"/>
      <c r="BE30" s="2618"/>
      <c r="BF30" s="2618"/>
      <c r="BG30" s="2618"/>
      <c r="BH30" s="2621"/>
      <c r="BI30" s="2618"/>
      <c r="BJ30" s="2618"/>
      <c r="BK30" s="2618"/>
      <c r="BL30" s="2618"/>
      <c r="BM30" s="2618"/>
      <c r="BN30" s="2618"/>
      <c r="BO30" s="2618"/>
      <c r="BP30" s="2618"/>
      <c r="BQ30" s="2621"/>
      <c r="BR30" s="2618"/>
      <c r="BS30" s="2618"/>
      <c r="BT30" s="2618"/>
      <c r="BU30" s="2618"/>
      <c r="BV30" s="2618"/>
      <c r="BW30" s="2618"/>
      <c r="BX30" s="2618"/>
      <c r="BY30" s="2618"/>
      <c r="BZ30" s="2624"/>
      <c r="CA30" s="60"/>
      <c r="CB30" s="2"/>
      <c r="CC30" s="775"/>
      <c r="CD30" s="775"/>
      <c r="CE30" s="775"/>
      <c r="CF30" s="775"/>
      <c r="CG30" s="775"/>
      <c r="CH30" s="775"/>
      <c r="CI30" s="775"/>
      <c r="CJ30" s="775"/>
      <c r="CK30" s="775"/>
      <c r="CL30" s="775"/>
      <c r="CM30" s="775"/>
      <c r="CN30" s="775"/>
      <c r="CO30" s="775"/>
      <c r="CP30" s="775"/>
      <c r="CQ30" s="775"/>
      <c r="CR30" s="775"/>
      <c r="CS30" s="775"/>
      <c r="CT30" s="775"/>
      <c r="CU30" s="775"/>
      <c r="CV30" s="775"/>
      <c r="CW30" s="775"/>
      <c r="CX30" s="775"/>
      <c r="CY30" s="775"/>
      <c r="CZ30" s="775"/>
      <c r="DA30" s="775"/>
      <c r="DB30" s="775"/>
      <c r="DC30" s="775"/>
      <c r="DD30" s="775"/>
      <c r="DE30" s="775"/>
      <c r="DF30" s="775"/>
      <c r="DG30" s="775"/>
      <c r="DH30" s="775"/>
      <c r="DI30" s="775"/>
      <c r="DJ30" s="775"/>
      <c r="DK30" s="775"/>
      <c r="DL30" s="775"/>
      <c r="DM30" s="775"/>
      <c r="DN30" s="775"/>
      <c r="DO30" s="775"/>
      <c r="DP30" s="775"/>
      <c r="DQ30" s="775"/>
      <c r="DR30" s="775"/>
      <c r="DS30" s="775"/>
      <c r="DT30" s="775"/>
      <c r="DU30" s="775"/>
      <c r="DV30" s="775"/>
      <c r="DW30" s="775"/>
      <c r="DX30" s="775"/>
      <c r="DY30" s="775"/>
      <c r="DZ30" s="775"/>
      <c r="EA30" s="775"/>
      <c r="EB30" s="775"/>
      <c r="EC30" s="775"/>
      <c r="ED30" s="775"/>
      <c r="EE30" s="775"/>
      <c r="EF30" s="775"/>
      <c r="EG30" s="775"/>
      <c r="EH30" s="775"/>
      <c r="EI30" s="775"/>
      <c r="EJ30" s="775"/>
      <c r="EK30" s="775"/>
      <c r="EL30" s="775"/>
      <c r="EM30" s="775"/>
      <c r="EN30" s="775"/>
      <c r="EO30" s="775"/>
      <c r="EP30" s="775"/>
      <c r="EQ30" s="775"/>
      <c r="ER30" s="775"/>
      <c r="ES30" s="775"/>
      <c r="ET30" s="775"/>
      <c r="EU30" s="775"/>
      <c r="EV30" s="775"/>
      <c r="EW30" s="775"/>
      <c r="EX30" s="775"/>
      <c r="EY30" s="775"/>
      <c r="EZ30" s="775"/>
      <c r="FA30" s="775"/>
      <c r="FB30" s="775"/>
      <c r="FC30" s="775"/>
      <c r="FD30" s="775"/>
      <c r="FE30" s="775"/>
      <c r="FF30" s="775"/>
      <c r="FG30" s="775"/>
      <c r="FH30" s="775"/>
      <c r="FI30" s="775"/>
      <c r="FJ30" s="775"/>
      <c r="FK30" s="775"/>
      <c r="FL30" s="775"/>
      <c r="FM30" s="775"/>
      <c r="FN30" s="775"/>
      <c r="FO30" s="775"/>
      <c r="FP30" s="775"/>
      <c r="FQ30" s="775"/>
      <c r="FR30" s="775"/>
      <c r="FS30" s="775"/>
      <c r="FT30" s="775"/>
    </row>
    <row r="31" spans="2:176" ht="9.75" customHeight="1" x14ac:dyDescent="0.2">
      <c r="B31" s="2498"/>
      <c r="C31" s="2499"/>
      <c r="D31" s="2499"/>
      <c r="E31" s="2500"/>
      <c r="F31" s="2573"/>
      <c r="G31" s="2573"/>
      <c r="H31" s="2573"/>
      <c r="I31" s="2573"/>
      <c r="J31" s="2573"/>
      <c r="K31" s="2573"/>
      <c r="L31" s="2573"/>
      <c r="M31" s="2573"/>
      <c r="N31" s="2573"/>
      <c r="O31" s="2573"/>
      <c r="P31" s="2573"/>
      <c r="Q31" s="2573"/>
      <c r="R31" s="2573"/>
      <c r="S31" s="2625"/>
      <c r="T31" s="22"/>
      <c r="U31" s="22"/>
      <c r="V31" s="2639" t="s">
        <v>261</v>
      </c>
      <c r="W31" s="2640"/>
      <c r="X31" s="2640"/>
      <c r="Y31" s="2640"/>
      <c r="Z31" s="2640"/>
      <c r="AA31" s="2640"/>
      <c r="AB31" s="2640"/>
      <c r="AC31" s="2640"/>
      <c r="AD31" s="2640"/>
      <c r="AE31" s="2640"/>
      <c r="AF31" s="2640"/>
      <c r="AG31" s="2640"/>
      <c r="AH31" s="2640"/>
      <c r="AI31" s="2640"/>
      <c r="AJ31" s="2640"/>
      <c r="AK31" s="2640"/>
      <c r="AL31" s="2640"/>
      <c r="AM31" s="2640"/>
      <c r="AN31" s="2640"/>
      <c r="AO31" s="2640"/>
      <c r="AP31" s="2640"/>
      <c r="AQ31" s="2640"/>
      <c r="AR31" s="2640"/>
      <c r="AS31" s="2640"/>
      <c r="AT31" s="2640"/>
      <c r="AU31" s="2640"/>
      <c r="AV31" s="2640"/>
      <c r="AW31" s="2640"/>
      <c r="AX31" s="2640"/>
      <c r="AY31" s="2641"/>
      <c r="AZ31" s="2538"/>
      <c r="BA31" s="2539"/>
      <c r="BB31" s="2539"/>
      <c r="BC31" s="2543"/>
      <c r="BD31" s="2543"/>
      <c r="BE31" s="2543"/>
      <c r="BF31" s="2543"/>
      <c r="BG31" s="2543"/>
      <c r="BH31" s="2547"/>
      <c r="BI31" s="2543"/>
      <c r="BJ31" s="2543"/>
      <c r="BK31" s="2543"/>
      <c r="BL31" s="2543"/>
      <c r="BM31" s="2543"/>
      <c r="BN31" s="2543"/>
      <c r="BO31" s="2543"/>
      <c r="BP31" s="2543"/>
      <c r="BQ31" s="2547"/>
      <c r="BR31" s="2543"/>
      <c r="BS31" s="2543"/>
      <c r="BT31" s="2543"/>
      <c r="BU31" s="2543"/>
      <c r="BV31" s="2543"/>
      <c r="BW31" s="2543"/>
      <c r="BX31" s="2543"/>
      <c r="BY31" s="2543"/>
      <c r="BZ31" s="2571"/>
      <c r="CA31" s="60"/>
      <c r="CB31" s="2"/>
      <c r="CC31" s="775"/>
      <c r="CD31" s="775"/>
      <c r="CE31" s="775"/>
      <c r="CF31" s="775"/>
      <c r="CG31" s="775"/>
      <c r="CH31" s="775"/>
      <c r="CI31" s="775"/>
      <c r="CJ31" s="775"/>
      <c r="CK31" s="775"/>
      <c r="CL31" s="775"/>
      <c r="CM31" s="775"/>
      <c r="CN31" s="775"/>
      <c r="CO31" s="775"/>
      <c r="CP31" s="775"/>
      <c r="CQ31" s="775"/>
      <c r="CR31" s="775"/>
      <c r="CS31" s="775"/>
      <c r="CT31" s="775"/>
      <c r="CU31" s="775"/>
      <c r="CV31" s="775"/>
      <c r="CW31" s="775"/>
      <c r="CX31" s="775"/>
      <c r="CY31" s="775"/>
      <c r="CZ31" s="775"/>
      <c r="DA31" s="775"/>
      <c r="DB31" s="775"/>
      <c r="DC31" s="775"/>
      <c r="DD31" s="775"/>
      <c r="DE31" s="775"/>
      <c r="DF31" s="775"/>
      <c r="DG31" s="775"/>
      <c r="DH31" s="775"/>
      <c r="DI31" s="775"/>
      <c r="DJ31" s="775"/>
      <c r="DK31" s="775"/>
      <c r="DL31" s="775"/>
      <c r="DM31" s="775"/>
      <c r="DN31" s="775"/>
      <c r="DO31" s="775"/>
      <c r="DP31" s="775"/>
      <c r="DQ31" s="775"/>
      <c r="DR31" s="775"/>
      <c r="DS31" s="775"/>
      <c r="DT31" s="775"/>
      <c r="DU31" s="775"/>
      <c r="DV31" s="775"/>
      <c r="DW31" s="775"/>
      <c r="DX31" s="775"/>
      <c r="DY31" s="775"/>
      <c r="DZ31" s="775"/>
      <c r="EA31" s="775"/>
      <c r="EB31" s="775"/>
      <c r="EC31" s="775"/>
      <c r="ED31" s="775"/>
      <c r="EE31" s="775"/>
      <c r="EF31" s="775"/>
      <c r="EG31" s="775"/>
      <c r="EH31" s="775"/>
      <c r="EI31" s="775"/>
      <c r="EJ31" s="775"/>
      <c r="EK31" s="775"/>
      <c r="EL31" s="775"/>
      <c r="EM31" s="775"/>
      <c r="EN31" s="775"/>
      <c r="EO31" s="775"/>
      <c r="EP31" s="775"/>
      <c r="EQ31" s="775"/>
      <c r="ER31" s="775"/>
      <c r="ES31" s="775"/>
      <c r="ET31" s="775"/>
      <c r="EU31" s="775"/>
      <c r="EV31" s="775"/>
      <c r="EW31" s="775"/>
      <c r="EX31" s="775"/>
      <c r="EY31" s="775"/>
      <c r="EZ31" s="775"/>
      <c r="FA31" s="775"/>
      <c r="FB31" s="775"/>
      <c r="FC31" s="775"/>
      <c r="FD31" s="775"/>
      <c r="FE31" s="775"/>
      <c r="FF31" s="775"/>
      <c r="FG31" s="775"/>
      <c r="FH31" s="775"/>
      <c r="FI31" s="775"/>
      <c r="FJ31" s="775"/>
      <c r="FK31" s="775"/>
      <c r="FL31" s="775"/>
      <c r="FM31" s="775"/>
      <c r="FN31" s="775"/>
      <c r="FO31" s="775"/>
      <c r="FP31" s="775"/>
      <c r="FQ31" s="775"/>
      <c r="FR31" s="775"/>
      <c r="FS31" s="775"/>
      <c r="FT31" s="775"/>
    </row>
    <row r="32" spans="2:176" ht="9.75" customHeight="1" x14ac:dyDescent="0.2">
      <c r="B32" s="2495" t="s">
        <v>12</v>
      </c>
      <c r="C32" s="2496"/>
      <c r="D32" s="2496"/>
      <c r="E32" s="2497"/>
      <c r="F32" s="2563"/>
      <c r="G32" s="2563"/>
      <c r="H32" s="2563"/>
      <c r="I32" s="2563"/>
      <c r="J32" s="2563"/>
      <c r="K32" s="2563"/>
      <c r="L32" s="2563"/>
      <c r="M32" s="2563"/>
      <c r="N32" s="2563"/>
      <c r="O32" s="2563"/>
      <c r="P32" s="2563"/>
      <c r="Q32" s="2563"/>
      <c r="R32" s="2563"/>
      <c r="S32" s="2564"/>
      <c r="T32" s="22"/>
      <c r="U32" s="22"/>
      <c r="V32" s="2604"/>
      <c r="W32" s="2605"/>
      <c r="X32" s="2605"/>
      <c r="Y32" s="2605"/>
      <c r="Z32" s="2605"/>
      <c r="AA32" s="2605"/>
      <c r="AB32" s="2605"/>
      <c r="AC32" s="2605"/>
      <c r="AD32" s="2605"/>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6"/>
      <c r="AZ32" s="2538"/>
      <c r="BA32" s="2539"/>
      <c r="BB32" s="2539"/>
      <c r="BC32" s="2543"/>
      <c r="BD32" s="2543"/>
      <c r="BE32" s="2543"/>
      <c r="BF32" s="2543"/>
      <c r="BG32" s="2543"/>
      <c r="BH32" s="2547"/>
      <c r="BI32" s="2543"/>
      <c r="BJ32" s="2543"/>
      <c r="BK32" s="2543"/>
      <c r="BL32" s="2543"/>
      <c r="BM32" s="2543"/>
      <c r="BN32" s="2543"/>
      <c r="BO32" s="2543"/>
      <c r="BP32" s="2543"/>
      <c r="BQ32" s="2547"/>
      <c r="BR32" s="2543"/>
      <c r="BS32" s="2543"/>
      <c r="BT32" s="2543"/>
      <c r="BU32" s="2543"/>
      <c r="BV32" s="2543"/>
      <c r="BW32" s="2543"/>
      <c r="BX32" s="2543"/>
      <c r="BY32" s="2543"/>
      <c r="BZ32" s="2571"/>
      <c r="CA32" s="60"/>
      <c r="CB32" s="2"/>
      <c r="CC32" s="775"/>
      <c r="CD32" s="775"/>
      <c r="CE32" s="775"/>
      <c r="CF32" s="775"/>
      <c r="CG32" s="775"/>
      <c r="CH32" s="775"/>
      <c r="CI32" s="775"/>
      <c r="CJ32" s="775"/>
      <c r="CK32" s="775"/>
      <c r="CL32" s="775"/>
      <c r="CM32" s="775"/>
      <c r="CN32" s="775"/>
      <c r="CO32" s="775"/>
      <c r="CP32" s="775"/>
      <c r="CQ32" s="775"/>
      <c r="CR32" s="775"/>
      <c r="CS32" s="775"/>
      <c r="CT32" s="775"/>
      <c r="CU32" s="775"/>
      <c r="CV32" s="775"/>
      <c r="CW32" s="775"/>
      <c r="CX32" s="775"/>
      <c r="CY32" s="775"/>
      <c r="CZ32" s="775"/>
      <c r="DA32" s="775"/>
      <c r="DB32" s="775"/>
      <c r="DC32" s="775"/>
      <c r="DD32" s="775"/>
      <c r="DE32" s="775"/>
      <c r="DF32" s="775"/>
      <c r="DG32" s="775"/>
      <c r="DH32" s="775"/>
      <c r="DI32" s="775"/>
      <c r="DJ32" s="775"/>
      <c r="DK32" s="775"/>
      <c r="DL32" s="775"/>
      <c r="DM32" s="775"/>
      <c r="DN32" s="775"/>
      <c r="DO32" s="775"/>
      <c r="DP32" s="775"/>
      <c r="DQ32" s="775"/>
      <c r="DR32" s="775"/>
      <c r="DS32" s="775"/>
      <c r="DT32" s="775"/>
      <c r="DU32" s="775"/>
      <c r="DV32" s="775"/>
      <c r="DW32" s="775"/>
      <c r="DX32" s="775"/>
      <c r="DY32" s="775"/>
      <c r="DZ32" s="775"/>
      <c r="EA32" s="775"/>
      <c r="EB32" s="775"/>
      <c r="EC32" s="775"/>
      <c r="ED32" s="775"/>
      <c r="EE32" s="775"/>
      <c r="EF32" s="775"/>
      <c r="EG32" s="775"/>
      <c r="EH32" s="775"/>
      <c r="EI32" s="775"/>
      <c r="EJ32" s="775"/>
      <c r="EK32" s="775"/>
      <c r="EL32" s="775"/>
      <c r="EM32" s="775"/>
      <c r="EN32" s="775"/>
      <c r="EO32" s="775"/>
      <c r="EP32" s="775"/>
      <c r="EQ32" s="775"/>
      <c r="ER32" s="775"/>
      <c r="ES32" s="775"/>
      <c r="ET32" s="775"/>
      <c r="EU32" s="775"/>
      <c r="EV32" s="775"/>
      <c r="EW32" s="775"/>
      <c r="EX32" s="775"/>
      <c r="EY32" s="775"/>
      <c r="EZ32" s="775"/>
      <c r="FA32" s="775"/>
      <c r="FB32" s="775"/>
      <c r="FC32" s="775"/>
      <c r="FD32" s="775"/>
      <c r="FE32" s="775"/>
      <c r="FF32" s="775"/>
      <c r="FG32" s="775"/>
      <c r="FH32" s="775"/>
      <c r="FI32" s="775"/>
      <c r="FJ32" s="775"/>
      <c r="FK32" s="775"/>
      <c r="FL32" s="775"/>
      <c r="FM32" s="775"/>
      <c r="FN32" s="775"/>
      <c r="FO32" s="775"/>
      <c r="FP32" s="775"/>
      <c r="FQ32" s="775"/>
      <c r="FR32" s="775"/>
      <c r="FS32" s="775"/>
      <c r="FT32" s="775"/>
    </row>
    <row r="33" spans="2:176" ht="9.75" customHeight="1" thickBot="1" x14ac:dyDescent="0.25">
      <c r="B33" s="2678"/>
      <c r="C33" s="2679"/>
      <c r="D33" s="2679"/>
      <c r="E33" s="2680"/>
      <c r="F33" s="2681"/>
      <c r="G33" s="2681"/>
      <c r="H33" s="2681"/>
      <c r="I33" s="2681"/>
      <c r="J33" s="2681"/>
      <c r="K33" s="2681"/>
      <c r="L33" s="2681"/>
      <c r="M33" s="2681"/>
      <c r="N33" s="2681"/>
      <c r="O33" s="2681"/>
      <c r="P33" s="2681"/>
      <c r="Q33" s="2681"/>
      <c r="R33" s="2681"/>
      <c r="S33" s="2682"/>
      <c r="T33" s="22"/>
      <c r="U33" s="22"/>
      <c r="V33" s="2642"/>
      <c r="W33" s="2643"/>
      <c r="X33" s="2643"/>
      <c r="Y33" s="2643"/>
      <c r="Z33" s="2643"/>
      <c r="AA33" s="2643"/>
      <c r="AB33" s="2643"/>
      <c r="AC33" s="2643"/>
      <c r="AD33" s="2643"/>
      <c r="AE33" s="2643"/>
      <c r="AF33" s="2643"/>
      <c r="AG33" s="2643"/>
      <c r="AH33" s="2643"/>
      <c r="AI33" s="2643"/>
      <c r="AJ33" s="2643"/>
      <c r="AK33" s="2643"/>
      <c r="AL33" s="2643"/>
      <c r="AM33" s="2643"/>
      <c r="AN33" s="2643"/>
      <c r="AO33" s="2643"/>
      <c r="AP33" s="2643"/>
      <c r="AQ33" s="2643"/>
      <c r="AR33" s="2643"/>
      <c r="AS33" s="2643"/>
      <c r="AT33" s="2643"/>
      <c r="AU33" s="2643"/>
      <c r="AV33" s="2643"/>
      <c r="AW33" s="2643"/>
      <c r="AX33" s="2643"/>
      <c r="AY33" s="2644"/>
      <c r="AZ33" s="2595"/>
      <c r="BA33" s="2596"/>
      <c r="BB33" s="2596"/>
      <c r="BC33" s="2645"/>
      <c r="BD33" s="2645"/>
      <c r="BE33" s="2645"/>
      <c r="BF33" s="2645"/>
      <c r="BG33" s="2645"/>
      <c r="BH33" s="2652"/>
      <c r="BI33" s="2645"/>
      <c r="BJ33" s="2645"/>
      <c r="BK33" s="2645"/>
      <c r="BL33" s="2645"/>
      <c r="BM33" s="2645"/>
      <c r="BN33" s="2645"/>
      <c r="BO33" s="2645"/>
      <c r="BP33" s="2645"/>
      <c r="BQ33" s="2652"/>
      <c r="BR33" s="2645"/>
      <c r="BS33" s="2645"/>
      <c r="BT33" s="2645"/>
      <c r="BU33" s="2645"/>
      <c r="BV33" s="2645"/>
      <c r="BW33" s="2645"/>
      <c r="BX33" s="2645"/>
      <c r="BY33" s="2645"/>
      <c r="BZ33" s="2646"/>
      <c r="CA33" s="60"/>
      <c r="CB33" s="2"/>
      <c r="CC33" s="775"/>
      <c r="CD33" s="775"/>
      <c r="CE33" s="775"/>
      <c r="CF33" s="775"/>
      <c r="CG33" s="775"/>
      <c r="CH33" s="775"/>
      <c r="CI33" s="775"/>
      <c r="CJ33" s="775"/>
      <c r="CK33" s="775"/>
      <c r="CL33" s="775"/>
      <c r="CM33" s="775"/>
      <c r="CN33" s="775"/>
      <c r="CO33" s="775"/>
      <c r="CP33" s="775"/>
      <c r="CQ33" s="775"/>
      <c r="CR33" s="775"/>
      <c r="CS33" s="775"/>
      <c r="CT33" s="775"/>
      <c r="CU33" s="775"/>
      <c r="CV33" s="775"/>
      <c r="CW33" s="775"/>
      <c r="CX33" s="775"/>
      <c r="CY33" s="775"/>
      <c r="CZ33" s="775"/>
      <c r="DA33" s="775"/>
      <c r="DB33" s="775"/>
      <c r="DC33" s="775"/>
      <c r="DD33" s="775"/>
      <c r="DE33" s="775"/>
      <c r="DF33" s="775"/>
      <c r="DG33" s="775"/>
      <c r="DH33" s="775"/>
      <c r="DI33" s="775"/>
      <c r="DJ33" s="775"/>
      <c r="DK33" s="775"/>
      <c r="DL33" s="775"/>
      <c r="DM33" s="775"/>
      <c r="DN33" s="775"/>
      <c r="DO33" s="775"/>
      <c r="DP33" s="775"/>
      <c r="DQ33" s="775"/>
      <c r="DR33" s="775"/>
      <c r="DS33" s="775"/>
      <c r="DT33" s="775"/>
      <c r="DU33" s="775"/>
      <c r="DV33" s="775"/>
      <c r="DW33" s="775"/>
      <c r="DX33" s="775"/>
      <c r="DY33" s="775"/>
      <c r="DZ33" s="775"/>
      <c r="EA33" s="775"/>
      <c r="EB33" s="775"/>
      <c r="EC33" s="775"/>
      <c r="ED33" s="775"/>
      <c r="EE33" s="775"/>
      <c r="EF33" s="775"/>
      <c r="EG33" s="775"/>
      <c r="EH33" s="775"/>
      <c r="EI33" s="775"/>
      <c r="EJ33" s="775"/>
      <c r="EK33" s="775"/>
      <c r="EL33" s="775"/>
      <c r="EM33" s="775"/>
      <c r="EN33" s="775"/>
      <c r="EO33" s="775"/>
      <c r="EP33" s="775"/>
      <c r="EQ33" s="775"/>
      <c r="ER33" s="775"/>
      <c r="ES33" s="775"/>
      <c r="ET33" s="775"/>
      <c r="EU33" s="775"/>
      <c r="EV33" s="775"/>
      <c r="EW33" s="775"/>
      <c r="EX33" s="775"/>
      <c r="EY33" s="775"/>
      <c r="EZ33" s="775"/>
      <c r="FA33" s="775"/>
      <c r="FB33" s="775"/>
      <c r="FC33" s="775"/>
      <c r="FD33" s="775"/>
      <c r="FE33" s="775"/>
      <c r="FF33" s="775"/>
      <c r="FG33" s="775"/>
      <c r="FH33" s="775"/>
      <c r="FI33" s="775"/>
      <c r="FJ33" s="775"/>
      <c r="FK33" s="775"/>
      <c r="FL33" s="775"/>
      <c r="FM33" s="775"/>
      <c r="FN33" s="775"/>
      <c r="FO33" s="775"/>
      <c r="FP33" s="775"/>
      <c r="FQ33" s="775"/>
      <c r="FR33" s="775"/>
      <c r="FS33" s="775"/>
      <c r="FT33" s="775"/>
    </row>
    <row r="34" spans="2:176" ht="11.25" customHeight="1" thickBot="1" x14ac:dyDescent="0.2">
      <c r="B34" s="2683" t="s">
        <v>24</v>
      </c>
      <c r="C34" s="2683"/>
      <c r="D34" s="2683"/>
      <c r="E34" s="2683"/>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775"/>
      <c r="CD34" s="775"/>
      <c r="CE34" s="775"/>
      <c r="CF34" s="775"/>
      <c r="CG34" s="775"/>
      <c r="CH34" s="775"/>
      <c r="CI34" s="775"/>
      <c r="CJ34" s="775"/>
      <c r="CK34" s="775"/>
      <c r="CL34" s="775"/>
      <c r="CM34" s="775"/>
      <c r="CN34" s="775"/>
      <c r="CO34" s="775"/>
      <c r="CP34" s="775"/>
      <c r="CQ34" s="775"/>
      <c r="CR34" s="775"/>
      <c r="CS34" s="775"/>
      <c r="CT34" s="775"/>
      <c r="CU34" s="775"/>
      <c r="CV34" s="775"/>
      <c r="CW34" s="775"/>
      <c r="CX34" s="775"/>
      <c r="CY34" s="775"/>
      <c r="CZ34" s="775"/>
      <c r="DA34" s="775"/>
      <c r="DB34" s="775"/>
      <c r="DC34" s="775"/>
      <c r="DD34" s="775"/>
      <c r="DE34" s="775"/>
      <c r="DF34" s="775"/>
      <c r="DG34" s="775"/>
      <c r="DH34" s="775"/>
      <c r="DI34" s="775"/>
      <c r="DJ34" s="775"/>
      <c r="DK34" s="775"/>
      <c r="DL34" s="775"/>
      <c r="DM34" s="775"/>
      <c r="DN34" s="775"/>
      <c r="DO34" s="775"/>
      <c r="DP34" s="775"/>
      <c r="DQ34" s="775"/>
      <c r="DR34" s="775"/>
      <c r="DS34" s="775"/>
      <c r="DT34" s="775"/>
      <c r="DU34" s="775"/>
      <c r="DV34" s="775"/>
      <c r="DW34" s="775"/>
      <c r="DX34" s="775"/>
      <c r="DY34" s="775"/>
      <c r="DZ34" s="775"/>
      <c r="EA34" s="775"/>
      <c r="EB34" s="775"/>
      <c r="EC34" s="775"/>
      <c r="ED34" s="775"/>
      <c r="EE34" s="775"/>
      <c r="EF34" s="775"/>
      <c r="EG34" s="775"/>
      <c r="EH34" s="775"/>
      <c r="EI34" s="775"/>
      <c r="EJ34" s="775"/>
      <c r="EK34" s="775"/>
      <c r="EL34" s="775"/>
      <c r="EM34" s="775"/>
      <c r="EN34" s="775"/>
      <c r="EO34" s="775"/>
      <c r="EP34" s="775"/>
      <c r="EQ34" s="775"/>
      <c r="ER34" s="775"/>
      <c r="ES34" s="775"/>
      <c r="ET34" s="775"/>
      <c r="EU34" s="775"/>
      <c r="EV34" s="775"/>
      <c r="EW34" s="775"/>
      <c r="EX34" s="775"/>
      <c r="EY34" s="775"/>
      <c r="EZ34" s="775"/>
      <c r="FA34" s="775"/>
      <c r="FB34" s="775"/>
      <c r="FC34" s="775"/>
      <c r="FD34" s="775"/>
      <c r="FE34" s="775"/>
      <c r="FF34" s="775"/>
      <c r="FG34" s="775"/>
      <c r="FH34" s="775"/>
      <c r="FI34" s="775"/>
      <c r="FJ34" s="775"/>
      <c r="FK34" s="775"/>
      <c r="FL34" s="775"/>
      <c r="FM34" s="775"/>
      <c r="FN34" s="775"/>
      <c r="FO34" s="775"/>
      <c r="FP34" s="775"/>
      <c r="FQ34" s="775"/>
      <c r="FR34" s="775"/>
      <c r="FS34" s="775"/>
      <c r="FT34" s="775"/>
    </row>
    <row r="35" spans="2:176" ht="9.75" customHeight="1" x14ac:dyDescent="0.15">
      <c r="B35" s="2684" t="s">
        <v>22</v>
      </c>
      <c r="C35" s="2656" t="s">
        <v>30</v>
      </c>
      <c r="D35" s="2661" t="s">
        <v>29</v>
      </c>
      <c r="E35" s="2655"/>
      <c r="F35" s="2655"/>
      <c r="G35" s="2655"/>
      <c r="H35" s="2655"/>
      <c r="I35" s="2655"/>
      <c r="J35" s="2655"/>
      <c r="K35" s="2655"/>
      <c r="L35" s="2655"/>
      <c r="M35" s="2655"/>
      <c r="N35" s="2688" t="s">
        <v>107</v>
      </c>
      <c r="O35" s="2689"/>
      <c r="P35" s="2661" t="s">
        <v>20</v>
      </c>
      <c r="Q35" s="2655"/>
      <c r="R35" s="2655"/>
      <c r="S35" s="2653" t="s">
        <v>130</v>
      </c>
      <c r="T35" s="2653"/>
      <c r="U35" s="2653"/>
      <c r="V35" s="2653"/>
      <c r="W35" s="2653"/>
      <c r="X35" s="2655" t="s">
        <v>21</v>
      </c>
      <c r="Y35" s="2655"/>
      <c r="Z35" s="2655"/>
      <c r="AA35" s="2655"/>
      <c r="AB35" s="2655"/>
      <c r="AC35" s="2655"/>
      <c r="AD35" s="2655"/>
      <c r="AE35" s="2655"/>
      <c r="AF35" s="2655"/>
      <c r="AG35" s="2655"/>
      <c r="AH35" s="2655"/>
      <c r="AI35" s="2656"/>
      <c r="AJ35" s="2661" t="s">
        <v>131</v>
      </c>
      <c r="AK35" s="2655"/>
      <c r="AL35" s="2655"/>
      <c r="AM35" s="2655"/>
      <c r="AN35" s="2655"/>
      <c r="AO35" s="2655"/>
      <c r="AP35" s="2655"/>
      <c r="AQ35" s="2655"/>
      <c r="AR35" s="2655"/>
      <c r="AS35" s="2655"/>
      <c r="AT35" s="2655"/>
      <c r="AU35" s="2655"/>
      <c r="AV35" s="2655"/>
      <c r="AW35" s="2655"/>
      <c r="AX35" s="2655"/>
      <c r="AY35" s="2655"/>
      <c r="AZ35" s="2655"/>
      <c r="BA35" s="2655"/>
      <c r="BB35" s="2655"/>
      <c r="BC35" s="2655"/>
      <c r="BD35" s="2655"/>
      <c r="BE35" s="2655"/>
      <c r="BF35" s="2655"/>
      <c r="BG35" s="2655"/>
      <c r="BH35" s="2662"/>
      <c r="BI35" s="5"/>
      <c r="BJ35" s="5"/>
      <c r="BK35" s="5"/>
      <c r="BL35" s="5"/>
      <c r="BM35" s="5"/>
      <c r="BN35" s="5"/>
      <c r="BO35" s="5"/>
      <c r="BP35" s="5"/>
      <c r="BQ35" s="5"/>
      <c r="BR35" s="5"/>
      <c r="BS35" s="5"/>
      <c r="BT35" s="5"/>
      <c r="BU35" s="5"/>
      <c r="BV35" s="5"/>
      <c r="BW35" s="5"/>
      <c r="BX35" s="5"/>
      <c r="BY35" s="5"/>
      <c r="BZ35" s="5"/>
      <c r="CA35" s="5"/>
      <c r="CB35" s="2"/>
      <c r="CC35" s="775"/>
      <c r="CD35" s="775"/>
      <c r="CE35" s="775"/>
      <c r="CF35" s="775"/>
      <c r="CG35" s="775"/>
      <c r="CH35" s="775"/>
      <c r="CI35" s="775"/>
      <c r="CJ35" s="775"/>
      <c r="CK35" s="775"/>
      <c r="CL35" s="775"/>
      <c r="CM35" s="775"/>
      <c r="CN35" s="775"/>
      <c r="CO35" s="775"/>
      <c r="CP35" s="775"/>
      <c r="CQ35" s="775"/>
      <c r="CR35" s="775"/>
      <c r="CS35" s="775"/>
      <c r="CT35" s="775"/>
      <c r="CU35" s="775"/>
      <c r="CV35" s="775"/>
      <c r="CW35" s="775"/>
      <c r="CX35" s="775"/>
      <c r="CY35" s="775"/>
      <c r="CZ35" s="775"/>
      <c r="DA35" s="775"/>
      <c r="DB35" s="775"/>
      <c r="DC35" s="775"/>
      <c r="DD35" s="775"/>
      <c r="DE35" s="775"/>
      <c r="DF35" s="775"/>
      <c r="DG35" s="775"/>
      <c r="DH35" s="775"/>
      <c r="DI35" s="775"/>
      <c r="DJ35" s="775"/>
      <c r="DK35" s="775"/>
      <c r="DL35" s="775"/>
      <c r="DM35" s="775"/>
      <c r="DN35" s="775"/>
      <c r="DO35" s="775"/>
      <c r="DP35" s="775"/>
      <c r="DQ35" s="775"/>
      <c r="DR35" s="775"/>
      <c r="DS35" s="775"/>
      <c r="DT35" s="775"/>
      <c r="DU35" s="775"/>
      <c r="DV35" s="775"/>
      <c r="DW35" s="775"/>
      <c r="DX35" s="775"/>
      <c r="DY35" s="775"/>
      <c r="DZ35" s="775"/>
      <c r="EA35" s="775"/>
      <c r="EB35" s="775"/>
      <c r="EC35" s="775"/>
      <c r="ED35" s="775"/>
      <c r="EE35" s="775"/>
      <c r="EF35" s="775"/>
      <c r="EG35" s="775"/>
      <c r="EH35" s="775"/>
      <c r="EI35" s="775"/>
      <c r="EJ35" s="775"/>
      <c r="EK35" s="775"/>
      <c r="EL35" s="775"/>
      <c r="EM35" s="775"/>
      <c r="EN35" s="775"/>
      <c r="EO35" s="775"/>
      <c r="EP35" s="775"/>
      <c r="EQ35" s="775"/>
      <c r="ER35" s="775"/>
      <c r="ES35" s="775"/>
      <c r="ET35" s="775"/>
      <c r="EU35" s="775"/>
      <c r="EV35" s="775"/>
      <c r="EW35" s="775"/>
      <c r="EX35" s="775"/>
      <c r="EY35" s="775"/>
      <c r="EZ35" s="775"/>
      <c r="FA35" s="775"/>
      <c r="FB35" s="775"/>
      <c r="FC35" s="775"/>
      <c r="FD35" s="775"/>
      <c r="FE35" s="775"/>
      <c r="FF35" s="775"/>
      <c r="FG35" s="775"/>
      <c r="FH35" s="775"/>
      <c r="FI35" s="775"/>
      <c r="FJ35" s="775"/>
      <c r="FK35" s="775"/>
      <c r="FL35" s="775"/>
      <c r="FM35" s="775"/>
      <c r="FN35" s="775"/>
      <c r="FO35" s="775"/>
      <c r="FP35" s="775"/>
      <c r="FQ35" s="775"/>
      <c r="FR35" s="775"/>
      <c r="FS35" s="775"/>
      <c r="FT35" s="775"/>
    </row>
    <row r="36" spans="2:176" ht="9.75" customHeight="1" x14ac:dyDescent="0.15">
      <c r="B36" s="2685"/>
      <c r="C36" s="2658"/>
      <c r="D36" s="2663"/>
      <c r="E36" s="2657"/>
      <c r="F36" s="2657"/>
      <c r="G36" s="2657"/>
      <c r="H36" s="2657"/>
      <c r="I36" s="2657"/>
      <c r="J36" s="2657"/>
      <c r="K36" s="2657"/>
      <c r="L36" s="2657"/>
      <c r="M36" s="2657"/>
      <c r="N36" s="2690"/>
      <c r="O36" s="2691"/>
      <c r="P36" s="2663"/>
      <c r="Q36" s="2657"/>
      <c r="R36" s="2657"/>
      <c r="S36" s="2654"/>
      <c r="T36" s="2654"/>
      <c r="U36" s="2654"/>
      <c r="V36" s="2654"/>
      <c r="W36" s="2654"/>
      <c r="X36" s="2657"/>
      <c r="Y36" s="2657"/>
      <c r="Z36" s="2657"/>
      <c r="AA36" s="2657"/>
      <c r="AB36" s="2657"/>
      <c r="AC36" s="2657"/>
      <c r="AD36" s="2657"/>
      <c r="AE36" s="2657"/>
      <c r="AF36" s="2657"/>
      <c r="AG36" s="2657"/>
      <c r="AH36" s="2657"/>
      <c r="AI36" s="2658"/>
      <c r="AJ36" s="2663"/>
      <c r="AK36" s="2657"/>
      <c r="AL36" s="2657"/>
      <c r="AM36" s="2657"/>
      <c r="AN36" s="2657"/>
      <c r="AO36" s="2657"/>
      <c r="AP36" s="2657"/>
      <c r="AQ36" s="2657"/>
      <c r="AR36" s="2657"/>
      <c r="AS36" s="2657"/>
      <c r="AT36" s="2657"/>
      <c r="AU36" s="2657"/>
      <c r="AV36" s="2657"/>
      <c r="AW36" s="2657"/>
      <c r="AX36" s="2657"/>
      <c r="AY36" s="2657"/>
      <c r="AZ36" s="2657"/>
      <c r="BA36" s="2657"/>
      <c r="BB36" s="2657"/>
      <c r="BC36" s="2657"/>
      <c r="BD36" s="2657"/>
      <c r="BE36" s="2657"/>
      <c r="BF36" s="2657"/>
      <c r="BG36" s="2657"/>
      <c r="BH36" s="2664"/>
      <c r="BI36" s="5"/>
      <c r="BJ36" s="5"/>
      <c r="BK36" s="5"/>
      <c r="BL36" s="5"/>
      <c r="BM36" s="5"/>
      <c r="BR36" s="5"/>
      <c r="BS36" s="5"/>
      <c r="BT36" s="5"/>
      <c r="BU36" s="5"/>
      <c r="BV36" s="5"/>
      <c r="BW36" s="5"/>
      <c r="BX36" s="5"/>
      <c r="BY36" s="5"/>
      <c r="BZ36" s="5"/>
      <c r="CA36" s="5"/>
      <c r="CB36" s="2"/>
      <c r="CC36" s="775"/>
      <c r="CD36" s="775"/>
      <c r="CE36" s="775"/>
      <c r="CF36" s="775"/>
      <c r="CG36" s="775"/>
      <c r="CH36" s="775"/>
      <c r="CI36" s="775"/>
      <c r="CJ36" s="775"/>
      <c r="CK36" s="775"/>
      <c r="CL36" s="775"/>
      <c r="CM36" s="775"/>
      <c r="CN36" s="775"/>
      <c r="CO36" s="775"/>
      <c r="CP36" s="775"/>
      <c r="CQ36" s="775"/>
      <c r="CR36" s="775"/>
      <c r="CS36" s="775"/>
      <c r="CT36" s="775"/>
      <c r="CU36" s="775"/>
      <c r="CV36" s="775"/>
      <c r="CW36" s="775"/>
      <c r="CX36" s="775"/>
      <c r="CY36" s="775"/>
      <c r="CZ36" s="775"/>
      <c r="DA36" s="775"/>
      <c r="DB36" s="775"/>
      <c r="DC36" s="775"/>
      <c r="DD36" s="775"/>
      <c r="DE36" s="775"/>
      <c r="DF36" s="775"/>
      <c r="DG36" s="775"/>
      <c r="DH36" s="775"/>
      <c r="DI36" s="775"/>
      <c r="DJ36" s="775"/>
      <c r="DK36" s="775"/>
      <c r="DL36" s="775"/>
      <c r="DM36" s="775"/>
      <c r="DN36" s="775"/>
      <c r="DO36" s="775"/>
      <c r="DP36" s="775"/>
      <c r="DQ36" s="775"/>
      <c r="DR36" s="775"/>
      <c r="DS36" s="775"/>
      <c r="DT36" s="775"/>
      <c r="DU36" s="775"/>
      <c r="DV36" s="775"/>
      <c r="DW36" s="775"/>
      <c r="DX36" s="775"/>
      <c r="DY36" s="775"/>
      <c r="DZ36" s="775"/>
      <c r="EA36" s="775"/>
      <c r="EB36" s="775"/>
      <c r="EC36" s="775"/>
      <c r="ED36" s="775"/>
      <c r="EE36" s="775"/>
      <c r="EF36" s="775"/>
      <c r="EG36" s="775"/>
      <c r="EH36" s="775"/>
      <c r="EI36" s="775"/>
      <c r="EJ36" s="775"/>
      <c r="EK36" s="775"/>
      <c r="EL36" s="775"/>
      <c r="EM36" s="775"/>
      <c r="EN36" s="775"/>
      <c r="EO36" s="775"/>
      <c r="EP36" s="775"/>
      <c r="EQ36" s="775"/>
      <c r="ER36" s="775"/>
      <c r="ES36" s="775"/>
      <c r="ET36" s="775"/>
      <c r="EU36" s="775"/>
      <c r="EV36" s="775"/>
      <c r="EW36" s="775"/>
      <c r="EX36" s="775"/>
      <c r="EY36" s="775"/>
      <c r="EZ36" s="775"/>
      <c r="FA36" s="775"/>
      <c r="FB36" s="775"/>
      <c r="FC36" s="775"/>
      <c r="FD36" s="775"/>
      <c r="FE36" s="775"/>
      <c r="FF36" s="775"/>
      <c r="FG36" s="775"/>
      <c r="FH36" s="775"/>
      <c r="FI36" s="775"/>
      <c r="FJ36" s="775"/>
      <c r="FK36" s="775"/>
      <c r="FL36" s="775"/>
      <c r="FM36" s="775"/>
      <c r="FN36" s="775"/>
      <c r="FO36" s="775"/>
      <c r="FP36" s="775"/>
      <c r="FQ36" s="775"/>
      <c r="FR36" s="775"/>
      <c r="FS36" s="775"/>
      <c r="FT36" s="775"/>
    </row>
    <row r="37" spans="2:176" ht="9.75" customHeight="1" x14ac:dyDescent="0.2">
      <c r="B37" s="2686"/>
      <c r="C37" s="2660"/>
      <c r="D37" s="2687"/>
      <c r="E37" s="2659"/>
      <c r="F37" s="2659"/>
      <c r="G37" s="2659"/>
      <c r="H37" s="2659"/>
      <c r="I37" s="2659"/>
      <c r="J37" s="2659"/>
      <c r="K37" s="2659"/>
      <c r="L37" s="2659"/>
      <c r="M37" s="2659"/>
      <c r="N37" s="2692"/>
      <c r="O37" s="2693"/>
      <c r="P37" s="2687"/>
      <c r="Q37" s="2659"/>
      <c r="R37" s="2659"/>
      <c r="S37" s="2654"/>
      <c r="T37" s="2654"/>
      <c r="U37" s="2654"/>
      <c r="V37" s="2654"/>
      <c r="W37" s="2654"/>
      <c r="X37" s="2659"/>
      <c r="Y37" s="2659"/>
      <c r="Z37" s="2659"/>
      <c r="AA37" s="2659"/>
      <c r="AB37" s="2659"/>
      <c r="AC37" s="2659"/>
      <c r="AD37" s="2659"/>
      <c r="AE37" s="2659"/>
      <c r="AF37" s="2659"/>
      <c r="AG37" s="2659"/>
      <c r="AH37" s="2659"/>
      <c r="AI37" s="2660"/>
      <c r="AJ37" s="2663"/>
      <c r="AK37" s="2657"/>
      <c r="AL37" s="2657"/>
      <c r="AM37" s="2657"/>
      <c r="AN37" s="2657"/>
      <c r="AO37" s="2657"/>
      <c r="AP37" s="2657"/>
      <c r="AQ37" s="2657"/>
      <c r="AR37" s="2657"/>
      <c r="AS37" s="2657"/>
      <c r="AT37" s="2657"/>
      <c r="AU37" s="2657"/>
      <c r="AV37" s="2657"/>
      <c r="AW37" s="2657"/>
      <c r="AX37" s="2657"/>
      <c r="AY37" s="2657"/>
      <c r="AZ37" s="2657"/>
      <c r="BA37" s="2657"/>
      <c r="BB37" s="2657"/>
      <c r="BC37" s="2657"/>
      <c r="BD37" s="2657"/>
      <c r="BE37" s="2657"/>
      <c r="BF37" s="2657"/>
      <c r="BG37" s="2657"/>
      <c r="BH37" s="2664"/>
      <c r="BI37" s="5"/>
      <c r="BJ37" s="5"/>
      <c r="BK37" s="5"/>
      <c r="BL37" s="5"/>
      <c r="BM37" s="5"/>
      <c r="BN37" s="13"/>
      <c r="BO37" s="13"/>
      <c r="BP37" s="13"/>
      <c r="BQ37" s="13"/>
      <c r="BR37" s="5"/>
      <c r="BS37" s="5"/>
      <c r="BT37" s="5"/>
      <c r="BU37" s="5"/>
      <c r="BV37" s="5"/>
      <c r="BW37" s="5"/>
      <c r="BX37" s="5"/>
      <c r="BY37" s="5"/>
      <c r="BZ37" s="5"/>
      <c r="CA37" s="5"/>
      <c r="CB37" s="2"/>
      <c r="CC37" s="775"/>
      <c r="CD37" s="775"/>
      <c r="CE37" s="775"/>
      <c r="CF37" s="775"/>
      <c r="CG37" s="775"/>
      <c r="CH37" s="775"/>
      <c r="CI37" s="775"/>
      <c r="CJ37" s="775"/>
      <c r="CK37" s="775"/>
      <c r="CL37" s="775"/>
      <c r="CM37" s="775"/>
      <c r="CN37" s="775"/>
      <c r="CO37" s="775"/>
      <c r="CP37" s="775"/>
      <c r="CQ37" s="775"/>
      <c r="CR37" s="775"/>
      <c r="CS37" s="775"/>
      <c r="CT37" s="775"/>
      <c r="CU37" s="775"/>
      <c r="CV37" s="775"/>
      <c r="CW37" s="775"/>
      <c r="CX37" s="775"/>
      <c r="CY37" s="775"/>
      <c r="CZ37" s="775"/>
      <c r="DA37" s="775"/>
      <c r="DB37" s="775"/>
      <c r="DC37" s="775"/>
      <c r="DD37" s="775"/>
      <c r="DE37" s="775"/>
      <c r="DF37" s="775"/>
      <c r="DG37" s="775"/>
      <c r="DH37" s="775"/>
      <c r="DI37" s="775"/>
      <c r="DJ37" s="775"/>
      <c r="DK37" s="775"/>
      <c r="DL37" s="775"/>
      <c r="DM37" s="775"/>
      <c r="DN37" s="775"/>
      <c r="DO37" s="775"/>
      <c r="DP37" s="775"/>
      <c r="DQ37" s="775"/>
      <c r="DR37" s="775"/>
      <c r="DS37" s="775"/>
      <c r="DT37" s="775"/>
      <c r="DU37" s="775"/>
      <c r="DV37" s="775"/>
      <c r="DW37" s="775"/>
      <c r="DX37" s="775"/>
      <c r="DY37" s="775"/>
      <c r="DZ37" s="775"/>
      <c r="EA37" s="775"/>
      <c r="EB37" s="775"/>
      <c r="EC37" s="775"/>
      <c r="ED37" s="775"/>
      <c r="EE37" s="775"/>
      <c r="EF37" s="775"/>
      <c r="EG37" s="775"/>
      <c r="EH37" s="775"/>
      <c r="EI37" s="775"/>
      <c r="EJ37" s="775"/>
      <c r="EK37" s="775"/>
      <c r="EL37" s="775"/>
      <c r="EM37" s="775"/>
      <c r="EN37" s="775"/>
      <c r="EO37" s="775"/>
      <c r="EP37" s="775"/>
      <c r="EQ37" s="775"/>
      <c r="ER37" s="775"/>
      <c r="ES37" s="775"/>
      <c r="ET37" s="775"/>
      <c r="EU37" s="775"/>
      <c r="EV37" s="775"/>
      <c r="EW37" s="775"/>
      <c r="EX37" s="775"/>
      <c r="EY37" s="775"/>
      <c r="EZ37" s="775"/>
      <c r="FA37" s="775"/>
      <c r="FB37" s="775"/>
      <c r="FC37" s="775"/>
      <c r="FD37" s="775"/>
      <c r="FE37" s="775"/>
      <c r="FF37" s="775"/>
      <c r="FG37" s="775"/>
      <c r="FH37" s="775"/>
      <c r="FI37" s="775"/>
      <c r="FJ37" s="775"/>
      <c r="FK37" s="775"/>
      <c r="FL37" s="775"/>
      <c r="FM37" s="775"/>
      <c r="FN37" s="775"/>
      <c r="FO37" s="775"/>
      <c r="FP37" s="775"/>
      <c r="FQ37" s="775"/>
      <c r="FR37" s="775"/>
      <c r="FS37" s="775"/>
      <c r="FT37" s="775"/>
    </row>
    <row r="38" spans="2:176" ht="22.5" customHeight="1" x14ac:dyDescent="0.2">
      <c r="B38" s="215"/>
      <c r="C38" s="216"/>
      <c r="D38" s="2665"/>
      <c r="E38" s="2666"/>
      <c r="F38" s="2666"/>
      <c r="G38" s="2666"/>
      <c r="H38" s="2666"/>
      <c r="I38" s="2666"/>
      <c r="J38" s="2666"/>
      <c r="K38" s="2666"/>
      <c r="L38" s="2666"/>
      <c r="M38" s="2666"/>
      <c r="N38" s="2667"/>
      <c r="O38" s="2668"/>
      <c r="P38" s="2669"/>
      <c r="Q38" s="2670"/>
      <c r="R38" s="2671"/>
      <c r="S38" s="2672"/>
      <c r="T38" s="2672"/>
      <c r="U38" s="2672"/>
      <c r="V38" s="2672"/>
      <c r="W38" s="2672"/>
      <c r="X38" s="2673"/>
      <c r="Y38" s="2673"/>
      <c r="Z38" s="2673"/>
      <c r="AA38" s="2673"/>
      <c r="AB38" s="2673"/>
      <c r="AC38" s="2673"/>
      <c r="AD38" s="2673"/>
      <c r="AE38" s="2673"/>
      <c r="AF38" s="2673"/>
      <c r="AG38" s="2673"/>
      <c r="AH38" s="2673"/>
      <c r="AI38" s="2674"/>
      <c r="AJ38" s="2675"/>
      <c r="AK38" s="2676"/>
      <c r="AL38" s="2676"/>
      <c r="AM38" s="2676"/>
      <c r="AN38" s="2676"/>
      <c r="AO38" s="2676"/>
      <c r="AP38" s="2676"/>
      <c r="AQ38" s="2676"/>
      <c r="AR38" s="2676"/>
      <c r="AS38" s="2676"/>
      <c r="AT38" s="2676"/>
      <c r="AU38" s="2676"/>
      <c r="AV38" s="2676"/>
      <c r="AW38" s="2676"/>
      <c r="AX38" s="2676"/>
      <c r="AY38" s="2676"/>
      <c r="AZ38" s="2676"/>
      <c r="BA38" s="2676"/>
      <c r="BB38" s="2676"/>
      <c r="BC38" s="2676"/>
      <c r="BD38" s="2676"/>
      <c r="BE38" s="2676"/>
      <c r="BF38" s="2676"/>
      <c r="BG38" s="2676"/>
      <c r="BH38" s="2677"/>
      <c r="BI38" s="13"/>
      <c r="BJ38" s="13"/>
      <c r="BK38" s="13"/>
      <c r="BL38" s="13"/>
      <c r="BM38" s="13"/>
      <c r="BN38" s="13"/>
      <c r="BO38" s="13"/>
      <c r="BP38" s="13"/>
      <c r="BQ38" s="13"/>
      <c r="BR38" s="13"/>
      <c r="BS38" s="13"/>
      <c r="BT38" s="13"/>
      <c r="BU38" s="13"/>
      <c r="BV38" s="13"/>
      <c r="BW38" s="13"/>
      <c r="BX38" s="13"/>
      <c r="BY38" s="13"/>
      <c r="BZ38" s="13"/>
      <c r="CA38" s="13"/>
      <c r="CB38" s="2"/>
      <c r="CC38" s="775"/>
      <c r="CD38" s="775"/>
      <c r="CE38" s="775"/>
      <c r="CF38" s="775"/>
      <c r="CG38" s="775"/>
      <c r="CH38" s="775"/>
      <c r="CI38" s="775"/>
      <c r="CJ38" s="775"/>
      <c r="CK38" s="775"/>
      <c r="CL38" s="775"/>
      <c r="CM38" s="775"/>
      <c r="CN38" s="775"/>
      <c r="CO38" s="775"/>
      <c r="CP38" s="775"/>
      <c r="CQ38" s="775"/>
      <c r="CR38" s="775"/>
      <c r="CS38" s="775"/>
      <c r="CT38" s="775"/>
      <c r="CU38" s="775"/>
      <c r="CV38" s="775"/>
      <c r="CW38" s="775"/>
      <c r="CX38" s="775"/>
      <c r="CY38" s="775"/>
      <c r="CZ38" s="775"/>
      <c r="DA38" s="775"/>
      <c r="DB38" s="775"/>
      <c r="DC38" s="775"/>
      <c r="DD38" s="775"/>
      <c r="DE38" s="775"/>
      <c r="DF38" s="775"/>
      <c r="DG38" s="775"/>
      <c r="DH38" s="775"/>
      <c r="DI38" s="775"/>
      <c r="DJ38" s="775"/>
      <c r="DK38" s="775"/>
      <c r="DL38" s="775"/>
      <c r="DM38" s="775"/>
      <c r="DN38" s="775"/>
      <c r="DO38" s="775"/>
      <c r="DP38" s="775"/>
      <c r="DQ38" s="775"/>
      <c r="DR38" s="775"/>
      <c r="DS38" s="775"/>
      <c r="DT38" s="775"/>
      <c r="DU38" s="775"/>
      <c r="DV38" s="775"/>
      <c r="DW38" s="775"/>
      <c r="DX38" s="775"/>
      <c r="DY38" s="775"/>
      <c r="DZ38" s="775"/>
      <c r="EA38" s="775"/>
      <c r="EB38" s="775"/>
      <c r="EC38" s="775"/>
      <c r="ED38" s="775"/>
      <c r="EE38" s="775"/>
      <c r="EF38" s="775"/>
      <c r="EG38" s="775"/>
      <c r="EH38" s="775"/>
      <c r="EI38" s="775"/>
      <c r="EJ38" s="775"/>
      <c r="EK38" s="775"/>
      <c r="EL38" s="775"/>
      <c r="EM38" s="775"/>
      <c r="EN38" s="775"/>
      <c r="EO38" s="775"/>
      <c r="EP38" s="775"/>
      <c r="EQ38" s="775"/>
      <c r="ER38" s="775"/>
      <c r="ES38" s="775"/>
      <c r="ET38" s="775"/>
      <c r="EU38" s="775"/>
      <c r="EV38" s="775"/>
      <c r="EW38" s="775"/>
      <c r="EX38" s="775"/>
      <c r="EY38" s="775"/>
      <c r="EZ38" s="775"/>
      <c r="FA38" s="775"/>
      <c r="FB38" s="775"/>
      <c r="FC38" s="775"/>
      <c r="FD38" s="775"/>
      <c r="FE38" s="775"/>
      <c r="FF38" s="775"/>
      <c r="FG38" s="775"/>
      <c r="FH38" s="775"/>
      <c r="FI38" s="775"/>
      <c r="FJ38" s="775"/>
      <c r="FK38" s="775"/>
      <c r="FL38" s="775"/>
      <c r="FM38" s="775"/>
      <c r="FN38" s="775"/>
      <c r="FO38" s="775"/>
      <c r="FP38" s="775"/>
      <c r="FQ38" s="775"/>
      <c r="FR38" s="775"/>
      <c r="FS38" s="775"/>
      <c r="FT38" s="775"/>
    </row>
    <row r="39" spans="2:176" ht="22.5" customHeight="1" x14ac:dyDescent="0.2">
      <c r="B39" s="215"/>
      <c r="C39" s="216"/>
      <c r="D39" s="2665"/>
      <c r="E39" s="2666"/>
      <c r="F39" s="2666"/>
      <c r="G39" s="2666"/>
      <c r="H39" s="2666"/>
      <c r="I39" s="2666"/>
      <c r="J39" s="2666"/>
      <c r="K39" s="2666"/>
      <c r="L39" s="2666"/>
      <c r="M39" s="2666"/>
      <c r="N39" s="2667"/>
      <c r="O39" s="2668"/>
      <c r="P39" s="2669"/>
      <c r="Q39" s="2670"/>
      <c r="R39" s="2671"/>
      <c r="S39" s="2672"/>
      <c r="T39" s="2672"/>
      <c r="U39" s="2672"/>
      <c r="V39" s="2672"/>
      <c r="W39" s="2672"/>
      <c r="X39" s="2673"/>
      <c r="Y39" s="2673"/>
      <c r="Z39" s="2673"/>
      <c r="AA39" s="2673"/>
      <c r="AB39" s="2673"/>
      <c r="AC39" s="2673"/>
      <c r="AD39" s="2673"/>
      <c r="AE39" s="2673"/>
      <c r="AF39" s="2673"/>
      <c r="AG39" s="2673"/>
      <c r="AH39" s="2673"/>
      <c r="AI39" s="2674"/>
      <c r="AJ39" s="2675"/>
      <c r="AK39" s="2676"/>
      <c r="AL39" s="2676"/>
      <c r="AM39" s="2676"/>
      <c r="AN39" s="2676"/>
      <c r="AO39" s="2676"/>
      <c r="AP39" s="2676"/>
      <c r="AQ39" s="2676"/>
      <c r="AR39" s="2676"/>
      <c r="AS39" s="2676"/>
      <c r="AT39" s="2676"/>
      <c r="AU39" s="2676"/>
      <c r="AV39" s="2676"/>
      <c r="AW39" s="2676"/>
      <c r="AX39" s="2676"/>
      <c r="AY39" s="2676"/>
      <c r="AZ39" s="2676"/>
      <c r="BA39" s="2676"/>
      <c r="BB39" s="2676"/>
      <c r="BC39" s="2676"/>
      <c r="BD39" s="2676"/>
      <c r="BE39" s="2676"/>
      <c r="BF39" s="2676"/>
      <c r="BG39" s="2676"/>
      <c r="BH39" s="2677"/>
      <c r="BI39" s="13"/>
      <c r="BJ39" s="13"/>
      <c r="BK39" s="13"/>
      <c r="BL39" s="13"/>
      <c r="BM39" s="13"/>
      <c r="BN39" s="13"/>
      <c r="BO39" s="13"/>
      <c r="BP39" s="13"/>
      <c r="BQ39" s="13"/>
      <c r="BR39" s="13"/>
      <c r="BS39" s="13"/>
      <c r="BT39" s="13"/>
      <c r="BU39" s="13"/>
      <c r="BV39" s="13"/>
      <c r="BW39" s="13"/>
      <c r="BX39" s="13"/>
      <c r="BY39" s="13"/>
      <c r="BZ39" s="13"/>
      <c r="CA39" s="13"/>
      <c r="CB39" s="2"/>
      <c r="CC39" s="775"/>
      <c r="CD39" s="775"/>
      <c r="CE39" s="775"/>
      <c r="CF39" s="775"/>
      <c r="CG39" s="775"/>
      <c r="CH39" s="775"/>
      <c r="CI39" s="775"/>
      <c r="CJ39" s="775"/>
      <c r="CK39" s="775"/>
      <c r="CL39" s="775"/>
      <c r="CM39" s="775"/>
      <c r="CN39" s="775"/>
      <c r="CO39" s="775"/>
      <c r="CP39" s="775"/>
      <c r="CQ39" s="775"/>
      <c r="CR39" s="775"/>
      <c r="CS39" s="775"/>
      <c r="CT39" s="775"/>
      <c r="CU39" s="775"/>
      <c r="CV39" s="775"/>
      <c r="CW39" s="775"/>
      <c r="CX39" s="775"/>
      <c r="CY39" s="775"/>
      <c r="CZ39" s="775"/>
      <c r="DA39" s="775"/>
      <c r="DB39" s="775"/>
      <c r="DC39" s="775"/>
      <c r="DD39" s="775"/>
      <c r="DE39" s="775"/>
      <c r="DF39" s="775"/>
      <c r="DG39" s="775"/>
      <c r="DH39" s="775"/>
      <c r="DI39" s="775"/>
      <c r="DJ39" s="775"/>
      <c r="DK39" s="775"/>
      <c r="DL39" s="775"/>
      <c r="DM39" s="775"/>
      <c r="DN39" s="775"/>
      <c r="DO39" s="775"/>
      <c r="DP39" s="775"/>
      <c r="DQ39" s="775"/>
      <c r="DR39" s="775"/>
      <c r="DS39" s="775"/>
      <c r="DT39" s="775"/>
      <c r="DU39" s="775"/>
      <c r="DV39" s="775"/>
      <c r="DW39" s="775"/>
      <c r="DX39" s="775"/>
      <c r="DY39" s="775"/>
      <c r="DZ39" s="775"/>
      <c r="EA39" s="775"/>
      <c r="EB39" s="775"/>
      <c r="EC39" s="775"/>
      <c r="ED39" s="775"/>
      <c r="EE39" s="775"/>
      <c r="EF39" s="775"/>
      <c r="EG39" s="775"/>
      <c r="EH39" s="775"/>
      <c r="EI39" s="775"/>
      <c r="EJ39" s="775"/>
      <c r="EK39" s="775"/>
      <c r="EL39" s="775"/>
      <c r="EM39" s="775"/>
      <c r="EN39" s="775"/>
      <c r="EO39" s="775"/>
      <c r="EP39" s="775"/>
      <c r="EQ39" s="775"/>
      <c r="ER39" s="775"/>
      <c r="ES39" s="775"/>
      <c r="ET39" s="775"/>
      <c r="EU39" s="775"/>
      <c r="EV39" s="775"/>
      <c r="EW39" s="775"/>
      <c r="EX39" s="775"/>
      <c r="EY39" s="775"/>
      <c r="EZ39" s="775"/>
      <c r="FA39" s="775"/>
      <c r="FB39" s="775"/>
      <c r="FC39" s="775"/>
      <c r="FD39" s="775"/>
      <c r="FE39" s="775"/>
      <c r="FF39" s="775"/>
      <c r="FG39" s="775"/>
      <c r="FH39" s="775"/>
      <c r="FI39" s="775"/>
      <c r="FJ39" s="775"/>
      <c r="FK39" s="775"/>
      <c r="FL39" s="775"/>
      <c r="FM39" s="775"/>
      <c r="FN39" s="775"/>
      <c r="FO39" s="775"/>
      <c r="FP39" s="775"/>
      <c r="FQ39" s="775"/>
      <c r="FR39" s="775"/>
      <c r="FS39" s="775"/>
      <c r="FT39" s="775"/>
    </row>
    <row r="40" spans="2:176" ht="22.5" customHeight="1" x14ac:dyDescent="0.2">
      <c r="B40" s="215"/>
      <c r="C40" s="216"/>
      <c r="D40" s="2665"/>
      <c r="E40" s="2666"/>
      <c r="F40" s="2666"/>
      <c r="G40" s="2666"/>
      <c r="H40" s="2666"/>
      <c r="I40" s="2666"/>
      <c r="J40" s="2666"/>
      <c r="K40" s="2666"/>
      <c r="L40" s="2666"/>
      <c r="M40" s="2666"/>
      <c r="N40" s="2667"/>
      <c r="O40" s="2668"/>
      <c r="P40" s="2669"/>
      <c r="Q40" s="2670"/>
      <c r="R40" s="2671"/>
      <c r="S40" s="2672"/>
      <c r="T40" s="2672"/>
      <c r="U40" s="2672"/>
      <c r="V40" s="2672"/>
      <c r="W40" s="2672"/>
      <c r="X40" s="2673"/>
      <c r="Y40" s="2673"/>
      <c r="Z40" s="2673"/>
      <c r="AA40" s="2673"/>
      <c r="AB40" s="2673"/>
      <c r="AC40" s="2673"/>
      <c r="AD40" s="2673"/>
      <c r="AE40" s="2673"/>
      <c r="AF40" s="2673"/>
      <c r="AG40" s="2673"/>
      <c r="AH40" s="2673"/>
      <c r="AI40" s="2674"/>
      <c r="AJ40" s="2694"/>
      <c r="AK40" s="2695"/>
      <c r="AL40" s="2695"/>
      <c r="AM40" s="2695"/>
      <c r="AN40" s="2695"/>
      <c r="AO40" s="2695"/>
      <c r="AP40" s="2695"/>
      <c r="AQ40" s="2695"/>
      <c r="AR40" s="2695"/>
      <c r="AS40" s="2695"/>
      <c r="AT40" s="2695"/>
      <c r="AU40" s="2695"/>
      <c r="AV40" s="2695"/>
      <c r="AW40" s="2695"/>
      <c r="AX40" s="2695"/>
      <c r="AY40" s="2695"/>
      <c r="AZ40" s="2695"/>
      <c r="BA40" s="2695"/>
      <c r="BB40" s="2695"/>
      <c r="BC40" s="2695"/>
      <c r="BD40" s="2695"/>
      <c r="BE40" s="2695"/>
      <c r="BF40" s="2695"/>
      <c r="BG40" s="2695"/>
      <c r="BH40" s="2696"/>
      <c r="BI40" s="13"/>
      <c r="BJ40" s="13"/>
      <c r="BK40" s="13"/>
      <c r="BL40" s="13"/>
      <c r="BM40" s="13"/>
      <c r="BN40" s="13"/>
      <c r="BO40" s="13"/>
      <c r="BP40" s="13"/>
      <c r="BQ40" s="13"/>
      <c r="BR40" s="13"/>
      <c r="BS40" s="13"/>
      <c r="BT40" s="13"/>
      <c r="BU40" s="13"/>
      <c r="BV40" s="13"/>
      <c r="BW40" s="13"/>
      <c r="BX40" s="13"/>
      <c r="BY40" s="13"/>
      <c r="BZ40" s="13"/>
      <c r="CA40" s="13"/>
      <c r="CB40" s="2"/>
      <c r="CC40" s="775"/>
      <c r="CD40" s="775"/>
      <c r="CE40" s="775"/>
      <c r="CF40" s="775"/>
      <c r="CG40" s="775"/>
      <c r="CH40" s="775"/>
      <c r="CI40" s="775"/>
      <c r="CJ40" s="775"/>
      <c r="CK40" s="775"/>
      <c r="CL40" s="775"/>
      <c r="CM40" s="775"/>
      <c r="CN40" s="775"/>
      <c r="CO40" s="775"/>
      <c r="CP40" s="775"/>
      <c r="CQ40" s="775"/>
      <c r="CR40" s="775"/>
      <c r="CS40" s="775"/>
      <c r="CT40" s="775"/>
      <c r="CU40" s="775"/>
      <c r="CV40" s="775"/>
      <c r="CW40" s="775"/>
      <c r="CX40" s="775"/>
      <c r="CY40" s="775"/>
      <c r="CZ40" s="775"/>
      <c r="DA40" s="775"/>
      <c r="DB40" s="775"/>
      <c r="DC40" s="775"/>
      <c r="DD40" s="775"/>
      <c r="DE40" s="775"/>
      <c r="DF40" s="775"/>
      <c r="DG40" s="775"/>
      <c r="DH40" s="775"/>
      <c r="DI40" s="775"/>
      <c r="DJ40" s="775"/>
      <c r="DK40" s="775"/>
      <c r="DL40" s="775"/>
      <c r="DM40" s="775"/>
      <c r="DN40" s="775"/>
      <c r="DO40" s="775"/>
      <c r="DP40" s="775"/>
      <c r="DQ40" s="775"/>
      <c r="DR40" s="775"/>
      <c r="DS40" s="775"/>
      <c r="DT40" s="775"/>
      <c r="DU40" s="775"/>
      <c r="DV40" s="775"/>
      <c r="DW40" s="775"/>
      <c r="DX40" s="775"/>
      <c r="DY40" s="775"/>
      <c r="DZ40" s="775"/>
      <c r="EA40" s="775"/>
      <c r="EB40" s="775"/>
      <c r="EC40" s="775"/>
      <c r="ED40" s="775"/>
      <c r="EE40" s="775"/>
      <c r="EF40" s="775"/>
      <c r="EG40" s="775"/>
      <c r="EH40" s="775"/>
      <c r="EI40" s="775"/>
      <c r="EJ40" s="775"/>
      <c r="EK40" s="775"/>
      <c r="EL40" s="775"/>
      <c r="EM40" s="775"/>
      <c r="EN40" s="775"/>
      <c r="EO40" s="775"/>
      <c r="EP40" s="775"/>
      <c r="EQ40" s="775"/>
      <c r="ER40" s="775"/>
      <c r="ES40" s="775"/>
      <c r="ET40" s="775"/>
      <c r="EU40" s="775"/>
      <c r="EV40" s="775"/>
      <c r="EW40" s="775"/>
      <c r="EX40" s="775"/>
      <c r="EY40" s="775"/>
      <c r="EZ40" s="775"/>
      <c r="FA40" s="775"/>
      <c r="FB40" s="775"/>
      <c r="FC40" s="775"/>
      <c r="FD40" s="775"/>
      <c r="FE40" s="775"/>
      <c r="FF40" s="775"/>
      <c r="FG40" s="775"/>
      <c r="FH40" s="775"/>
      <c r="FI40" s="775"/>
      <c r="FJ40" s="775"/>
      <c r="FK40" s="775"/>
      <c r="FL40" s="775"/>
      <c r="FM40" s="775"/>
      <c r="FN40" s="775"/>
      <c r="FO40" s="775"/>
      <c r="FP40" s="775"/>
      <c r="FQ40" s="775"/>
      <c r="FR40" s="775"/>
      <c r="FS40" s="775"/>
      <c r="FT40" s="775"/>
    </row>
    <row r="41" spans="2:176" ht="22.5" customHeight="1" x14ac:dyDescent="0.2">
      <c r="B41" s="215"/>
      <c r="C41" s="216"/>
      <c r="D41" s="2665"/>
      <c r="E41" s="2666"/>
      <c r="F41" s="2666"/>
      <c r="G41" s="2666"/>
      <c r="H41" s="2666"/>
      <c r="I41" s="2666"/>
      <c r="J41" s="2666"/>
      <c r="K41" s="2666"/>
      <c r="L41" s="2666"/>
      <c r="M41" s="2666"/>
      <c r="N41" s="2667"/>
      <c r="O41" s="2668"/>
      <c r="P41" s="2669"/>
      <c r="Q41" s="2670"/>
      <c r="R41" s="2671"/>
      <c r="S41" s="2672"/>
      <c r="T41" s="2672"/>
      <c r="U41" s="2672"/>
      <c r="V41" s="2672"/>
      <c r="W41" s="2672"/>
      <c r="X41" s="2673"/>
      <c r="Y41" s="2673"/>
      <c r="Z41" s="2673"/>
      <c r="AA41" s="2673"/>
      <c r="AB41" s="2673"/>
      <c r="AC41" s="2673"/>
      <c r="AD41" s="2673"/>
      <c r="AE41" s="2673"/>
      <c r="AF41" s="2673"/>
      <c r="AG41" s="2673"/>
      <c r="AH41" s="2673"/>
      <c r="AI41" s="2674"/>
      <c r="AJ41" s="2694"/>
      <c r="AK41" s="2695"/>
      <c r="AL41" s="2695"/>
      <c r="AM41" s="2695"/>
      <c r="AN41" s="2695"/>
      <c r="AO41" s="2695"/>
      <c r="AP41" s="2695"/>
      <c r="AQ41" s="2695"/>
      <c r="AR41" s="2695"/>
      <c r="AS41" s="2695"/>
      <c r="AT41" s="2695"/>
      <c r="AU41" s="2695"/>
      <c r="AV41" s="2695"/>
      <c r="AW41" s="2695"/>
      <c r="AX41" s="2695"/>
      <c r="AY41" s="2695"/>
      <c r="AZ41" s="2695"/>
      <c r="BA41" s="2695"/>
      <c r="BB41" s="2695"/>
      <c r="BC41" s="2695"/>
      <c r="BD41" s="2695"/>
      <c r="BE41" s="2695"/>
      <c r="BF41" s="2695"/>
      <c r="BG41" s="2695"/>
      <c r="BH41" s="2696"/>
      <c r="BI41" s="13"/>
      <c r="BJ41" s="13"/>
      <c r="BK41" s="13"/>
      <c r="BL41" s="13"/>
      <c r="BM41" s="13"/>
      <c r="BN41" s="13"/>
      <c r="BO41" s="13"/>
      <c r="BP41" s="13"/>
      <c r="BQ41" s="13"/>
      <c r="BR41" s="13"/>
      <c r="BS41" s="13"/>
      <c r="BT41" s="13"/>
      <c r="BU41" s="13"/>
      <c r="BV41" s="13"/>
      <c r="BW41" s="13"/>
      <c r="BX41" s="13"/>
      <c r="BY41" s="13"/>
      <c r="BZ41" s="13"/>
      <c r="CA41" s="13"/>
      <c r="CB41" s="2"/>
      <c r="CC41" s="775"/>
      <c r="CD41" s="775"/>
      <c r="CE41" s="775"/>
      <c r="CF41" s="775"/>
      <c r="CG41" s="775"/>
      <c r="CH41" s="775"/>
      <c r="CI41" s="775"/>
      <c r="CJ41" s="775"/>
      <c r="CK41" s="775"/>
      <c r="CL41" s="775"/>
      <c r="CM41" s="775"/>
      <c r="CN41" s="775"/>
      <c r="CO41" s="775"/>
      <c r="CP41" s="775"/>
      <c r="CQ41" s="775"/>
      <c r="CR41" s="775"/>
      <c r="CS41" s="775"/>
      <c r="CT41" s="775"/>
      <c r="CU41" s="775"/>
      <c r="CV41" s="775"/>
      <c r="CW41" s="775"/>
      <c r="CX41" s="775"/>
      <c r="CY41" s="775"/>
      <c r="CZ41" s="775"/>
      <c r="DA41" s="775"/>
      <c r="DB41" s="775"/>
      <c r="DC41" s="775"/>
      <c r="DD41" s="775"/>
      <c r="DE41" s="775"/>
      <c r="DF41" s="775"/>
      <c r="DG41" s="775"/>
      <c r="DH41" s="775"/>
      <c r="DI41" s="775"/>
      <c r="DJ41" s="775"/>
      <c r="DK41" s="775"/>
      <c r="DL41" s="775"/>
      <c r="DM41" s="775"/>
      <c r="DN41" s="775"/>
      <c r="DO41" s="775"/>
      <c r="DP41" s="775"/>
      <c r="DQ41" s="775"/>
      <c r="DR41" s="775"/>
      <c r="DS41" s="775"/>
      <c r="DT41" s="775"/>
      <c r="DU41" s="775"/>
      <c r="DV41" s="775"/>
      <c r="DW41" s="775"/>
      <c r="DX41" s="775"/>
      <c r="DY41" s="775"/>
      <c r="DZ41" s="775"/>
      <c r="EA41" s="775"/>
      <c r="EB41" s="775"/>
      <c r="EC41" s="775"/>
      <c r="ED41" s="775"/>
      <c r="EE41" s="775"/>
      <c r="EF41" s="775"/>
      <c r="EG41" s="775"/>
      <c r="EH41" s="775"/>
      <c r="EI41" s="775"/>
      <c r="EJ41" s="775"/>
      <c r="EK41" s="775"/>
      <c r="EL41" s="775"/>
      <c r="EM41" s="775"/>
      <c r="EN41" s="775"/>
      <c r="EO41" s="775"/>
      <c r="EP41" s="775"/>
      <c r="EQ41" s="775"/>
      <c r="ER41" s="775"/>
      <c r="ES41" s="775"/>
      <c r="ET41" s="775"/>
      <c r="EU41" s="775"/>
      <c r="EV41" s="775"/>
      <c r="EW41" s="775"/>
      <c r="EX41" s="775"/>
      <c r="EY41" s="775"/>
      <c r="EZ41" s="775"/>
      <c r="FA41" s="775"/>
      <c r="FB41" s="775"/>
      <c r="FC41" s="775"/>
      <c r="FD41" s="775"/>
      <c r="FE41" s="775"/>
      <c r="FF41" s="775"/>
      <c r="FG41" s="775"/>
      <c r="FH41" s="775"/>
      <c r="FI41" s="775"/>
      <c r="FJ41" s="775"/>
      <c r="FK41" s="775"/>
      <c r="FL41" s="775"/>
      <c r="FM41" s="775"/>
      <c r="FN41" s="775"/>
      <c r="FO41" s="775"/>
      <c r="FP41" s="775"/>
      <c r="FQ41" s="775"/>
      <c r="FR41" s="775"/>
      <c r="FS41" s="775"/>
      <c r="FT41" s="775"/>
    </row>
    <row r="42" spans="2:176" ht="22.5" customHeight="1" x14ac:dyDescent="0.2">
      <c r="B42" s="215"/>
      <c r="C42" s="216"/>
      <c r="D42" s="2665"/>
      <c r="E42" s="2666"/>
      <c r="F42" s="2666"/>
      <c r="G42" s="2666"/>
      <c r="H42" s="2666"/>
      <c r="I42" s="2666"/>
      <c r="J42" s="2666"/>
      <c r="K42" s="2666"/>
      <c r="L42" s="2666"/>
      <c r="M42" s="2666"/>
      <c r="N42" s="2667"/>
      <c r="O42" s="2668"/>
      <c r="P42" s="2669"/>
      <c r="Q42" s="2670"/>
      <c r="R42" s="2671"/>
      <c r="S42" s="2672"/>
      <c r="T42" s="2672"/>
      <c r="U42" s="2672"/>
      <c r="V42" s="2672"/>
      <c r="W42" s="2672"/>
      <c r="X42" s="2673"/>
      <c r="Y42" s="2673"/>
      <c r="Z42" s="2673"/>
      <c r="AA42" s="2673"/>
      <c r="AB42" s="2673"/>
      <c r="AC42" s="2673"/>
      <c r="AD42" s="2673"/>
      <c r="AE42" s="2673"/>
      <c r="AF42" s="2673"/>
      <c r="AG42" s="2673"/>
      <c r="AH42" s="2673"/>
      <c r="AI42" s="2674"/>
      <c r="AJ42" s="2694"/>
      <c r="AK42" s="2695"/>
      <c r="AL42" s="2695"/>
      <c r="AM42" s="2695"/>
      <c r="AN42" s="2695"/>
      <c r="AO42" s="2695"/>
      <c r="AP42" s="2695"/>
      <c r="AQ42" s="2695"/>
      <c r="AR42" s="2695"/>
      <c r="AS42" s="2695"/>
      <c r="AT42" s="2695"/>
      <c r="AU42" s="2695"/>
      <c r="AV42" s="2695"/>
      <c r="AW42" s="2695"/>
      <c r="AX42" s="2695"/>
      <c r="AY42" s="2695"/>
      <c r="AZ42" s="2695"/>
      <c r="BA42" s="2695"/>
      <c r="BB42" s="2695"/>
      <c r="BC42" s="2695"/>
      <c r="BD42" s="2695"/>
      <c r="BE42" s="2695"/>
      <c r="BF42" s="2695"/>
      <c r="BG42" s="2695"/>
      <c r="BH42" s="2696"/>
      <c r="BI42" s="13"/>
      <c r="BJ42" s="13"/>
      <c r="BK42" s="13"/>
      <c r="BL42" s="13"/>
      <c r="BM42" s="13"/>
      <c r="BN42" s="13"/>
      <c r="BO42" s="13"/>
      <c r="BP42" s="13"/>
      <c r="BQ42" s="13"/>
      <c r="BR42" s="13"/>
      <c r="BS42" s="13"/>
      <c r="BT42" s="13"/>
      <c r="BU42" s="13"/>
      <c r="BV42" s="13"/>
      <c r="BW42" s="13"/>
      <c r="BX42" s="13"/>
      <c r="BY42" s="13"/>
      <c r="BZ42" s="13"/>
      <c r="CA42" s="13"/>
      <c r="CB42" s="2"/>
      <c r="CC42" s="775"/>
      <c r="CD42" s="775"/>
      <c r="CE42" s="775"/>
      <c r="CF42" s="775"/>
      <c r="CG42" s="775"/>
      <c r="CH42" s="775"/>
      <c r="CI42" s="775"/>
      <c r="CJ42" s="775"/>
      <c r="CK42" s="775"/>
      <c r="CL42" s="775"/>
      <c r="CM42" s="775"/>
      <c r="CN42" s="775"/>
      <c r="CO42" s="775"/>
      <c r="CP42" s="775"/>
      <c r="CQ42" s="775"/>
      <c r="CR42" s="775"/>
      <c r="CS42" s="775"/>
      <c r="CT42" s="775"/>
      <c r="CU42" s="775"/>
      <c r="CV42" s="775"/>
      <c r="CW42" s="775"/>
      <c r="CX42" s="775"/>
      <c r="CY42" s="775"/>
      <c r="CZ42" s="775"/>
      <c r="DA42" s="775"/>
      <c r="DB42" s="775"/>
      <c r="DC42" s="775"/>
      <c r="DD42" s="775"/>
      <c r="DE42" s="775"/>
      <c r="DF42" s="775"/>
      <c r="DG42" s="775"/>
      <c r="DH42" s="775"/>
      <c r="DI42" s="775"/>
      <c r="DJ42" s="775"/>
      <c r="DK42" s="775"/>
      <c r="DL42" s="775"/>
      <c r="DM42" s="775"/>
      <c r="DN42" s="775"/>
      <c r="DO42" s="775"/>
      <c r="DP42" s="775"/>
      <c r="DQ42" s="775"/>
      <c r="DR42" s="775"/>
      <c r="DS42" s="775"/>
      <c r="DT42" s="775"/>
      <c r="DU42" s="775"/>
      <c r="DV42" s="775"/>
      <c r="DW42" s="775"/>
      <c r="DX42" s="775"/>
      <c r="DY42" s="775"/>
      <c r="DZ42" s="775"/>
      <c r="EA42" s="775"/>
      <c r="EB42" s="775"/>
      <c r="EC42" s="775"/>
      <c r="ED42" s="775"/>
      <c r="EE42" s="775"/>
      <c r="EF42" s="775"/>
      <c r="EG42" s="775"/>
      <c r="EH42" s="775"/>
      <c r="EI42" s="775"/>
      <c r="EJ42" s="775"/>
      <c r="EK42" s="775"/>
      <c r="EL42" s="775"/>
      <c r="EM42" s="775"/>
      <c r="EN42" s="775"/>
      <c r="EO42" s="775"/>
      <c r="EP42" s="775"/>
      <c r="EQ42" s="775"/>
      <c r="ER42" s="775"/>
      <c r="ES42" s="775"/>
      <c r="ET42" s="775"/>
      <c r="EU42" s="775"/>
      <c r="EV42" s="775"/>
      <c r="EW42" s="775"/>
      <c r="EX42" s="775"/>
      <c r="EY42" s="775"/>
      <c r="EZ42" s="775"/>
      <c r="FA42" s="775"/>
      <c r="FB42" s="775"/>
      <c r="FC42" s="775"/>
      <c r="FD42" s="775"/>
      <c r="FE42" s="775"/>
      <c r="FF42" s="775"/>
      <c r="FG42" s="775"/>
      <c r="FH42" s="775"/>
      <c r="FI42" s="775"/>
      <c r="FJ42" s="775"/>
      <c r="FK42" s="775"/>
      <c r="FL42" s="775"/>
      <c r="FM42" s="775"/>
      <c r="FN42" s="775"/>
      <c r="FO42" s="775"/>
      <c r="FP42" s="775"/>
      <c r="FQ42" s="775"/>
      <c r="FR42" s="775"/>
      <c r="FS42" s="775"/>
      <c r="FT42" s="775"/>
    </row>
    <row r="43" spans="2:176" ht="22.5" customHeight="1" x14ac:dyDescent="0.2">
      <c r="B43" s="215"/>
      <c r="C43" s="216"/>
      <c r="D43" s="2665"/>
      <c r="E43" s="2666"/>
      <c r="F43" s="2666"/>
      <c r="G43" s="2666"/>
      <c r="H43" s="2666"/>
      <c r="I43" s="2666"/>
      <c r="J43" s="2666"/>
      <c r="K43" s="2666"/>
      <c r="L43" s="2666"/>
      <c r="M43" s="2666"/>
      <c r="N43" s="2667"/>
      <c r="O43" s="2668"/>
      <c r="P43" s="2669"/>
      <c r="Q43" s="2670"/>
      <c r="R43" s="2671"/>
      <c r="S43" s="2672"/>
      <c r="T43" s="2672"/>
      <c r="U43" s="2672"/>
      <c r="V43" s="2672"/>
      <c r="W43" s="2672"/>
      <c r="X43" s="2673"/>
      <c r="Y43" s="2673"/>
      <c r="Z43" s="2673"/>
      <c r="AA43" s="2673"/>
      <c r="AB43" s="2673"/>
      <c r="AC43" s="2673"/>
      <c r="AD43" s="2673"/>
      <c r="AE43" s="2673"/>
      <c r="AF43" s="2673"/>
      <c r="AG43" s="2673"/>
      <c r="AH43" s="2673"/>
      <c r="AI43" s="2674"/>
      <c r="AJ43" s="2694"/>
      <c r="AK43" s="2695"/>
      <c r="AL43" s="2695"/>
      <c r="AM43" s="2695"/>
      <c r="AN43" s="2695"/>
      <c r="AO43" s="2695"/>
      <c r="AP43" s="2695"/>
      <c r="AQ43" s="2695"/>
      <c r="AR43" s="2695"/>
      <c r="AS43" s="2695"/>
      <c r="AT43" s="2695"/>
      <c r="AU43" s="2695"/>
      <c r="AV43" s="2695"/>
      <c r="AW43" s="2695"/>
      <c r="AX43" s="2695"/>
      <c r="AY43" s="2695"/>
      <c r="AZ43" s="2695"/>
      <c r="BA43" s="2695"/>
      <c r="BB43" s="2695"/>
      <c r="BC43" s="2695"/>
      <c r="BD43" s="2695"/>
      <c r="BE43" s="2695"/>
      <c r="BF43" s="2695"/>
      <c r="BG43" s="2695"/>
      <c r="BH43" s="2696"/>
      <c r="BI43" s="13"/>
      <c r="BJ43" s="13"/>
      <c r="BK43" s="13"/>
      <c r="BL43" s="13"/>
      <c r="BM43" s="13"/>
      <c r="BN43" s="13"/>
      <c r="BO43" s="13"/>
      <c r="BP43" s="13"/>
      <c r="BQ43" s="13"/>
      <c r="BR43" s="13"/>
      <c r="BS43" s="13"/>
      <c r="BT43" s="13"/>
      <c r="BU43" s="13"/>
      <c r="BV43" s="13"/>
      <c r="BW43" s="13"/>
      <c r="BX43" s="13"/>
      <c r="BY43" s="13"/>
      <c r="BZ43" s="13"/>
      <c r="CA43" s="13"/>
      <c r="CB43" s="2"/>
      <c r="CC43" s="775"/>
      <c r="CD43" s="775"/>
      <c r="CE43" s="775"/>
      <c r="CF43" s="775"/>
      <c r="CG43" s="775"/>
      <c r="CH43" s="775"/>
      <c r="CI43" s="775"/>
      <c r="CJ43" s="775"/>
      <c r="CK43" s="775"/>
      <c r="CL43" s="775"/>
      <c r="CM43" s="775"/>
      <c r="CN43" s="775"/>
      <c r="CO43" s="775"/>
      <c r="CP43" s="775"/>
      <c r="CQ43" s="775"/>
      <c r="CR43" s="775"/>
      <c r="CS43" s="775"/>
      <c r="CT43" s="775"/>
      <c r="CU43" s="775"/>
      <c r="CV43" s="775"/>
      <c r="CW43" s="775"/>
      <c r="CX43" s="775"/>
      <c r="CY43" s="775"/>
      <c r="CZ43" s="775"/>
      <c r="DA43" s="775"/>
      <c r="DB43" s="775"/>
      <c r="DC43" s="775"/>
      <c r="DD43" s="775"/>
      <c r="DE43" s="775"/>
      <c r="DF43" s="775"/>
      <c r="DG43" s="775"/>
      <c r="DH43" s="775"/>
      <c r="DI43" s="775"/>
      <c r="DJ43" s="775"/>
      <c r="DK43" s="775"/>
      <c r="DL43" s="775"/>
      <c r="DM43" s="775"/>
      <c r="DN43" s="775"/>
      <c r="DO43" s="775"/>
      <c r="DP43" s="775"/>
      <c r="DQ43" s="775"/>
      <c r="DR43" s="775"/>
      <c r="DS43" s="775"/>
      <c r="DT43" s="775"/>
      <c r="DU43" s="775"/>
      <c r="DV43" s="775"/>
      <c r="DW43" s="775"/>
      <c r="DX43" s="775"/>
      <c r="DY43" s="775"/>
      <c r="DZ43" s="775"/>
      <c r="EA43" s="775"/>
      <c r="EB43" s="775"/>
      <c r="EC43" s="775"/>
      <c r="ED43" s="775"/>
      <c r="EE43" s="775"/>
      <c r="EF43" s="775"/>
      <c r="EG43" s="775"/>
      <c r="EH43" s="775"/>
      <c r="EI43" s="775"/>
      <c r="EJ43" s="775"/>
      <c r="EK43" s="775"/>
      <c r="EL43" s="775"/>
      <c r="EM43" s="775"/>
      <c r="EN43" s="775"/>
      <c r="EO43" s="775"/>
      <c r="EP43" s="775"/>
      <c r="EQ43" s="775"/>
      <c r="ER43" s="775"/>
      <c r="ES43" s="775"/>
      <c r="ET43" s="775"/>
      <c r="EU43" s="775"/>
      <c r="EV43" s="775"/>
      <c r="EW43" s="775"/>
      <c r="EX43" s="775"/>
      <c r="EY43" s="775"/>
      <c r="EZ43" s="775"/>
      <c r="FA43" s="775"/>
      <c r="FB43" s="775"/>
      <c r="FC43" s="775"/>
      <c r="FD43" s="775"/>
      <c r="FE43" s="775"/>
      <c r="FF43" s="775"/>
      <c r="FG43" s="775"/>
      <c r="FH43" s="775"/>
      <c r="FI43" s="775"/>
      <c r="FJ43" s="775"/>
      <c r="FK43" s="775"/>
      <c r="FL43" s="775"/>
      <c r="FM43" s="775"/>
      <c r="FN43" s="775"/>
      <c r="FO43" s="775"/>
      <c r="FP43" s="775"/>
      <c r="FQ43" s="775"/>
      <c r="FR43" s="775"/>
      <c r="FS43" s="775"/>
      <c r="FT43" s="775"/>
    </row>
    <row r="44" spans="2:176" ht="22.5" customHeight="1" thickBot="1" x14ac:dyDescent="0.25">
      <c r="B44" s="217"/>
      <c r="C44" s="218"/>
      <c r="D44" s="2697"/>
      <c r="E44" s="2698"/>
      <c r="F44" s="2698"/>
      <c r="G44" s="2698"/>
      <c r="H44" s="2698"/>
      <c r="I44" s="2698"/>
      <c r="J44" s="2698"/>
      <c r="K44" s="2698"/>
      <c r="L44" s="2698"/>
      <c r="M44" s="2698"/>
      <c r="N44" s="2667"/>
      <c r="O44" s="2668"/>
      <c r="P44" s="2699"/>
      <c r="Q44" s="2700"/>
      <c r="R44" s="2701"/>
      <c r="S44" s="2702"/>
      <c r="T44" s="2703"/>
      <c r="U44" s="2703"/>
      <c r="V44" s="2703"/>
      <c r="W44" s="2704"/>
      <c r="X44" s="2705"/>
      <c r="Y44" s="2706"/>
      <c r="Z44" s="2706"/>
      <c r="AA44" s="2706"/>
      <c r="AB44" s="2706"/>
      <c r="AC44" s="2706"/>
      <c r="AD44" s="2706"/>
      <c r="AE44" s="2706"/>
      <c r="AF44" s="2706"/>
      <c r="AG44" s="2706"/>
      <c r="AH44" s="2706"/>
      <c r="AI44" s="2707"/>
      <c r="AJ44" s="2708"/>
      <c r="AK44" s="2709"/>
      <c r="AL44" s="2709"/>
      <c r="AM44" s="2709"/>
      <c r="AN44" s="2709"/>
      <c r="AO44" s="2709"/>
      <c r="AP44" s="2709"/>
      <c r="AQ44" s="2709"/>
      <c r="AR44" s="2709"/>
      <c r="AS44" s="2709"/>
      <c r="AT44" s="2709"/>
      <c r="AU44" s="2709"/>
      <c r="AV44" s="2709"/>
      <c r="AW44" s="2709"/>
      <c r="AX44" s="2709"/>
      <c r="AY44" s="2709"/>
      <c r="AZ44" s="2709"/>
      <c r="BA44" s="2709"/>
      <c r="BB44" s="2709"/>
      <c r="BC44" s="2709"/>
      <c r="BD44" s="2709"/>
      <c r="BE44" s="2709"/>
      <c r="BF44" s="2709"/>
      <c r="BG44" s="2709"/>
      <c r="BH44" s="2710"/>
      <c r="BI44" s="13"/>
      <c r="BJ44" s="13"/>
      <c r="BK44" s="13"/>
      <c r="BL44" s="13"/>
      <c r="BM44" s="13"/>
      <c r="BN44" s="13"/>
      <c r="BO44" s="13"/>
      <c r="BP44" s="13"/>
      <c r="BQ44" s="13"/>
      <c r="BR44" s="13"/>
      <c r="BS44" s="13"/>
      <c r="BT44" s="13"/>
      <c r="BU44" s="13"/>
      <c r="BV44" s="13"/>
      <c r="BW44" s="13"/>
      <c r="BX44" s="13"/>
      <c r="BY44" s="13"/>
      <c r="BZ44" s="13"/>
      <c r="CA44" s="13"/>
      <c r="CB44" s="2"/>
      <c r="CC44" s="775"/>
      <c r="CD44" s="775"/>
      <c r="CE44" s="775"/>
      <c r="CF44" s="775"/>
      <c r="CG44" s="775"/>
      <c r="CH44" s="775"/>
      <c r="CI44" s="775"/>
      <c r="CJ44" s="775"/>
      <c r="CK44" s="775"/>
      <c r="CL44" s="775"/>
      <c r="CM44" s="775"/>
      <c r="CN44" s="775"/>
      <c r="CO44" s="775"/>
      <c r="CP44" s="775"/>
      <c r="CQ44" s="775"/>
      <c r="CR44" s="775"/>
      <c r="CS44" s="775"/>
      <c r="CT44" s="775"/>
      <c r="CU44" s="775"/>
      <c r="CV44" s="775"/>
      <c r="CW44" s="775"/>
      <c r="CX44" s="775"/>
      <c r="CY44" s="775"/>
      <c r="CZ44" s="775"/>
      <c r="DA44" s="775"/>
      <c r="DB44" s="775"/>
      <c r="DC44" s="775"/>
      <c r="DD44" s="775"/>
      <c r="DE44" s="775"/>
      <c r="DF44" s="775"/>
      <c r="DG44" s="775"/>
      <c r="DH44" s="775"/>
      <c r="DI44" s="775"/>
      <c r="DJ44" s="775"/>
      <c r="DK44" s="775"/>
      <c r="DL44" s="775"/>
      <c r="DM44" s="775"/>
      <c r="DN44" s="775"/>
      <c r="DO44" s="775"/>
      <c r="DP44" s="775"/>
      <c r="DQ44" s="775"/>
      <c r="DR44" s="775"/>
      <c r="DS44" s="775"/>
      <c r="DT44" s="775"/>
      <c r="DU44" s="775"/>
      <c r="DV44" s="775"/>
      <c r="DW44" s="775"/>
      <c r="DX44" s="775"/>
      <c r="DY44" s="775"/>
      <c r="DZ44" s="775"/>
      <c r="EA44" s="775"/>
      <c r="EB44" s="775"/>
      <c r="EC44" s="775"/>
      <c r="ED44" s="775"/>
      <c r="EE44" s="775"/>
      <c r="EF44" s="775"/>
      <c r="EG44" s="775"/>
      <c r="EH44" s="775"/>
      <c r="EI44" s="775"/>
      <c r="EJ44" s="775"/>
      <c r="EK44" s="775"/>
      <c r="EL44" s="775"/>
      <c r="EM44" s="775"/>
      <c r="EN44" s="775"/>
      <c r="EO44" s="775"/>
      <c r="EP44" s="775"/>
      <c r="EQ44" s="775"/>
      <c r="ER44" s="775"/>
      <c r="ES44" s="775"/>
      <c r="ET44" s="775"/>
      <c r="EU44" s="775"/>
      <c r="EV44" s="775"/>
      <c r="EW44" s="775"/>
      <c r="EX44" s="775"/>
      <c r="EY44" s="775"/>
      <c r="EZ44" s="775"/>
      <c r="FA44" s="775"/>
      <c r="FB44" s="775"/>
      <c r="FC44" s="775"/>
      <c r="FD44" s="775"/>
      <c r="FE44" s="775"/>
      <c r="FF44" s="775"/>
      <c r="FG44" s="775"/>
      <c r="FH44" s="775"/>
      <c r="FI44" s="775"/>
      <c r="FJ44" s="775"/>
      <c r="FK44" s="775"/>
      <c r="FL44" s="775"/>
      <c r="FM44" s="775"/>
      <c r="FN44" s="775"/>
      <c r="FO44" s="775"/>
      <c r="FP44" s="775"/>
      <c r="FQ44" s="775"/>
      <c r="FR44" s="775"/>
      <c r="FS44" s="775"/>
      <c r="FT44" s="775"/>
    </row>
    <row r="45" spans="2:176" ht="7.5" customHeight="1" x14ac:dyDescent="0.2">
      <c r="B45" s="2736" t="s">
        <v>90</v>
      </c>
      <c r="C45" s="2737"/>
      <c r="D45" s="2737"/>
      <c r="E45" s="2737"/>
      <c r="F45" s="2737"/>
      <c r="G45" s="2737"/>
      <c r="H45" s="2737"/>
      <c r="I45" s="2738"/>
      <c r="J45" s="2742"/>
      <c r="K45" s="2743"/>
      <c r="L45" s="2743"/>
      <c r="M45" s="2743"/>
      <c r="N45" s="2743"/>
      <c r="O45" s="2744"/>
      <c r="P45" s="2723" t="s">
        <v>83</v>
      </c>
      <c r="Q45" s="2724"/>
      <c r="R45" s="2724"/>
      <c r="S45" s="2724"/>
      <c r="T45" s="2724"/>
      <c r="U45" s="2724"/>
      <c r="V45" s="2724"/>
      <c r="W45" s="2724"/>
      <c r="X45" s="2724"/>
      <c r="Y45" s="2724"/>
      <c r="Z45" s="2724"/>
      <c r="AA45" s="2724"/>
      <c r="AB45" s="2724"/>
      <c r="AC45" s="2724"/>
      <c r="AD45" s="2724"/>
      <c r="AE45" s="2724"/>
      <c r="AF45" s="2724"/>
      <c r="AG45" s="2724"/>
      <c r="AH45" s="2724"/>
      <c r="AI45" s="2725"/>
      <c r="AJ45" s="2747"/>
      <c r="AK45" s="2743"/>
      <c r="AL45" s="2743"/>
      <c r="AM45" s="2743"/>
      <c r="AN45" s="2743"/>
      <c r="AO45" s="2743"/>
      <c r="AP45" s="2743"/>
      <c r="AQ45" s="2743"/>
      <c r="AR45" s="2743"/>
      <c r="AS45" s="2743"/>
      <c r="AT45" s="2743"/>
      <c r="AU45" s="2743"/>
      <c r="AV45" s="2743"/>
      <c r="AW45" s="2743"/>
      <c r="AX45" s="2743"/>
      <c r="AY45" s="2743"/>
      <c r="AZ45" s="2743"/>
      <c r="BA45" s="2743"/>
      <c r="BB45" s="2743"/>
      <c r="BC45" s="2743"/>
      <c r="BD45" s="2743"/>
      <c r="BE45" s="2743"/>
      <c r="BF45" s="2743"/>
      <c r="BG45" s="2743"/>
      <c r="BH45" s="2748"/>
      <c r="BI45" s="13"/>
      <c r="BJ45" s="13"/>
      <c r="BK45" s="13"/>
      <c r="BL45" s="13"/>
      <c r="CK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row>
    <row r="46" spans="2:176" ht="15" customHeight="1" x14ac:dyDescent="0.2">
      <c r="B46" s="2739"/>
      <c r="C46" s="2740"/>
      <c r="D46" s="2740"/>
      <c r="E46" s="2740"/>
      <c r="F46" s="2740"/>
      <c r="G46" s="2740"/>
      <c r="H46" s="2740"/>
      <c r="I46" s="2741"/>
      <c r="J46" s="2745"/>
      <c r="K46" s="2695"/>
      <c r="L46" s="2695"/>
      <c r="M46" s="2695"/>
      <c r="N46" s="2695"/>
      <c r="O46" s="2746"/>
      <c r="P46" s="2749" t="s">
        <v>84</v>
      </c>
      <c r="Q46" s="2750"/>
      <c r="R46" s="2750"/>
      <c r="S46" s="2750"/>
      <c r="T46" s="2750"/>
      <c r="U46" s="2750"/>
      <c r="V46" s="2750"/>
      <c r="W46" s="2750"/>
      <c r="X46" s="2750"/>
      <c r="Y46" s="2750"/>
      <c r="Z46" s="2750"/>
      <c r="AA46" s="2750"/>
      <c r="AB46" s="2750"/>
      <c r="AC46" s="2750"/>
      <c r="AD46" s="2750"/>
      <c r="AE46" s="2750"/>
      <c r="AF46" s="2750"/>
      <c r="AG46" s="2750"/>
      <c r="AH46" s="2750"/>
      <c r="AI46" s="2751"/>
      <c r="AJ46" s="2694"/>
      <c r="AK46" s="2695"/>
      <c r="AL46" s="2695"/>
      <c r="AM46" s="2695"/>
      <c r="AN46" s="2695"/>
      <c r="AO46" s="2695"/>
      <c r="AP46" s="2695"/>
      <c r="AQ46" s="2695"/>
      <c r="AR46" s="2695"/>
      <c r="AS46" s="2695"/>
      <c r="AT46" s="2695"/>
      <c r="AU46" s="2695"/>
      <c r="AV46" s="2695"/>
      <c r="AW46" s="2695"/>
      <c r="AX46" s="2695"/>
      <c r="AY46" s="2695"/>
      <c r="AZ46" s="2695"/>
      <c r="BA46" s="2695"/>
      <c r="BB46" s="2695"/>
      <c r="BC46" s="2695"/>
      <c r="BD46" s="2695"/>
      <c r="BE46" s="2695"/>
      <c r="BF46" s="2695"/>
      <c r="BG46" s="2695"/>
      <c r="BH46" s="2696"/>
      <c r="BI46" s="13"/>
      <c r="BJ46" s="13"/>
      <c r="BK46" s="13"/>
      <c r="BL46" s="13"/>
      <c r="CK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row>
    <row r="47" spans="2:176" ht="7.5" customHeight="1" x14ac:dyDescent="0.2">
      <c r="B47" s="2752" t="s">
        <v>126</v>
      </c>
      <c r="C47" s="2753"/>
      <c r="D47" s="2753"/>
      <c r="E47" s="2753"/>
      <c r="F47" s="2753"/>
      <c r="G47" s="2753"/>
      <c r="H47" s="2753"/>
      <c r="I47" s="2754"/>
      <c r="J47" s="2758"/>
      <c r="K47" s="2759"/>
      <c r="L47" s="2759"/>
      <c r="M47" s="2759"/>
      <c r="N47" s="2759"/>
      <c r="O47" s="2760"/>
      <c r="P47" s="2723" t="s">
        <v>83</v>
      </c>
      <c r="Q47" s="2724"/>
      <c r="R47" s="2724"/>
      <c r="S47" s="2724"/>
      <c r="T47" s="2724"/>
      <c r="U47" s="2724"/>
      <c r="V47" s="2724"/>
      <c r="W47" s="2724"/>
      <c r="X47" s="2724"/>
      <c r="Y47" s="2724"/>
      <c r="Z47" s="2724"/>
      <c r="AA47" s="2724"/>
      <c r="AB47" s="2724"/>
      <c r="AC47" s="2724"/>
      <c r="AD47" s="2724"/>
      <c r="AE47" s="2724"/>
      <c r="AF47" s="2724"/>
      <c r="AG47" s="2724"/>
      <c r="AH47" s="2724"/>
      <c r="AI47" s="2725"/>
      <c r="AJ47" s="2764"/>
      <c r="AK47" s="2759"/>
      <c r="AL47" s="2759"/>
      <c r="AM47" s="2759"/>
      <c r="AN47" s="2759"/>
      <c r="AO47" s="2759"/>
      <c r="AP47" s="2759"/>
      <c r="AQ47" s="2759"/>
      <c r="AR47" s="2759"/>
      <c r="AS47" s="2759"/>
      <c r="AT47" s="2759"/>
      <c r="AU47" s="2759"/>
      <c r="AV47" s="2759"/>
      <c r="AW47" s="2759"/>
      <c r="AX47" s="2759"/>
      <c r="AY47" s="2759"/>
      <c r="AZ47" s="2759"/>
      <c r="BA47" s="2759"/>
      <c r="BB47" s="2759"/>
      <c r="BC47" s="2759"/>
      <c r="BD47" s="2759"/>
      <c r="BE47" s="2759"/>
      <c r="BF47" s="2759"/>
      <c r="BG47" s="2759"/>
      <c r="BH47" s="2765"/>
      <c r="BI47" s="13"/>
      <c r="BJ47" s="13"/>
      <c r="BK47" s="13"/>
      <c r="BL47" s="13"/>
      <c r="BM47" s="13"/>
      <c r="BN47" s="13"/>
      <c r="BO47" s="13"/>
      <c r="BP47" s="13"/>
      <c r="BQ47" s="13"/>
      <c r="BR47" s="13"/>
      <c r="BS47" s="13"/>
      <c r="BT47" s="13"/>
      <c r="BU47" s="13"/>
      <c r="BV47" s="13"/>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row>
    <row r="48" spans="2:176" ht="15" customHeight="1" x14ac:dyDescent="0.2">
      <c r="B48" s="2755"/>
      <c r="C48" s="2756"/>
      <c r="D48" s="2756"/>
      <c r="E48" s="2756"/>
      <c r="F48" s="2756"/>
      <c r="G48" s="2756"/>
      <c r="H48" s="2756"/>
      <c r="I48" s="2757"/>
      <c r="J48" s="2761"/>
      <c r="K48" s="2762"/>
      <c r="L48" s="2762"/>
      <c r="M48" s="2762"/>
      <c r="N48" s="2762"/>
      <c r="O48" s="2763"/>
      <c r="P48" s="2768" t="s">
        <v>96</v>
      </c>
      <c r="Q48" s="2769"/>
      <c r="R48" s="2769"/>
      <c r="S48" s="2769"/>
      <c r="T48" s="2769"/>
      <c r="U48" s="2769"/>
      <c r="V48" s="2769"/>
      <c r="W48" s="2769"/>
      <c r="X48" s="2769"/>
      <c r="Y48" s="2769"/>
      <c r="Z48" s="2769"/>
      <c r="AA48" s="2769"/>
      <c r="AB48" s="2769"/>
      <c r="AC48" s="2769"/>
      <c r="AD48" s="2769"/>
      <c r="AE48" s="2769"/>
      <c r="AF48" s="2769"/>
      <c r="AG48" s="2769"/>
      <c r="AH48" s="2769"/>
      <c r="AI48" s="2770"/>
      <c r="AJ48" s="2766"/>
      <c r="AK48" s="2762"/>
      <c r="AL48" s="2762"/>
      <c r="AM48" s="2762"/>
      <c r="AN48" s="2762"/>
      <c r="AO48" s="2762"/>
      <c r="AP48" s="2762"/>
      <c r="AQ48" s="2762"/>
      <c r="AR48" s="2762"/>
      <c r="AS48" s="2762"/>
      <c r="AT48" s="2762"/>
      <c r="AU48" s="2762"/>
      <c r="AV48" s="2762"/>
      <c r="AW48" s="2762"/>
      <c r="AX48" s="2762"/>
      <c r="AY48" s="2762"/>
      <c r="AZ48" s="2762"/>
      <c r="BA48" s="2762"/>
      <c r="BB48" s="2762"/>
      <c r="BC48" s="2762"/>
      <c r="BD48" s="2762"/>
      <c r="BE48" s="2762"/>
      <c r="BF48" s="2762"/>
      <c r="BG48" s="2762"/>
      <c r="BH48" s="2767"/>
      <c r="BI48" s="13"/>
      <c r="BJ48" s="13"/>
      <c r="BK48" s="13"/>
      <c r="BL48" s="13"/>
      <c r="BM48" s="13"/>
      <c r="BN48" s="13"/>
      <c r="BO48" s="13"/>
      <c r="BP48" s="13"/>
      <c r="BQ48" s="13"/>
      <c r="BR48" s="13"/>
      <c r="BS48" s="13"/>
      <c r="BT48" s="13"/>
      <c r="BU48" s="13"/>
      <c r="BV48" s="13"/>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row>
    <row r="49" spans="2:176" ht="7.5" customHeight="1" x14ac:dyDescent="0.2">
      <c r="B49" s="2711" t="s">
        <v>91</v>
      </c>
      <c r="C49" s="2712"/>
      <c r="D49" s="2712"/>
      <c r="E49" s="2712"/>
      <c r="F49" s="2712"/>
      <c r="G49" s="2712"/>
      <c r="H49" s="2712"/>
      <c r="I49" s="2713"/>
      <c r="J49" s="2717"/>
      <c r="K49" s="2718"/>
      <c r="L49" s="2718"/>
      <c r="M49" s="2718"/>
      <c r="N49" s="2718"/>
      <c r="O49" s="2719"/>
      <c r="P49" s="2723" t="s">
        <v>83</v>
      </c>
      <c r="Q49" s="2724"/>
      <c r="R49" s="2724"/>
      <c r="S49" s="2724"/>
      <c r="T49" s="2724"/>
      <c r="U49" s="2724"/>
      <c r="V49" s="2724"/>
      <c r="W49" s="2724"/>
      <c r="X49" s="2724"/>
      <c r="Y49" s="2724"/>
      <c r="Z49" s="2724"/>
      <c r="AA49" s="2724"/>
      <c r="AB49" s="2724"/>
      <c r="AC49" s="2724"/>
      <c r="AD49" s="2724"/>
      <c r="AE49" s="2724"/>
      <c r="AF49" s="2724"/>
      <c r="AG49" s="2724"/>
      <c r="AH49" s="2724"/>
      <c r="AI49" s="2725"/>
      <c r="AJ49" s="2726"/>
      <c r="AK49" s="2727"/>
      <c r="AL49" s="2727"/>
      <c r="AM49" s="2727"/>
      <c r="AN49" s="2727"/>
      <c r="AO49" s="2727"/>
      <c r="AP49" s="2727"/>
      <c r="AQ49" s="2727"/>
      <c r="AR49" s="2727"/>
      <c r="AS49" s="2727"/>
      <c r="AT49" s="2727"/>
      <c r="AU49" s="2727"/>
      <c r="AV49" s="2727"/>
      <c r="AW49" s="2727"/>
      <c r="AX49" s="2727"/>
      <c r="AY49" s="2727"/>
      <c r="AZ49" s="2727"/>
      <c r="BA49" s="2727"/>
      <c r="BB49" s="2727"/>
      <c r="BC49" s="2727"/>
      <c r="BD49" s="2727"/>
      <c r="BE49" s="2727"/>
      <c r="BF49" s="2727"/>
      <c r="BG49" s="2727"/>
      <c r="BH49" s="2728"/>
      <c r="BI49" s="13"/>
      <c r="BJ49" s="13"/>
      <c r="BK49" s="13"/>
      <c r="BL49" s="13"/>
      <c r="BM49" s="13"/>
      <c r="BN49" s="13"/>
      <c r="BO49" s="13"/>
      <c r="BP49" s="13"/>
      <c r="BQ49" s="13"/>
      <c r="BR49" s="13"/>
      <c r="BS49" s="13"/>
      <c r="BT49" s="13"/>
      <c r="BU49" s="13"/>
      <c r="BV49" s="13"/>
      <c r="BW49" s="13"/>
      <c r="BX49" s="13"/>
      <c r="BY49" s="13"/>
      <c r="BZ49" s="13"/>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row>
    <row r="50" spans="2:176" ht="15" customHeight="1" thickBot="1" x14ac:dyDescent="0.25">
      <c r="B50" s="2714"/>
      <c r="C50" s="2715"/>
      <c r="D50" s="2715"/>
      <c r="E50" s="2715"/>
      <c r="F50" s="2715"/>
      <c r="G50" s="2715"/>
      <c r="H50" s="2715"/>
      <c r="I50" s="2716"/>
      <c r="J50" s="2720"/>
      <c r="K50" s="2721"/>
      <c r="L50" s="2721"/>
      <c r="M50" s="2721"/>
      <c r="N50" s="2721"/>
      <c r="O50" s="2722"/>
      <c r="P50" s="2731" t="s">
        <v>97</v>
      </c>
      <c r="Q50" s="2732"/>
      <c r="R50" s="2732"/>
      <c r="S50" s="2732"/>
      <c r="T50" s="2732"/>
      <c r="U50" s="2732"/>
      <c r="V50" s="2732"/>
      <c r="W50" s="2732"/>
      <c r="X50" s="2732"/>
      <c r="Y50" s="2732"/>
      <c r="Z50" s="2732"/>
      <c r="AA50" s="2732"/>
      <c r="AB50" s="2732"/>
      <c r="AC50" s="2732"/>
      <c r="AD50" s="2732"/>
      <c r="AE50" s="2732"/>
      <c r="AF50" s="2732"/>
      <c r="AG50" s="2732"/>
      <c r="AH50" s="2732"/>
      <c r="AI50" s="2733"/>
      <c r="AJ50" s="2729"/>
      <c r="AK50" s="2721"/>
      <c r="AL50" s="2721"/>
      <c r="AM50" s="2721"/>
      <c r="AN50" s="2721"/>
      <c r="AO50" s="2721"/>
      <c r="AP50" s="2721"/>
      <c r="AQ50" s="2721"/>
      <c r="AR50" s="2721"/>
      <c r="AS50" s="2721"/>
      <c r="AT50" s="2721"/>
      <c r="AU50" s="2721"/>
      <c r="AV50" s="2721"/>
      <c r="AW50" s="2721"/>
      <c r="AX50" s="2721"/>
      <c r="AY50" s="2721"/>
      <c r="AZ50" s="2721"/>
      <c r="BA50" s="2721"/>
      <c r="BB50" s="2721"/>
      <c r="BC50" s="2721"/>
      <c r="BD50" s="2721"/>
      <c r="BE50" s="2721"/>
      <c r="BF50" s="2721"/>
      <c r="BG50" s="2721"/>
      <c r="BH50" s="2730"/>
      <c r="BI50" s="13"/>
      <c r="BJ50" s="13"/>
      <c r="BK50" s="13"/>
      <c r="BL50" s="13"/>
      <c r="BM50" s="13"/>
      <c r="BN50" s="13"/>
      <c r="BO50" s="13"/>
      <c r="BP50" s="13"/>
      <c r="BQ50" s="13"/>
      <c r="BR50" s="13"/>
      <c r="BS50" s="13"/>
      <c r="BT50" s="13"/>
      <c r="BU50" s="13"/>
      <c r="BV50" s="13"/>
      <c r="BW50" s="13"/>
      <c r="BX50" s="13"/>
      <c r="BY50" s="13"/>
      <c r="BZ50" s="13"/>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row>
    <row r="51" spans="2:176" ht="11.25" customHeight="1" x14ac:dyDescent="0.15">
      <c r="B51" s="2491" t="s">
        <v>23</v>
      </c>
      <c r="C51" s="2491"/>
      <c r="D51" s="2734" t="s">
        <v>262</v>
      </c>
      <c r="E51" s="2734"/>
      <c r="F51" s="2734"/>
      <c r="G51" s="2734"/>
      <c r="H51" s="2734"/>
      <c r="I51" s="2734"/>
      <c r="J51" s="2734"/>
      <c r="K51" s="2734"/>
      <c r="L51" s="2734"/>
      <c r="M51" s="2734"/>
      <c r="N51" s="2734"/>
      <c r="O51" s="2734"/>
      <c r="P51" s="2734"/>
      <c r="Q51" s="2734"/>
      <c r="R51" s="2734"/>
      <c r="S51" s="219" t="s">
        <v>178</v>
      </c>
      <c r="T51" s="1"/>
      <c r="U51" s="220" t="s">
        <v>235</v>
      </c>
      <c r="V51" s="1"/>
      <c r="W51" s="1"/>
      <c r="X51" s="1"/>
      <c r="Y51" s="1"/>
      <c r="Z51" s="1"/>
      <c r="AA51" s="1"/>
      <c r="AB51" s="1"/>
      <c r="AC51" s="1"/>
      <c r="AD51" s="1"/>
      <c r="AE51" s="1"/>
      <c r="AF51" s="1"/>
      <c r="AG51" s="1"/>
      <c r="AH51"/>
      <c r="AI51"/>
      <c r="AJ51" s="2735" t="s">
        <v>92</v>
      </c>
      <c r="AK51" s="2735"/>
      <c r="AL51" s="2735"/>
      <c r="AM51" s="2735"/>
      <c r="AN51" s="2735"/>
      <c r="AO51" s="2735"/>
      <c r="AP51" s="2735"/>
      <c r="AQ51" s="2735"/>
      <c r="AR51" s="2735"/>
      <c r="AS51" s="2735"/>
      <c r="AT51" s="2735"/>
      <c r="AU51" s="2735"/>
      <c r="AV51" s="2735"/>
      <c r="AW51" s="2735"/>
      <c r="AX51" s="2735"/>
      <c r="AY51" s="2735"/>
      <c r="AZ51" s="2735"/>
      <c r="BA51" s="2735"/>
      <c r="BB51" s="2735"/>
      <c r="BC51" s="2735"/>
      <c r="BD51" s="2735"/>
      <c r="BE51" s="2735"/>
      <c r="BF51" s="2735"/>
      <c r="BG51" s="2735"/>
      <c r="BH51" s="2735"/>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row>
    <row r="52" spans="2:176" ht="11.25" customHeight="1" x14ac:dyDescent="0.15">
      <c r="B52" s="2491"/>
      <c r="C52" s="2491"/>
      <c r="D52" s="2734"/>
      <c r="E52" s="2734"/>
      <c r="F52" s="2734"/>
      <c r="G52" s="2734"/>
      <c r="H52" s="2734"/>
      <c r="I52" s="2734"/>
      <c r="J52" s="2734"/>
      <c r="K52" s="2734"/>
      <c r="L52" s="2734"/>
      <c r="M52" s="2734"/>
      <c r="N52" s="2734"/>
      <c r="O52" s="2734"/>
      <c r="P52" s="2734"/>
      <c r="Q52" s="2734"/>
      <c r="R52" s="2734"/>
      <c r="S52" s="219" t="s">
        <v>234</v>
      </c>
      <c r="T52" s="1"/>
      <c r="U52" s="220"/>
      <c r="V52" s="1"/>
      <c r="W52" s="1"/>
      <c r="X52" s="1"/>
      <c r="Y52" s="1"/>
      <c r="Z52" s="1"/>
      <c r="AA52" s="1"/>
      <c r="AB52" s="1"/>
      <c r="AC52" s="1"/>
      <c r="AD52" s="1"/>
      <c r="AE52" s="1"/>
      <c r="AF52" s="1"/>
      <c r="AG52" s="1"/>
      <c r="AH52" s="1"/>
      <c r="AI52" s="1"/>
      <c r="AJ52"/>
      <c r="AK52"/>
      <c r="AL52"/>
      <c r="AM52"/>
      <c r="AN52"/>
      <c r="AO52"/>
      <c r="AP52"/>
      <c r="AQ52"/>
      <c r="AR52"/>
      <c r="AS52"/>
      <c r="AT52"/>
      <c r="AU52"/>
      <c r="AV52"/>
      <c r="AW52"/>
      <c r="AX52"/>
      <c r="AY52"/>
      <c r="AZ52"/>
      <c r="BA52"/>
      <c r="BB52"/>
      <c r="BC52"/>
      <c r="BD52"/>
      <c r="BE52" s="1"/>
      <c r="BF52" s="1"/>
      <c r="BG52" s="1"/>
      <c r="BH52" s="1"/>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FQ52" s="2"/>
      <c r="FR52" s="2"/>
      <c r="FS52" s="2"/>
      <c r="FT52" s="2"/>
    </row>
    <row r="53" spans="2:176" ht="11.25" customHeight="1" x14ac:dyDescent="0.15">
      <c r="B53" s="722" t="s">
        <v>3</v>
      </c>
      <c r="C53" s="722"/>
      <c r="D53" s="722"/>
      <c r="E53" s="724" t="s">
        <v>43</v>
      </c>
      <c r="F53" s="724"/>
      <c r="G53" s="724"/>
      <c r="H53" s="724"/>
      <c r="I53" s="724"/>
      <c r="J53" s="724"/>
      <c r="K53" s="724"/>
      <c r="L53" s="726" t="s">
        <v>4</v>
      </c>
      <c r="M53" s="726"/>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12"/>
      <c r="CD53" s="12"/>
      <c r="CE53" s="12"/>
      <c r="CF53" s="12"/>
      <c r="CG53" s="12"/>
      <c r="CH53" s="12"/>
      <c r="CI53" s="12"/>
      <c r="CJ53" s="12"/>
      <c r="CK53" s="1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FQ53" s="2"/>
      <c r="FR53" s="2"/>
      <c r="FS53" s="2"/>
      <c r="FT53" s="2"/>
    </row>
    <row r="54" spans="2:176" ht="11.25" customHeight="1" x14ac:dyDescent="0.15">
      <c r="B54" s="722"/>
      <c r="C54" s="722"/>
      <c r="D54" s="722"/>
      <c r="E54" s="724"/>
      <c r="F54" s="724"/>
      <c r="G54" s="724"/>
      <c r="H54" s="724"/>
      <c r="I54" s="724"/>
      <c r="J54" s="724"/>
      <c r="K54" s="724"/>
      <c r="L54" s="726"/>
      <c r="M54" s="726"/>
      <c r="AD54" s="2"/>
      <c r="AE54" s="2"/>
      <c r="AF54" s="2"/>
      <c r="AG54" s="2"/>
      <c r="AH54" s="728" t="s">
        <v>0</v>
      </c>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58"/>
      <c r="BT54" s="58"/>
      <c r="BU54" s="5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C54" s="4"/>
      <c r="DD54" s="728" t="s">
        <v>46</v>
      </c>
      <c r="DE54" s="728"/>
      <c r="DF54" s="728"/>
      <c r="DG54" s="728"/>
      <c r="DH54" s="728"/>
      <c r="DI54" s="728"/>
      <c r="DJ54" s="728"/>
      <c r="DK54" s="728"/>
      <c r="DL54" s="728"/>
      <c r="DM54" s="728"/>
      <c r="DN54" s="728"/>
      <c r="DO54" s="728"/>
      <c r="DP54" s="728"/>
      <c r="DQ54" s="728"/>
      <c r="DR54" s="728"/>
      <c r="DS54" s="728"/>
      <c r="DT54" s="728"/>
      <c r="DU54" s="728"/>
      <c r="DV54" s="728"/>
      <c r="DW54" s="728"/>
      <c r="DX54" s="728"/>
      <c r="DY54" s="728"/>
      <c r="DZ54" s="728"/>
      <c r="EA54" s="728"/>
      <c r="EB54" s="728"/>
      <c r="EC54" s="728"/>
      <c r="ED54" s="728"/>
      <c r="EE54" s="728"/>
      <c r="EF54" s="728"/>
      <c r="EG54" s="728"/>
      <c r="EH54" s="728"/>
      <c r="EI54" s="728"/>
      <c r="EJ54" s="728"/>
      <c r="EK54" s="728"/>
      <c r="EL54" s="728"/>
      <c r="EM54" s="728"/>
      <c r="EN54" s="728"/>
      <c r="EO54" s="728"/>
      <c r="EP54" s="728"/>
      <c r="EQ54" s="728"/>
      <c r="ER54" s="728"/>
      <c r="ES54" s="728"/>
      <c r="ET54" s="4"/>
      <c r="EU54" s="4"/>
      <c r="EV54" s="4"/>
      <c r="EW54" s="2263" t="s">
        <v>31</v>
      </c>
      <c r="EX54" s="2263"/>
      <c r="EY54" s="2263"/>
      <c r="EZ54" s="2263"/>
      <c r="FA54" s="2263"/>
      <c r="FB54" s="2263"/>
      <c r="FC54" s="2263"/>
      <c r="FD54" s="2263"/>
      <c r="FE54" s="2263"/>
      <c r="FF54" s="2263"/>
      <c r="FG54" s="2263"/>
      <c r="FH54" s="2263"/>
      <c r="FI54" s="2263"/>
      <c r="FJ54" s="2263"/>
      <c r="FK54" s="2263"/>
      <c r="FL54" s="2263"/>
      <c r="FM54" s="2263"/>
      <c r="FN54" s="2263"/>
      <c r="FO54" s="2263"/>
      <c r="FP54" s="2263"/>
      <c r="FQ54" s="2263"/>
      <c r="FR54" s="2263"/>
      <c r="FS54" s="2263"/>
      <c r="FT54" s="2263"/>
    </row>
    <row r="55" spans="2:176" ht="9.75" customHeight="1" thickBot="1" x14ac:dyDescent="0.2">
      <c r="B55" s="722"/>
      <c r="C55" s="722"/>
      <c r="D55" s="722"/>
      <c r="E55" s="724"/>
      <c r="F55" s="724"/>
      <c r="G55" s="724"/>
      <c r="H55" s="724"/>
      <c r="I55" s="724"/>
      <c r="J55" s="724"/>
      <c r="K55" s="724"/>
      <c r="L55" s="726"/>
      <c r="M55" s="726"/>
      <c r="AD55" s="2"/>
      <c r="AE55" s="2"/>
      <c r="AF55" s="2"/>
      <c r="AG55" s="2"/>
      <c r="AH55" s="729"/>
      <c r="AI55" s="729"/>
      <c r="AJ55" s="729"/>
      <c r="AK55" s="729"/>
      <c r="AL55" s="729"/>
      <c r="AM55" s="729"/>
      <c r="AN55" s="729"/>
      <c r="AO55" s="729"/>
      <c r="AP55" s="729"/>
      <c r="AQ55" s="729"/>
      <c r="AR55" s="729"/>
      <c r="AS55" s="729"/>
      <c r="AT55" s="729"/>
      <c r="AU55" s="729"/>
      <c r="AV55" s="729"/>
      <c r="AW55" s="729"/>
      <c r="AX55" s="729"/>
      <c r="AY55" s="729"/>
      <c r="AZ55" s="729"/>
      <c r="BA55" s="729"/>
      <c r="BB55" s="729"/>
      <c r="BC55" s="729"/>
      <c r="BD55" s="729"/>
      <c r="BE55" s="729"/>
      <c r="BF55" s="729"/>
      <c r="BG55" s="729"/>
      <c r="BH55" s="729"/>
      <c r="BI55" s="729"/>
      <c r="BJ55" s="729"/>
      <c r="BK55" s="729"/>
      <c r="BL55" s="729"/>
      <c r="BM55" s="729"/>
      <c r="BN55" s="729"/>
      <c r="BO55" s="729"/>
      <c r="BP55" s="729"/>
      <c r="BQ55" s="729"/>
      <c r="BR55" s="729"/>
      <c r="BS55" s="58"/>
      <c r="BT55" s="58"/>
      <c r="BU55" s="58"/>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4"/>
      <c r="DB55" s="4"/>
      <c r="DC55" s="4"/>
      <c r="DD55" s="2262"/>
      <c r="DE55" s="2262"/>
      <c r="DF55" s="2262"/>
      <c r="DG55" s="2262"/>
      <c r="DH55" s="2262"/>
      <c r="DI55" s="2262"/>
      <c r="DJ55" s="2262"/>
      <c r="DK55" s="2262"/>
      <c r="DL55" s="2262"/>
      <c r="DM55" s="2262"/>
      <c r="DN55" s="2262"/>
      <c r="DO55" s="2262"/>
      <c r="DP55" s="2262"/>
      <c r="DQ55" s="2262"/>
      <c r="DR55" s="2262"/>
      <c r="DS55" s="2262"/>
      <c r="DT55" s="2262"/>
      <c r="DU55" s="2262"/>
      <c r="DV55" s="2262"/>
      <c r="DW55" s="2262"/>
      <c r="DX55" s="2262"/>
      <c r="DY55" s="2262"/>
      <c r="DZ55" s="2262"/>
      <c r="EA55" s="2262"/>
      <c r="EB55" s="2262"/>
      <c r="EC55" s="2262"/>
      <c r="ED55" s="2262"/>
      <c r="EE55" s="2262"/>
      <c r="EF55" s="2262"/>
      <c r="EG55" s="2262"/>
      <c r="EH55" s="2262"/>
      <c r="EI55" s="2262"/>
      <c r="EJ55" s="2262"/>
      <c r="EK55" s="2262"/>
      <c r="EL55" s="2262"/>
      <c r="EM55" s="2262"/>
      <c r="EN55" s="2262"/>
      <c r="EO55" s="2262"/>
      <c r="EP55" s="2262"/>
      <c r="EQ55" s="2262"/>
      <c r="ER55" s="2262"/>
      <c r="ES55" s="2262"/>
      <c r="ET55" s="4"/>
      <c r="EU55" s="4"/>
      <c r="EV55" s="4"/>
      <c r="EW55" s="2263"/>
      <c r="EX55" s="2263"/>
      <c r="EY55" s="2263"/>
      <c r="EZ55" s="2263"/>
      <c r="FA55" s="2263"/>
      <c r="FB55" s="2263"/>
      <c r="FC55" s="2263"/>
      <c r="FD55" s="2263"/>
      <c r="FE55" s="2263"/>
      <c r="FF55" s="2263"/>
      <c r="FG55" s="2263"/>
      <c r="FH55" s="2263"/>
      <c r="FI55" s="2263"/>
      <c r="FJ55" s="2263"/>
      <c r="FK55" s="2263"/>
      <c r="FL55" s="2263"/>
      <c r="FM55" s="2263"/>
      <c r="FN55" s="2263"/>
      <c r="FO55" s="2263"/>
      <c r="FP55" s="2263"/>
      <c r="FQ55" s="2263"/>
      <c r="FR55" s="2263"/>
      <c r="FS55" s="2263"/>
      <c r="FT55" s="2263"/>
    </row>
    <row r="56" spans="2:176" ht="4.5" customHeight="1" thickTop="1" x14ac:dyDescent="0.15">
      <c r="B56" s="722"/>
      <c r="C56" s="722"/>
      <c r="D56" s="722"/>
      <c r="E56" s="724"/>
      <c r="F56" s="724"/>
      <c r="G56" s="724"/>
      <c r="H56" s="724"/>
      <c r="I56" s="724"/>
      <c r="J56" s="724"/>
      <c r="K56" s="724"/>
      <c r="L56" s="726"/>
      <c r="M56" s="726"/>
      <c r="AD56" s="2"/>
      <c r="AE56" s="2"/>
      <c r="AF56" s="2"/>
      <c r="AG56" s="2"/>
      <c r="AH56" s="731" t="s">
        <v>1</v>
      </c>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59"/>
      <c r="BT56" s="59"/>
      <c r="BU56" s="59"/>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row>
    <row r="57" spans="2:176" ht="4.5" customHeight="1" x14ac:dyDescent="0.15">
      <c r="B57" s="722"/>
      <c r="C57" s="722"/>
      <c r="D57" s="722"/>
      <c r="E57" s="724"/>
      <c r="F57" s="724"/>
      <c r="G57" s="724"/>
      <c r="H57" s="724"/>
      <c r="I57" s="724"/>
      <c r="J57" s="724"/>
      <c r="K57" s="724"/>
      <c r="L57" s="726"/>
      <c r="M57" s="726"/>
      <c r="AD57" s="2"/>
      <c r="AE57" s="2"/>
      <c r="AF57" s="2"/>
      <c r="AG57" s="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59"/>
      <c r="BT57" s="59"/>
      <c r="BU57" s="59"/>
      <c r="BV57" s="2"/>
      <c r="BW57" s="2"/>
      <c r="BX57" s="2"/>
      <c r="BY57" s="2"/>
      <c r="BZ57" s="2"/>
      <c r="CA57" s="2"/>
      <c r="CB57" s="2"/>
      <c r="CC57" s="2251" t="s">
        <v>32</v>
      </c>
      <c r="CD57" s="2251"/>
      <c r="CE57" s="2251"/>
      <c r="CF57" s="2251"/>
      <c r="CG57" s="2251"/>
      <c r="CH57" s="2251"/>
      <c r="CI57" s="2251"/>
      <c r="CJ57" s="2251"/>
      <c r="CK57" s="2251"/>
      <c r="CL57" s="2251"/>
      <c r="CM57" s="2251" t="s">
        <v>40</v>
      </c>
      <c r="CN57" s="2251"/>
      <c r="CO57" s="2251"/>
      <c r="CP57" s="2251"/>
      <c r="CQ57" s="2251"/>
      <c r="CR57" s="2251"/>
      <c r="CS57" s="2251"/>
      <c r="CT57" s="2251"/>
      <c r="CU57" s="2251"/>
      <c r="CV57" s="2251"/>
      <c r="CW57" s="2251"/>
      <c r="CX57" s="2251"/>
      <c r="CY57" s="2251"/>
      <c r="CZ57" s="2251"/>
      <c r="DA57" s="2251"/>
      <c r="DB57" s="2251"/>
      <c r="DC57" s="2251"/>
      <c r="DD57" s="2251"/>
      <c r="DE57" s="2251"/>
      <c r="DF57" s="2251"/>
      <c r="DG57" s="2251"/>
      <c r="DH57" s="2251"/>
      <c r="DI57" s="2251"/>
      <c r="DJ57" s="2251"/>
      <c r="DK57" s="2251"/>
      <c r="DL57" s="2251"/>
      <c r="DM57" s="2251"/>
      <c r="DN57" s="2251"/>
      <c r="DO57" s="2251" t="s">
        <v>41</v>
      </c>
      <c r="DP57" s="2251"/>
      <c r="DQ57" s="2251"/>
      <c r="DR57" s="2251"/>
      <c r="DS57" s="2251"/>
      <c r="DT57" s="2251"/>
      <c r="DU57" s="2251"/>
      <c r="DV57" s="2251"/>
      <c r="DW57" s="2251"/>
      <c r="DX57" s="2251"/>
      <c r="DY57" s="2251" t="s">
        <v>33</v>
      </c>
      <c r="DZ57" s="2251"/>
      <c r="EA57" s="2251"/>
      <c r="EB57" s="2251"/>
      <c r="EC57" s="2251"/>
      <c r="ED57" s="2251"/>
      <c r="EE57" s="2251"/>
      <c r="EF57" s="2251"/>
      <c r="EG57" s="2251"/>
      <c r="EH57" s="2251"/>
      <c r="EI57" s="2251"/>
      <c r="EJ57" s="2251"/>
      <c r="EK57" s="2251"/>
      <c r="EL57" s="2251"/>
      <c r="EM57" s="2251"/>
      <c r="EN57" s="2251"/>
      <c r="EO57" s="2251"/>
      <c r="EP57" s="2251"/>
      <c r="EQ57" s="2251"/>
      <c r="ER57" s="2251"/>
      <c r="ES57" s="2251"/>
      <c r="ET57" s="2251"/>
      <c r="EU57" s="2251"/>
      <c r="EV57" s="2251"/>
      <c r="EW57" s="2251"/>
      <c r="EX57" s="2251"/>
      <c r="EY57" s="2251"/>
      <c r="EZ57" s="2251"/>
      <c r="FA57" s="2251"/>
      <c r="FB57" s="2251"/>
      <c r="FC57" s="2251"/>
      <c r="FD57" s="2251"/>
      <c r="FE57" s="2251"/>
      <c r="FF57" s="2251"/>
      <c r="FG57" s="2251"/>
      <c r="FH57" s="2251"/>
      <c r="FI57" s="2251"/>
      <c r="FJ57" s="2251"/>
      <c r="FK57" s="2251" t="s">
        <v>42</v>
      </c>
      <c r="FL57" s="2251"/>
      <c r="FM57" s="2251"/>
      <c r="FN57" s="2251"/>
      <c r="FO57" s="2251"/>
      <c r="FP57" s="2251"/>
      <c r="FQ57" s="2251"/>
      <c r="FR57" s="2251"/>
      <c r="FS57" s="2251"/>
      <c r="FT57" s="2251"/>
    </row>
    <row r="58" spans="2:176" ht="4.5" customHeight="1" x14ac:dyDescent="0.15">
      <c r="B58" s="723"/>
      <c r="C58" s="723"/>
      <c r="D58" s="723"/>
      <c r="E58" s="725"/>
      <c r="F58" s="725"/>
      <c r="G58" s="725"/>
      <c r="H58" s="725"/>
      <c r="I58" s="725"/>
      <c r="J58" s="725"/>
      <c r="K58" s="725"/>
      <c r="L58" s="727"/>
      <c r="M58" s="727"/>
      <c r="AD58" s="2"/>
      <c r="AE58" s="2"/>
      <c r="AF58" s="2"/>
      <c r="AG58" s="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59"/>
      <c r="BT58" s="59"/>
      <c r="BU58" s="59"/>
      <c r="BV58" s="2"/>
      <c r="BW58" s="2"/>
      <c r="BX58" s="2"/>
      <c r="BY58" s="2"/>
      <c r="BZ58" s="2"/>
      <c r="CA58" s="2"/>
      <c r="CB58" s="2"/>
      <c r="CC58" s="2251"/>
      <c r="CD58" s="2251"/>
      <c r="CE58" s="2251"/>
      <c r="CF58" s="2251"/>
      <c r="CG58" s="2251"/>
      <c r="CH58" s="2251"/>
      <c r="CI58" s="2251"/>
      <c r="CJ58" s="2251"/>
      <c r="CK58" s="2251"/>
      <c r="CL58" s="2251"/>
      <c r="CM58" s="2251"/>
      <c r="CN58" s="2251"/>
      <c r="CO58" s="2251"/>
      <c r="CP58" s="2251"/>
      <c r="CQ58" s="2251"/>
      <c r="CR58" s="2251"/>
      <c r="CS58" s="2251"/>
      <c r="CT58" s="2251"/>
      <c r="CU58" s="2251"/>
      <c r="CV58" s="2251"/>
      <c r="CW58" s="2251"/>
      <c r="CX58" s="2251"/>
      <c r="CY58" s="2251"/>
      <c r="CZ58" s="2251"/>
      <c r="DA58" s="2251"/>
      <c r="DB58" s="2251"/>
      <c r="DC58" s="2251"/>
      <c r="DD58" s="2251"/>
      <c r="DE58" s="2251"/>
      <c r="DF58" s="2251"/>
      <c r="DG58" s="2251"/>
      <c r="DH58" s="2251"/>
      <c r="DI58" s="2251"/>
      <c r="DJ58" s="2251"/>
      <c r="DK58" s="2251"/>
      <c r="DL58" s="2251"/>
      <c r="DM58" s="2251"/>
      <c r="DN58" s="2251"/>
      <c r="DO58" s="2251"/>
      <c r="DP58" s="2251"/>
      <c r="DQ58" s="2251"/>
      <c r="DR58" s="2251"/>
      <c r="DS58" s="2251"/>
      <c r="DT58" s="2251"/>
      <c r="DU58" s="2251"/>
      <c r="DV58" s="2251"/>
      <c r="DW58" s="2251"/>
      <c r="DX58" s="2251"/>
      <c r="DY58" s="2251"/>
      <c r="DZ58" s="2251"/>
      <c r="EA58" s="2251"/>
      <c r="EB58" s="2251"/>
      <c r="EC58" s="2251"/>
      <c r="ED58" s="2251"/>
      <c r="EE58" s="2251"/>
      <c r="EF58" s="2251"/>
      <c r="EG58" s="2251"/>
      <c r="EH58" s="2251"/>
      <c r="EI58" s="2251"/>
      <c r="EJ58" s="2251"/>
      <c r="EK58" s="2251"/>
      <c r="EL58" s="2251"/>
      <c r="EM58" s="2251"/>
      <c r="EN58" s="2251"/>
      <c r="EO58" s="2251"/>
      <c r="EP58" s="2251"/>
      <c r="EQ58" s="2251"/>
      <c r="ER58" s="2251"/>
      <c r="ES58" s="2251"/>
      <c r="ET58" s="2251"/>
      <c r="EU58" s="2251"/>
      <c r="EV58" s="2251"/>
      <c r="EW58" s="2251"/>
      <c r="EX58" s="2251"/>
      <c r="EY58" s="2251"/>
      <c r="EZ58" s="2251"/>
      <c r="FA58" s="2251"/>
      <c r="FB58" s="2251"/>
      <c r="FC58" s="2251"/>
      <c r="FD58" s="2251"/>
      <c r="FE58" s="2251"/>
      <c r="FF58" s="2251"/>
      <c r="FG58" s="2251"/>
      <c r="FH58" s="2251"/>
      <c r="FI58" s="2251"/>
      <c r="FJ58" s="2251"/>
      <c r="FK58" s="2251"/>
      <c r="FL58" s="2251"/>
      <c r="FM58" s="2251"/>
      <c r="FN58" s="2251"/>
      <c r="FO58" s="2251"/>
      <c r="FP58" s="2251"/>
      <c r="FQ58" s="2251"/>
      <c r="FR58" s="2251"/>
      <c r="FS58" s="2251"/>
      <c r="FT58" s="2251"/>
    </row>
    <row r="59" spans="2:176" ht="4.5" customHeight="1" thickBot="1" x14ac:dyDescent="0.2">
      <c r="N59" s="2"/>
      <c r="R59" s="2"/>
      <c r="S59" s="2"/>
      <c r="T59" s="2"/>
      <c r="U59" s="2"/>
      <c r="V59" s="2"/>
      <c r="W59" s="2"/>
      <c r="X59" s="2"/>
      <c r="Y59" s="2"/>
      <c r="Z59" s="2"/>
      <c r="AA59" s="2"/>
      <c r="AB59" s="2"/>
      <c r="AC59" s="2"/>
      <c r="AD59" s="2"/>
      <c r="AE59" s="2"/>
      <c r="AF59" s="2"/>
      <c r="AG59" s="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59"/>
      <c r="BT59" s="59"/>
      <c r="BU59" s="59"/>
      <c r="BV59" s="2"/>
      <c r="BW59" s="2"/>
      <c r="BX59" s="2"/>
      <c r="BY59" s="2"/>
      <c r="BZ59" s="2"/>
      <c r="CA59" s="2"/>
      <c r="CB59" s="2"/>
      <c r="CC59" s="2252"/>
      <c r="CD59" s="2252"/>
      <c r="CE59" s="2252"/>
      <c r="CF59" s="2252"/>
      <c r="CG59" s="2252"/>
      <c r="CH59" s="2252"/>
      <c r="CI59" s="2252"/>
      <c r="CJ59" s="2252"/>
      <c r="CK59" s="2252"/>
      <c r="CL59" s="2252"/>
      <c r="CM59" s="2254"/>
      <c r="CN59" s="2254"/>
      <c r="CO59" s="2254"/>
      <c r="CP59" s="2254"/>
      <c r="CQ59" s="2254"/>
      <c r="CR59" s="2254"/>
      <c r="CS59" s="2254"/>
      <c r="CT59" s="2254"/>
      <c r="CU59" s="2254"/>
      <c r="CV59" s="2254"/>
      <c r="CW59" s="2254"/>
      <c r="CX59" s="2254"/>
      <c r="CY59" s="2254"/>
      <c r="CZ59" s="2254"/>
      <c r="DA59" s="2254"/>
      <c r="DB59" s="2254"/>
      <c r="DC59" s="2254"/>
      <c r="DD59" s="2254"/>
      <c r="DE59" s="2254"/>
      <c r="DF59" s="2254"/>
      <c r="DG59" s="2254"/>
      <c r="DH59" s="2254"/>
      <c r="DI59" s="2254"/>
      <c r="DJ59" s="2254"/>
      <c r="DK59" s="2254"/>
      <c r="DL59" s="2254"/>
      <c r="DM59" s="2254"/>
      <c r="DN59" s="2254"/>
      <c r="DO59" s="2252"/>
      <c r="DP59" s="2252"/>
      <c r="DQ59" s="2252"/>
      <c r="DR59" s="2252"/>
      <c r="DS59" s="2252"/>
      <c r="DT59" s="2252"/>
      <c r="DU59" s="2252"/>
      <c r="DV59" s="2252"/>
      <c r="DW59" s="2252"/>
      <c r="DX59" s="2252"/>
      <c r="DY59" s="2252"/>
      <c r="DZ59" s="2252"/>
      <c r="EA59" s="2252"/>
      <c r="EB59" s="2252"/>
      <c r="EC59" s="2252"/>
      <c r="ED59" s="2252"/>
      <c r="EE59" s="2252"/>
      <c r="EF59" s="2252"/>
      <c r="EG59" s="2252"/>
      <c r="EH59" s="2252"/>
      <c r="EI59" s="2252"/>
      <c r="EJ59" s="2252"/>
      <c r="EK59" s="2252"/>
      <c r="EL59" s="2252"/>
      <c r="EM59" s="2252"/>
      <c r="EN59" s="2252"/>
      <c r="EO59" s="2252"/>
      <c r="EP59" s="2252"/>
      <c r="EQ59" s="2252"/>
      <c r="ER59" s="2252"/>
      <c r="ES59" s="2252"/>
      <c r="ET59" s="2252"/>
      <c r="EU59" s="2252"/>
      <c r="EV59" s="2252"/>
      <c r="EW59" s="2252"/>
      <c r="EX59" s="2252"/>
      <c r="EY59" s="2252"/>
      <c r="EZ59" s="2252"/>
      <c r="FA59" s="2252"/>
      <c r="FB59" s="2252"/>
      <c r="FC59" s="2252"/>
      <c r="FD59" s="2252"/>
      <c r="FE59" s="2252"/>
      <c r="FF59" s="2252"/>
      <c r="FG59" s="2252"/>
      <c r="FH59" s="2252"/>
      <c r="FI59" s="2252"/>
      <c r="FJ59" s="2252"/>
      <c r="FK59" s="2252"/>
      <c r="FL59" s="2252"/>
      <c r="FM59" s="2252"/>
      <c r="FN59" s="2252"/>
      <c r="FO59" s="2252"/>
      <c r="FP59" s="2252"/>
      <c r="FQ59" s="2252"/>
      <c r="FR59" s="2252"/>
      <c r="FS59" s="2252"/>
      <c r="FT59" s="2252"/>
    </row>
    <row r="60" spans="2:176" ht="9.75" customHeight="1" thickBot="1" x14ac:dyDescent="0.2">
      <c r="B60" s="1053" t="s">
        <v>6</v>
      </c>
      <c r="C60" s="1054"/>
      <c r="D60" s="1054"/>
      <c r="E60" s="1054"/>
      <c r="F60" s="1055" t="str">
        <f>IF(F8="","",F8)</f>
        <v/>
      </c>
      <c r="G60" s="1055"/>
      <c r="H60" s="1055"/>
      <c r="I60" s="1055"/>
      <c r="J60" s="1055"/>
      <c r="K60" s="1055"/>
      <c r="L60" s="1055"/>
      <c r="M60" s="1055"/>
      <c r="N60" s="1055"/>
      <c r="O60" s="1055"/>
      <c r="P60" s="1055"/>
      <c r="Q60" s="1055"/>
      <c r="R60" s="1055"/>
      <c r="S60" s="1056"/>
      <c r="T60" s="2"/>
      <c r="U60" s="2"/>
      <c r="V60" s="2"/>
      <c r="W60" s="2"/>
      <c r="X60" s="2"/>
      <c r="Y60" s="2"/>
      <c r="Z60" s="2"/>
      <c r="AA60" s="2"/>
      <c r="AB60" s="2"/>
      <c r="AC60" s="2"/>
      <c r="AD60" s="2"/>
      <c r="AE60" s="2"/>
      <c r="AF60" s="2"/>
      <c r="AG60" s="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59"/>
      <c r="BT60" s="59"/>
      <c r="BU60" s="59"/>
      <c r="BV60" s="2"/>
      <c r="BW60" s="2"/>
      <c r="BX60" s="2"/>
      <c r="BY60" s="2"/>
      <c r="BZ60" s="2"/>
      <c r="CA60" s="2"/>
      <c r="CB60" s="2"/>
      <c r="CC60" s="2252"/>
      <c r="CD60" s="2252"/>
      <c r="CE60" s="2252"/>
      <c r="CF60" s="2252"/>
      <c r="CG60" s="2252"/>
      <c r="CH60" s="2252"/>
      <c r="CI60" s="2252"/>
      <c r="CJ60" s="2252"/>
      <c r="CK60" s="2252"/>
      <c r="CL60" s="2252"/>
      <c r="CM60" s="2254"/>
      <c r="CN60" s="2254"/>
      <c r="CO60" s="2254"/>
      <c r="CP60" s="2254"/>
      <c r="CQ60" s="2254"/>
      <c r="CR60" s="2254"/>
      <c r="CS60" s="2254"/>
      <c r="CT60" s="2254"/>
      <c r="CU60" s="2254"/>
      <c r="CV60" s="2254"/>
      <c r="CW60" s="2254"/>
      <c r="CX60" s="2254"/>
      <c r="CY60" s="2254"/>
      <c r="CZ60" s="2254"/>
      <c r="DA60" s="2254"/>
      <c r="DB60" s="2254"/>
      <c r="DC60" s="2254"/>
      <c r="DD60" s="2254"/>
      <c r="DE60" s="2254"/>
      <c r="DF60" s="2254"/>
      <c r="DG60" s="2254"/>
      <c r="DH60" s="2254"/>
      <c r="DI60" s="2254"/>
      <c r="DJ60" s="2254"/>
      <c r="DK60" s="2254"/>
      <c r="DL60" s="2254"/>
      <c r="DM60" s="2254"/>
      <c r="DN60" s="2254"/>
      <c r="DO60" s="2252"/>
      <c r="DP60" s="2252"/>
      <c r="DQ60" s="2252"/>
      <c r="DR60" s="2252"/>
      <c r="DS60" s="2252"/>
      <c r="DT60" s="2252"/>
      <c r="DU60" s="2252"/>
      <c r="DV60" s="2252"/>
      <c r="DW60" s="2252"/>
      <c r="DX60" s="2252"/>
      <c r="DY60" s="2252"/>
      <c r="DZ60" s="2252"/>
      <c r="EA60" s="2252"/>
      <c r="EB60" s="2252"/>
      <c r="EC60" s="2252"/>
      <c r="ED60" s="2252"/>
      <c r="EE60" s="2252"/>
      <c r="EF60" s="2252"/>
      <c r="EG60" s="2252"/>
      <c r="EH60" s="2252"/>
      <c r="EI60" s="2252"/>
      <c r="EJ60" s="2252"/>
      <c r="EK60" s="2252"/>
      <c r="EL60" s="2252"/>
      <c r="EM60" s="2252"/>
      <c r="EN60" s="2252"/>
      <c r="EO60" s="2252"/>
      <c r="EP60" s="2252"/>
      <c r="EQ60" s="2252"/>
      <c r="ER60" s="2252"/>
      <c r="ES60" s="2252"/>
      <c r="ET60" s="2252"/>
      <c r="EU60" s="2252"/>
      <c r="EV60" s="2252"/>
      <c r="EW60" s="2252"/>
      <c r="EX60" s="2252"/>
      <c r="EY60" s="2252"/>
      <c r="EZ60" s="2252"/>
      <c r="FA60" s="2252"/>
      <c r="FB60" s="2252"/>
      <c r="FC60" s="2252"/>
      <c r="FD60" s="2252"/>
      <c r="FE60" s="2252"/>
      <c r="FF60" s="2252"/>
      <c r="FG60" s="2252"/>
      <c r="FH60" s="2252"/>
      <c r="FI60" s="2252"/>
      <c r="FJ60" s="2252"/>
      <c r="FK60" s="2252"/>
      <c r="FL60" s="2252"/>
      <c r="FM60" s="2252"/>
      <c r="FN60" s="2252"/>
      <c r="FO60" s="2252"/>
      <c r="FP60" s="2252"/>
      <c r="FQ60" s="2252"/>
      <c r="FR60" s="2252"/>
      <c r="FS60" s="2252"/>
      <c r="FT60" s="2252"/>
    </row>
    <row r="61" spans="2:176" ht="9.75" customHeight="1" x14ac:dyDescent="0.15">
      <c r="B61" s="1049"/>
      <c r="C61" s="1050"/>
      <c r="D61" s="1050"/>
      <c r="E61" s="1050"/>
      <c r="F61" s="1057"/>
      <c r="G61" s="1057"/>
      <c r="H61" s="1057"/>
      <c r="I61" s="1057"/>
      <c r="J61" s="1057"/>
      <c r="K61" s="1057"/>
      <c r="L61" s="1057"/>
      <c r="M61" s="1057"/>
      <c r="N61" s="1057"/>
      <c r="O61" s="1057"/>
      <c r="P61" s="1057"/>
      <c r="Q61" s="1057"/>
      <c r="R61" s="1057"/>
      <c r="S61" s="1058"/>
      <c r="T61" s="2"/>
      <c r="V61" s="748" t="s">
        <v>25</v>
      </c>
      <c r="W61" s="749"/>
      <c r="X61" s="749"/>
      <c r="Y61" s="749"/>
      <c r="Z61" s="749"/>
      <c r="AA61" s="749"/>
      <c r="AB61" s="749"/>
      <c r="AC61" s="749"/>
      <c r="AD61" s="749"/>
      <c r="AE61" s="749"/>
      <c r="AF61" s="749"/>
      <c r="AG61" s="749"/>
      <c r="AH61" s="749"/>
      <c r="AI61" s="749"/>
      <c r="AJ61" s="749"/>
      <c r="AK61" s="749"/>
      <c r="AL61" s="749"/>
      <c r="AM61" s="749"/>
      <c r="AN61" s="749"/>
      <c r="AO61" s="749"/>
      <c r="AP61" s="750"/>
      <c r="AQ61" s="710" t="str">
        <f>IF(AQ9="","",AQ9)</f>
        <v/>
      </c>
      <c r="AR61" s="710"/>
      <c r="AS61" s="710"/>
      <c r="AT61" s="710"/>
      <c r="AU61" s="710"/>
      <c r="AV61" s="710"/>
      <c r="AW61" s="710"/>
      <c r="AX61" s="710"/>
      <c r="AY61" s="710" t="s">
        <v>26</v>
      </c>
      <c r="AZ61" s="710"/>
      <c r="BA61" s="710"/>
      <c r="BB61" s="710"/>
      <c r="BC61" s="710" t="str">
        <f>IF(BC9="","",BC9)</f>
        <v/>
      </c>
      <c r="BD61" s="710"/>
      <c r="BE61" s="710"/>
      <c r="BF61" s="710"/>
      <c r="BG61" s="710"/>
      <c r="BH61" s="710"/>
      <c r="BI61" s="710"/>
      <c r="BJ61" s="710"/>
      <c r="BK61" s="710" t="s">
        <v>27</v>
      </c>
      <c r="BL61" s="710"/>
      <c r="BM61" s="710"/>
      <c r="BN61" s="710"/>
      <c r="BO61" s="710" t="str">
        <f>IF(BO9="","",BO9)</f>
        <v/>
      </c>
      <c r="BP61" s="710"/>
      <c r="BQ61" s="710"/>
      <c r="BR61" s="710"/>
      <c r="BS61" s="710"/>
      <c r="BT61" s="710"/>
      <c r="BU61" s="710"/>
      <c r="BV61" s="710"/>
      <c r="BW61" s="710" t="s">
        <v>28</v>
      </c>
      <c r="BX61" s="710"/>
      <c r="BY61" s="710"/>
      <c r="BZ61" s="713"/>
      <c r="CA61" s="56"/>
      <c r="CB61" s="2"/>
      <c r="CC61" s="2252"/>
      <c r="CD61" s="2252"/>
      <c r="CE61" s="2252"/>
      <c r="CF61" s="2252"/>
      <c r="CG61" s="2252"/>
      <c r="CH61" s="2252"/>
      <c r="CI61" s="2252"/>
      <c r="CJ61" s="2252"/>
      <c r="CK61" s="2252"/>
      <c r="CL61" s="2252"/>
      <c r="CM61" s="2254"/>
      <c r="CN61" s="2254"/>
      <c r="CO61" s="2254"/>
      <c r="CP61" s="2254"/>
      <c r="CQ61" s="2254"/>
      <c r="CR61" s="2254"/>
      <c r="CS61" s="2254"/>
      <c r="CT61" s="2254"/>
      <c r="CU61" s="2254"/>
      <c r="CV61" s="2254"/>
      <c r="CW61" s="2254"/>
      <c r="CX61" s="2254"/>
      <c r="CY61" s="2254"/>
      <c r="CZ61" s="2254"/>
      <c r="DA61" s="2254"/>
      <c r="DB61" s="2254"/>
      <c r="DC61" s="2254"/>
      <c r="DD61" s="2254"/>
      <c r="DE61" s="2254"/>
      <c r="DF61" s="2254"/>
      <c r="DG61" s="2254"/>
      <c r="DH61" s="2254"/>
      <c r="DI61" s="2254"/>
      <c r="DJ61" s="2254"/>
      <c r="DK61" s="2254"/>
      <c r="DL61" s="2254"/>
      <c r="DM61" s="2254"/>
      <c r="DN61" s="2254"/>
      <c r="DO61" s="2252"/>
      <c r="DP61" s="2252"/>
      <c r="DQ61" s="2252"/>
      <c r="DR61" s="2252"/>
      <c r="DS61" s="2252"/>
      <c r="DT61" s="2252"/>
      <c r="DU61" s="2252"/>
      <c r="DV61" s="2252"/>
      <c r="DW61" s="2252"/>
      <c r="DX61" s="2252"/>
      <c r="DY61" s="2252"/>
      <c r="DZ61" s="2252"/>
      <c r="EA61" s="2252"/>
      <c r="EB61" s="2252"/>
      <c r="EC61" s="2252"/>
      <c r="ED61" s="2252"/>
      <c r="EE61" s="2252"/>
      <c r="EF61" s="2252"/>
      <c r="EG61" s="2252"/>
      <c r="EH61" s="2252"/>
      <c r="EI61" s="2252"/>
      <c r="EJ61" s="2252"/>
      <c r="EK61" s="2252"/>
      <c r="EL61" s="2252"/>
      <c r="EM61" s="2252"/>
      <c r="EN61" s="2252"/>
      <c r="EO61" s="2252"/>
      <c r="EP61" s="2252"/>
      <c r="EQ61" s="2252"/>
      <c r="ER61" s="2252"/>
      <c r="ES61" s="2252"/>
      <c r="ET61" s="2252"/>
      <c r="EU61" s="2252"/>
      <c r="EV61" s="2252"/>
      <c r="EW61" s="2252"/>
      <c r="EX61" s="2252"/>
      <c r="EY61" s="2252"/>
      <c r="EZ61" s="2252"/>
      <c r="FA61" s="2252"/>
      <c r="FB61" s="2252"/>
      <c r="FC61" s="2252"/>
      <c r="FD61" s="2252"/>
      <c r="FE61" s="2252"/>
      <c r="FF61" s="2252"/>
      <c r="FG61" s="2252"/>
      <c r="FH61" s="2252"/>
      <c r="FI61" s="2252"/>
      <c r="FJ61" s="2252"/>
      <c r="FK61" s="2252"/>
      <c r="FL61" s="2252"/>
      <c r="FM61" s="2252"/>
      <c r="FN61" s="2252"/>
      <c r="FO61" s="2252"/>
      <c r="FP61" s="2252"/>
      <c r="FQ61" s="2252"/>
      <c r="FR61" s="2252"/>
      <c r="FS61" s="2252"/>
      <c r="FT61" s="2252"/>
    </row>
    <row r="62" spans="2:176" ht="9.75" customHeight="1" x14ac:dyDescent="0.15">
      <c r="B62" s="1049"/>
      <c r="C62" s="1050"/>
      <c r="D62" s="1050"/>
      <c r="E62" s="1050"/>
      <c r="F62" s="1057"/>
      <c r="G62" s="1057"/>
      <c r="H62" s="1057"/>
      <c r="I62" s="1057"/>
      <c r="J62" s="1057"/>
      <c r="K62" s="1057"/>
      <c r="L62" s="1057"/>
      <c r="M62" s="1057"/>
      <c r="N62" s="1057"/>
      <c r="O62" s="1057"/>
      <c r="P62" s="1057"/>
      <c r="Q62" s="1057"/>
      <c r="R62" s="1057"/>
      <c r="S62" s="1058"/>
      <c r="T62" s="71"/>
      <c r="U62" s="2"/>
      <c r="V62" s="751"/>
      <c r="W62" s="752"/>
      <c r="X62" s="752"/>
      <c r="Y62" s="752"/>
      <c r="Z62" s="752"/>
      <c r="AA62" s="752"/>
      <c r="AB62" s="752"/>
      <c r="AC62" s="752"/>
      <c r="AD62" s="752"/>
      <c r="AE62" s="752"/>
      <c r="AF62" s="752"/>
      <c r="AG62" s="752"/>
      <c r="AH62" s="752"/>
      <c r="AI62" s="752"/>
      <c r="AJ62" s="752"/>
      <c r="AK62" s="752"/>
      <c r="AL62" s="752"/>
      <c r="AM62" s="752"/>
      <c r="AN62" s="752"/>
      <c r="AO62" s="752"/>
      <c r="AP62" s="753"/>
      <c r="AQ62" s="711"/>
      <c r="AR62" s="711"/>
      <c r="AS62" s="711"/>
      <c r="AT62" s="711"/>
      <c r="AU62" s="711"/>
      <c r="AV62" s="711"/>
      <c r="AW62" s="711"/>
      <c r="AX62" s="711"/>
      <c r="AY62" s="711"/>
      <c r="AZ62" s="711"/>
      <c r="BA62" s="711"/>
      <c r="BB62" s="711"/>
      <c r="BC62" s="711"/>
      <c r="BD62" s="711"/>
      <c r="BE62" s="711"/>
      <c r="BF62" s="711"/>
      <c r="BG62" s="711"/>
      <c r="BH62" s="711"/>
      <c r="BI62" s="711"/>
      <c r="BJ62" s="711"/>
      <c r="BK62" s="711"/>
      <c r="BL62" s="711"/>
      <c r="BM62" s="711"/>
      <c r="BN62" s="711"/>
      <c r="BO62" s="711"/>
      <c r="BP62" s="711"/>
      <c r="BQ62" s="711"/>
      <c r="BR62" s="711"/>
      <c r="BS62" s="711"/>
      <c r="BT62" s="711"/>
      <c r="BU62" s="711"/>
      <c r="BV62" s="711"/>
      <c r="BW62" s="711"/>
      <c r="BX62" s="711"/>
      <c r="BY62" s="711"/>
      <c r="BZ62" s="714"/>
      <c r="CA62" s="56"/>
      <c r="CB62" s="2"/>
      <c r="CC62" s="2252"/>
      <c r="CD62" s="2252"/>
      <c r="CE62" s="2252"/>
      <c r="CF62" s="2252"/>
      <c r="CG62" s="2252"/>
      <c r="CH62" s="2252"/>
      <c r="CI62" s="2252"/>
      <c r="CJ62" s="2252"/>
      <c r="CK62" s="2252"/>
      <c r="CL62" s="2252"/>
      <c r="CM62" s="2254"/>
      <c r="CN62" s="2254"/>
      <c r="CO62" s="2254"/>
      <c r="CP62" s="2254"/>
      <c r="CQ62" s="2254"/>
      <c r="CR62" s="2254"/>
      <c r="CS62" s="2254"/>
      <c r="CT62" s="2254"/>
      <c r="CU62" s="2254"/>
      <c r="CV62" s="2254"/>
      <c r="CW62" s="2254"/>
      <c r="CX62" s="2254"/>
      <c r="CY62" s="2254"/>
      <c r="CZ62" s="2254"/>
      <c r="DA62" s="2254"/>
      <c r="DB62" s="2254"/>
      <c r="DC62" s="2254"/>
      <c r="DD62" s="2254"/>
      <c r="DE62" s="2254"/>
      <c r="DF62" s="2254"/>
      <c r="DG62" s="2254"/>
      <c r="DH62" s="2254"/>
      <c r="DI62" s="2254"/>
      <c r="DJ62" s="2254"/>
      <c r="DK62" s="2254"/>
      <c r="DL62" s="2254"/>
      <c r="DM62" s="2254"/>
      <c r="DN62" s="2254"/>
      <c r="DO62" s="2252"/>
      <c r="DP62" s="2252"/>
      <c r="DQ62" s="2252"/>
      <c r="DR62" s="2252"/>
      <c r="DS62" s="2252"/>
      <c r="DT62" s="2252"/>
      <c r="DU62" s="2252"/>
      <c r="DV62" s="2252"/>
      <c r="DW62" s="2252"/>
      <c r="DX62" s="2252"/>
      <c r="DY62" s="2252"/>
      <c r="DZ62" s="2252"/>
      <c r="EA62" s="2252"/>
      <c r="EB62" s="2252"/>
      <c r="EC62" s="2252"/>
      <c r="ED62" s="2252"/>
      <c r="EE62" s="2252"/>
      <c r="EF62" s="2252"/>
      <c r="EG62" s="2252"/>
      <c r="EH62" s="2252"/>
      <c r="EI62" s="2252"/>
      <c r="EJ62" s="2252"/>
      <c r="EK62" s="2252"/>
      <c r="EL62" s="2252"/>
      <c r="EM62" s="2252"/>
      <c r="EN62" s="2252"/>
      <c r="EO62" s="2252"/>
      <c r="EP62" s="2252"/>
      <c r="EQ62" s="2252"/>
      <c r="ER62" s="2252"/>
      <c r="ES62" s="2252"/>
      <c r="ET62" s="2252"/>
      <c r="EU62" s="2252"/>
      <c r="EV62" s="2252"/>
      <c r="EW62" s="2252"/>
      <c r="EX62" s="2252"/>
      <c r="EY62" s="2252"/>
      <c r="EZ62" s="2252"/>
      <c r="FA62" s="2252"/>
      <c r="FB62" s="2252"/>
      <c r="FC62" s="2252"/>
      <c r="FD62" s="2252"/>
      <c r="FE62" s="2252"/>
      <c r="FF62" s="2252"/>
      <c r="FG62" s="2252"/>
      <c r="FH62" s="2252"/>
      <c r="FI62" s="2252"/>
      <c r="FJ62" s="2252"/>
      <c r="FK62" s="2252"/>
      <c r="FL62" s="2252"/>
      <c r="FM62" s="2252"/>
      <c r="FN62" s="2252"/>
      <c r="FO62" s="2252"/>
      <c r="FP62" s="2252"/>
      <c r="FQ62" s="2252"/>
      <c r="FR62" s="2252"/>
      <c r="FS62" s="2252"/>
      <c r="FT62" s="2252"/>
    </row>
    <row r="63" spans="2:176" ht="9.75" customHeight="1" thickBot="1" x14ac:dyDescent="0.2">
      <c r="B63" s="1049"/>
      <c r="C63" s="1050"/>
      <c r="D63" s="1050"/>
      <c r="E63" s="1050"/>
      <c r="F63" s="1057"/>
      <c r="G63" s="1057"/>
      <c r="H63" s="1057"/>
      <c r="I63" s="1057"/>
      <c r="J63" s="1057"/>
      <c r="K63" s="1057"/>
      <c r="L63" s="1057"/>
      <c r="M63" s="1057"/>
      <c r="N63" s="1057"/>
      <c r="O63" s="1057"/>
      <c r="P63" s="1057"/>
      <c r="Q63" s="1057"/>
      <c r="R63" s="1057"/>
      <c r="S63" s="1058"/>
      <c r="T63" s="71"/>
      <c r="U63" s="2"/>
      <c r="V63" s="754"/>
      <c r="W63" s="755"/>
      <c r="X63" s="755"/>
      <c r="Y63" s="755"/>
      <c r="Z63" s="755"/>
      <c r="AA63" s="755"/>
      <c r="AB63" s="755"/>
      <c r="AC63" s="755"/>
      <c r="AD63" s="755"/>
      <c r="AE63" s="755"/>
      <c r="AF63" s="755"/>
      <c r="AG63" s="755"/>
      <c r="AH63" s="755"/>
      <c r="AI63" s="755"/>
      <c r="AJ63" s="755"/>
      <c r="AK63" s="755"/>
      <c r="AL63" s="755"/>
      <c r="AM63" s="755"/>
      <c r="AN63" s="755"/>
      <c r="AO63" s="755"/>
      <c r="AP63" s="756"/>
      <c r="AQ63" s="712"/>
      <c r="AR63" s="712"/>
      <c r="AS63" s="712"/>
      <c r="AT63" s="712"/>
      <c r="AU63" s="712"/>
      <c r="AV63" s="712"/>
      <c r="AW63" s="712"/>
      <c r="AX63" s="712"/>
      <c r="AY63" s="712"/>
      <c r="AZ63" s="712"/>
      <c r="BA63" s="712"/>
      <c r="BB63" s="712"/>
      <c r="BC63" s="712"/>
      <c r="BD63" s="712"/>
      <c r="BE63" s="712"/>
      <c r="BF63" s="712"/>
      <c r="BG63" s="712"/>
      <c r="BH63" s="712"/>
      <c r="BI63" s="712"/>
      <c r="BJ63" s="712"/>
      <c r="BK63" s="712"/>
      <c r="BL63" s="712"/>
      <c r="BM63" s="712"/>
      <c r="BN63" s="712"/>
      <c r="BO63" s="712"/>
      <c r="BP63" s="712"/>
      <c r="BQ63" s="712"/>
      <c r="BR63" s="712"/>
      <c r="BS63" s="712"/>
      <c r="BT63" s="712"/>
      <c r="BU63" s="712"/>
      <c r="BV63" s="712"/>
      <c r="BW63" s="712"/>
      <c r="BX63" s="712"/>
      <c r="BY63" s="712"/>
      <c r="BZ63" s="715"/>
      <c r="CA63" s="56"/>
      <c r="CB63" s="2"/>
      <c r="CC63" s="2253"/>
      <c r="CD63" s="2253"/>
      <c r="CE63" s="2253"/>
      <c r="CF63" s="2253"/>
      <c r="CG63" s="2253"/>
      <c r="CH63" s="2253"/>
      <c r="CI63" s="2253"/>
      <c r="CJ63" s="2253"/>
      <c r="CK63" s="2253"/>
      <c r="CL63" s="2253"/>
      <c r="CM63" s="2255"/>
      <c r="CN63" s="2255"/>
      <c r="CO63" s="2255"/>
      <c r="CP63" s="2255"/>
      <c r="CQ63" s="2255"/>
      <c r="CR63" s="2255"/>
      <c r="CS63" s="2255"/>
      <c r="CT63" s="2255"/>
      <c r="CU63" s="2255"/>
      <c r="CV63" s="2255"/>
      <c r="CW63" s="2255"/>
      <c r="CX63" s="2255"/>
      <c r="CY63" s="2255"/>
      <c r="CZ63" s="2255"/>
      <c r="DA63" s="2255"/>
      <c r="DB63" s="2255"/>
      <c r="DC63" s="2255"/>
      <c r="DD63" s="2255"/>
      <c r="DE63" s="2255"/>
      <c r="DF63" s="2255"/>
      <c r="DG63" s="2255"/>
      <c r="DH63" s="2255"/>
      <c r="DI63" s="2255"/>
      <c r="DJ63" s="2255"/>
      <c r="DK63" s="2255"/>
      <c r="DL63" s="2255"/>
      <c r="DM63" s="2255"/>
      <c r="DN63" s="2255"/>
      <c r="DO63" s="2253"/>
      <c r="DP63" s="2253"/>
      <c r="DQ63" s="2253"/>
      <c r="DR63" s="2253"/>
      <c r="DS63" s="2253"/>
      <c r="DT63" s="2253"/>
      <c r="DU63" s="2253"/>
      <c r="DV63" s="2253"/>
      <c r="DW63" s="2253"/>
      <c r="DX63" s="2253"/>
      <c r="DY63" s="2253"/>
      <c r="DZ63" s="2253"/>
      <c r="EA63" s="2253"/>
      <c r="EB63" s="2253"/>
      <c r="EC63" s="2253"/>
      <c r="ED63" s="2253"/>
      <c r="EE63" s="2253"/>
      <c r="EF63" s="2253"/>
      <c r="EG63" s="2253"/>
      <c r="EH63" s="2253"/>
      <c r="EI63" s="2253"/>
      <c r="EJ63" s="2253"/>
      <c r="EK63" s="2253"/>
      <c r="EL63" s="2253"/>
      <c r="EM63" s="2253"/>
      <c r="EN63" s="2253"/>
      <c r="EO63" s="2253"/>
      <c r="EP63" s="2253"/>
      <c r="EQ63" s="2253"/>
      <c r="ER63" s="2253"/>
      <c r="ES63" s="2253"/>
      <c r="ET63" s="2253"/>
      <c r="EU63" s="2253"/>
      <c r="EV63" s="2253"/>
      <c r="EW63" s="2253"/>
      <c r="EX63" s="2253"/>
      <c r="EY63" s="2253"/>
      <c r="EZ63" s="2253"/>
      <c r="FA63" s="2253"/>
      <c r="FB63" s="2253"/>
      <c r="FC63" s="2253"/>
      <c r="FD63" s="2253"/>
      <c r="FE63" s="2253"/>
      <c r="FF63" s="2253"/>
      <c r="FG63" s="2253"/>
      <c r="FH63" s="2253"/>
      <c r="FI63" s="2253"/>
      <c r="FJ63" s="2253"/>
      <c r="FK63" s="2253"/>
      <c r="FL63" s="2253"/>
      <c r="FM63" s="2253"/>
      <c r="FN63" s="2253"/>
      <c r="FO63" s="2253"/>
      <c r="FP63" s="2253"/>
      <c r="FQ63" s="2253"/>
      <c r="FR63" s="2253"/>
      <c r="FS63" s="2253"/>
      <c r="FT63" s="2253"/>
    </row>
    <row r="64" spans="2:176" ht="9.75" customHeight="1" x14ac:dyDescent="0.15">
      <c r="B64" s="1049" t="s">
        <v>5</v>
      </c>
      <c r="C64" s="1050"/>
      <c r="D64" s="1050"/>
      <c r="E64" s="1050"/>
      <c r="F64" s="363" t="str">
        <f t="shared" ref="F64:M64" si="0">IF(F12="","",F12)</f>
        <v/>
      </c>
      <c r="G64" s="1051" t="str">
        <f t="shared" si="0"/>
        <v/>
      </c>
      <c r="H64" s="835" t="str">
        <f t="shared" si="0"/>
        <v/>
      </c>
      <c r="I64" s="835" t="str">
        <f t="shared" si="0"/>
        <v/>
      </c>
      <c r="J64" s="835" t="str">
        <f>IF(J12="","",J12)</f>
        <v/>
      </c>
      <c r="K64" s="835" t="str">
        <f t="shared" si="0"/>
        <v/>
      </c>
      <c r="L64" s="835" t="str">
        <f t="shared" si="0"/>
        <v/>
      </c>
      <c r="M64" s="365" t="str">
        <f t="shared" si="0"/>
        <v/>
      </c>
      <c r="N64" s="1044"/>
      <c r="O64" s="1044"/>
      <c r="P64" s="1044"/>
      <c r="Q64" s="1044"/>
      <c r="R64" s="1044"/>
      <c r="S64" s="1045"/>
      <c r="T64" s="24"/>
      <c r="V64" s="808" t="s">
        <v>113</v>
      </c>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8"/>
      <c r="AY64" s="808"/>
      <c r="AZ64" s="808"/>
      <c r="BA64" s="808"/>
      <c r="BB64" s="808"/>
      <c r="BC64" s="808"/>
      <c r="BD64" s="808"/>
      <c r="BE64" s="808"/>
      <c r="BF64" s="808"/>
      <c r="BG64" s="808"/>
      <c r="BH64" s="808"/>
      <c r="BI64" s="808"/>
      <c r="BJ64" s="808"/>
      <c r="BK64" s="808"/>
      <c r="BL64" s="808"/>
      <c r="BM64" s="808"/>
      <c r="BN64" s="808"/>
      <c r="BO64" s="808"/>
      <c r="BP64" s="808"/>
      <c r="BQ64" s="808"/>
      <c r="BR64" s="808"/>
      <c r="BS64" s="808"/>
      <c r="BT64" s="808"/>
      <c r="BU64" s="808"/>
      <c r="BV64" s="808"/>
      <c r="BW64" s="808"/>
      <c r="BX64" s="808"/>
      <c r="BY64" s="808"/>
      <c r="BZ64" s="808"/>
      <c r="CA64" s="69"/>
      <c r="CB64" s="2"/>
      <c r="CC64" s="2264" t="s">
        <v>271</v>
      </c>
      <c r="CD64" s="2265"/>
      <c r="CE64" s="2265"/>
      <c r="CF64" s="2265"/>
      <c r="CG64" s="2265"/>
      <c r="CH64" s="2265"/>
      <c r="CI64" s="2265"/>
      <c r="CJ64" s="2265"/>
      <c r="CK64" s="2265"/>
      <c r="CL64" s="2265"/>
      <c r="CM64" s="2265"/>
      <c r="CN64" s="2265"/>
      <c r="CO64" s="2265"/>
      <c r="CP64" s="2265"/>
      <c r="CQ64" s="2265"/>
      <c r="CR64" s="2265"/>
      <c r="CS64" s="2265"/>
      <c r="CT64" s="2265"/>
      <c r="CU64" s="2265"/>
      <c r="CV64" s="2265"/>
      <c r="CW64" s="2265"/>
      <c r="CX64" s="2265"/>
      <c r="CY64" s="2265"/>
      <c r="CZ64" s="2265"/>
      <c r="DA64" s="2265"/>
      <c r="DB64" s="2265"/>
      <c r="DC64" s="2265"/>
      <c r="DD64" s="2265"/>
      <c r="DE64" s="2265"/>
      <c r="DF64" s="2265"/>
      <c r="DG64" s="2265"/>
      <c r="DH64" s="2265"/>
      <c r="DI64" s="2265"/>
      <c r="DJ64" s="2265"/>
      <c r="DK64" s="2265"/>
      <c r="DL64" s="2265"/>
      <c r="DM64" s="2265"/>
      <c r="DN64" s="2265"/>
      <c r="DO64" s="2265"/>
      <c r="DP64" s="2265"/>
      <c r="DQ64" s="2265"/>
      <c r="DR64" s="2265"/>
      <c r="DS64" s="2265"/>
      <c r="DT64" s="2265"/>
      <c r="DU64" s="2265"/>
      <c r="DV64" s="2265"/>
      <c r="DW64" s="2265"/>
      <c r="DX64" s="2265"/>
      <c r="DY64" s="2265"/>
      <c r="DZ64" s="2265"/>
      <c r="EA64" s="2265"/>
      <c r="EB64" s="2265"/>
      <c r="EC64" s="2265"/>
      <c r="ED64" s="2265"/>
      <c r="EE64" s="2265"/>
      <c r="EF64" s="2265"/>
      <c r="EG64" s="2265"/>
      <c r="EH64" s="2265"/>
      <c r="EI64" s="2265"/>
      <c r="EJ64" s="2265"/>
      <c r="EK64" s="2265"/>
      <c r="EL64" s="2265"/>
      <c r="EM64" s="2265"/>
      <c r="EN64" s="2265"/>
      <c r="EO64" s="2265"/>
      <c r="EP64" s="2265"/>
      <c r="EQ64" s="2265"/>
      <c r="ER64" s="2265"/>
      <c r="ES64" s="2265"/>
      <c r="ET64" s="2265"/>
      <c r="EU64" s="2265"/>
      <c r="EV64" s="2265"/>
      <c r="EW64" s="2265"/>
      <c r="EX64" s="2265"/>
      <c r="EY64" s="2265"/>
      <c r="EZ64" s="2265"/>
      <c r="FA64" s="2265"/>
      <c r="FB64" s="2265"/>
      <c r="FC64" s="2265"/>
      <c r="FD64" s="2265"/>
      <c r="FE64" s="2265"/>
      <c r="FF64" s="2265"/>
      <c r="FG64" s="2265"/>
      <c r="FH64" s="2265"/>
      <c r="FI64" s="2265"/>
      <c r="FJ64" s="2265"/>
      <c r="FK64" s="2265"/>
      <c r="FL64" s="2265"/>
      <c r="FM64" s="2265"/>
      <c r="FN64" s="2265"/>
      <c r="FO64" s="2265"/>
      <c r="FP64" s="2265"/>
      <c r="FQ64" s="2265"/>
      <c r="FR64" s="2265"/>
      <c r="FS64" s="2265"/>
      <c r="FT64" s="2266"/>
    </row>
    <row r="65" spans="2:176" ht="9.75" customHeight="1" thickBot="1" x14ac:dyDescent="0.2">
      <c r="B65" s="1049"/>
      <c r="C65" s="1050"/>
      <c r="D65" s="1050"/>
      <c r="E65" s="1050"/>
      <c r="F65" s="366"/>
      <c r="G65" s="1052"/>
      <c r="H65" s="836"/>
      <c r="I65" s="836"/>
      <c r="J65" s="836"/>
      <c r="K65" s="836"/>
      <c r="L65" s="836"/>
      <c r="M65" s="368"/>
      <c r="N65" s="1044"/>
      <c r="O65" s="1044"/>
      <c r="P65" s="1044"/>
      <c r="Q65" s="1044"/>
      <c r="R65" s="1044"/>
      <c r="S65" s="1045"/>
      <c r="T65" s="24"/>
      <c r="U65" s="6"/>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809"/>
      <c r="BI65" s="809"/>
      <c r="BJ65" s="809"/>
      <c r="BK65" s="809"/>
      <c r="BL65" s="809"/>
      <c r="BM65" s="809"/>
      <c r="BN65" s="809"/>
      <c r="BO65" s="809"/>
      <c r="BP65" s="809"/>
      <c r="BQ65" s="809"/>
      <c r="BR65" s="809"/>
      <c r="BS65" s="809"/>
      <c r="BT65" s="809"/>
      <c r="BU65" s="809"/>
      <c r="BV65" s="809"/>
      <c r="BW65" s="809"/>
      <c r="BX65" s="809"/>
      <c r="BY65" s="809"/>
      <c r="BZ65" s="809"/>
      <c r="CA65" s="69"/>
      <c r="CB65" s="2"/>
      <c r="CC65" s="143"/>
      <c r="CD65" s="125"/>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44"/>
      <c r="ER65" s="144"/>
      <c r="ES65" s="144"/>
      <c r="ET65" s="144"/>
      <c r="EU65" s="144"/>
      <c r="EV65" s="144"/>
      <c r="EW65" s="14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5"/>
      <c r="FT65" s="145"/>
    </row>
    <row r="66" spans="2:176" ht="9.75" customHeight="1" x14ac:dyDescent="0.15">
      <c r="B66" s="810" t="s">
        <v>45</v>
      </c>
      <c r="C66" s="811"/>
      <c r="D66" s="811"/>
      <c r="E66" s="811"/>
      <c r="F66" s="812" t="str">
        <f>IF(F14="","",F14)</f>
        <v>〒</v>
      </c>
      <c r="G66" s="794" t="str">
        <f>IF(G14="","",G14)</f>
        <v/>
      </c>
      <c r="H66" s="794"/>
      <c r="I66" s="794"/>
      <c r="J66" s="794"/>
      <c r="K66" s="794"/>
      <c r="L66" s="794"/>
      <c r="M66" s="794"/>
      <c r="N66" s="794"/>
      <c r="O66" s="794"/>
      <c r="P66" s="794"/>
      <c r="Q66" s="794"/>
      <c r="R66" s="794"/>
      <c r="S66" s="795"/>
      <c r="T66" s="14"/>
      <c r="V66" s="2235" t="s">
        <v>15</v>
      </c>
      <c r="W66" s="2058"/>
      <c r="X66" s="2058"/>
      <c r="Y66" s="2058"/>
      <c r="Z66" s="2058"/>
      <c r="AA66" s="2058"/>
      <c r="AB66" s="2058"/>
      <c r="AC66" s="2058"/>
      <c r="AD66" s="2058"/>
      <c r="AE66" s="2058"/>
      <c r="AF66" s="2058"/>
      <c r="AG66" s="2058"/>
      <c r="AH66" s="2058"/>
      <c r="AI66" s="2058"/>
      <c r="AJ66" s="2236"/>
      <c r="AK66" s="2359" t="str">
        <f>IF(AK14="","",AK14)</f>
        <v/>
      </c>
      <c r="AL66" s="1757"/>
      <c r="AM66" s="1757"/>
      <c r="AN66" s="1781"/>
      <c r="AO66" s="1780" t="str">
        <f>IF(AO14="","",AO14)</f>
        <v/>
      </c>
      <c r="AP66" s="1757"/>
      <c r="AQ66" s="1757"/>
      <c r="AR66" s="1781"/>
      <c r="AS66" s="1780" t="str">
        <f>IF(AS14="","",AS14)</f>
        <v/>
      </c>
      <c r="AT66" s="1757"/>
      <c r="AU66" s="1757"/>
      <c r="AV66" s="1781"/>
      <c r="AW66" s="1780" t="str">
        <f>IF(AW14="","",AW14)</f>
        <v/>
      </c>
      <c r="AX66" s="1757"/>
      <c r="AY66" s="1757"/>
      <c r="AZ66" s="1781"/>
      <c r="BA66" s="1780" t="str">
        <f>IF(BA14="","",BA14)</f>
        <v/>
      </c>
      <c r="BB66" s="1757"/>
      <c r="BC66" s="1757"/>
      <c r="BD66" s="1781"/>
      <c r="BE66" s="1780" t="str">
        <f>IF(BE14="","",BE14)</f>
        <v/>
      </c>
      <c r="BF66" s="1757"/>
      <c r="BG66" s="1757"/>
      <c r="BH66" s="1781"/>
      <c r="BI66" s="1757" t="str">
        <f>IF(BI14="","",BI14)</f>
        <v/>
      </c>
      <c r="BJ66" s="1757"/>
      <c r="BK66" s="1757"/>
      <c r="BL66" s="1758"/>
      <c r="BM66" s="2771" t="str">
        <f>IF(BM14="","",BM14)</f>
        <v/>
      </c>
      <c r="BN66" s="2772"/>
      <c r="BO66" s="2772"/>
      <c r="BP66" s="2772"/>
      <c r="BQ66" s="2772"/>
      <c r="BR66" s="2772"/>
      <c r="BS66" s="2772"/>
      <c r="BT66" s="2772"/>
      <c r="BU66" s="2772"/>
      <c r="BV66" s="2772"/>
      <c r="BW66" s="2772"/>
      <c r="BX66" s="2772"/>
      <c r="BY66" s="2772"/>
      <c r="BZ66" s="2773"/>
      <c r="CA66" s="14"/>
      <c r="CB66" s="2"/>
      <c r="CC66" s="143"/>
      <c r="CD66" s="146"/>
      <c r="CE66" s="1589" t="s">
        <v>224</v>
      </c>
      <c r="CF66" s="1590"/>
      <c r="CG66" s="1590"/>
      <c r="CH66" s="1590"/>
      <c r="CI66" s="1590"/>
      <c r="CJ66" s="1590"/>
      <c r="CK66" s="1590"/>
      <c r="CL66" s="1590"/>
      <c r="CM66" s="1590"/>
      <c r="CN66" s="1590"/>
      <c r="CO66" s="1590"/>
      <c r="CP66" s="1590"/>
      <c r="CQ66" s="1590"/>
      <c r="CR66" s="1590"/>
      <c r="CS66" s="1590"/>
      <c r="CT66" s="1590"/>
      <c r="CU66" s="1590"/>
      <c r="CV66" s="1590"/>
      <c r="CW66" s="2267">
        <v>0</v>
      </c>
      <c r="CX66" s="1702"/>
      <c r="CY66" s="1702"/>
      <c r="CZ66" s="1703"/>
      <c r="DA66" s="1706">
        <v>2</v>
      </c>
      <c r="DB66" s="1702"/>
      <c r="DC66" s="1702"/>
      <c r="DD66" s="1703"/>
      <c r="DE66" s="1708">
        <f>IF(AJ45&gt;=0,0,1)</f>
        <v>0</v>
      </c>
      <c r="DF66" s="1702"/>
      <c r="DG66" s="1702"/>
      <c r="DH66" s="1709"/>
      <c r="DI66" s="124"/>
      <c r="DJ66" s="124"/>
      <c r="DK66" s="1589" t="s">
        <v>35</v>
      </c>
      <c r="DL66" s="1590"/>
      <c r="DM66" s="1590"/>
      <c r="DN66" s="1590"/>
      <c r="DO66" s="1590"/>
      <c r="DP66" s="1590"/>
      <c r="DQ66" s="1590"/>
      <c r="DR66" s="1590"/>
      <c r="DS66" s="1590"/>
      <c r="DT66" s="1590"/>
      <c r="DU66" s="1590"/>
      <c r="DV66" s="1590"/>
      <c r="DW66" s="1590"/>
      <c r="DX66" s="1590"/>
      <c r="DY66" s="1590"/>
      <c r="DZ66" s="1590"/>
      <c r="EA66" s="1590"/>
      <c r="EB66" s="1590"/>
      <c r="EC66" s="2267" t="str">
        <f>IF($AQ$61="","",IF(AND($BC$61=12,$BO$61&gt;=21,$BO$61&lt;=31,(VLOOKUP($AQ$61,入力リスト!$A$5:$C$116,3)+1=10)),VLOOKUP($AQ$61,入力リスト!$A$5:$C$116,2)+1,VLOOKUP($AQ$61,入力リスト!$A$5:$C$116,2)))</f>
        <v/>
      </c>
      <c r="ED66" s="1702"/>
      <c r="EE66" s="1702"/>
      <c r="EF66" s="1750"/>
      <c r="EG66" s="1706" t="str">
        <f>IF($AQ$61="","",IF(AND($BC$61=12,$BO$61&gt;=21,$BO$61&lt;=31),RIGHT(VLOOKUP($AQ$61,入力リスト!$A$5:$C$116,3)+1,1),VLOOKUP($AQ$61,入力リスト!$A$5:$C$116,3)))</f>
        <v/>
      </c>
      <c r="EH66" s="1702"/>
      <c r="EI66" s="1702"/>
      <c r="EJ66" s="1750"/>
      <c r="EK66" s="1706" t="str">
        <f>IF($BC$61="","",IF(AND($BO$61&gt;=21,$BO$61&lt;=31),IF($BC$61=9,1,IF($BC$61=12,0,IF(LEN($BC$61)=2,1,0))),IF(LEN($BC$61)=2,1,0)))</f>
        <v/>
      </c>
      <c r="EL66" s="1702"/>
      <c r="EM66" s="1702"/>
      <c r="EN66" s="1703"/>
      <c r="EO66" s="1706" t="str">
        <f>IF($BC$61="","",IF(AND($BC$61=5,$BO$61&gt;=21,$BO$61&lt;=31),5,IF(AND($BO$61&gt;=21,$BO$61&lt;=31),IF($BC$61=9,0,IF($BC$61=10,1,IF($BC$61=11,2,IF($BC$61=12,1,$BC$61+1)))),RIGHT($BC$61,1))))</f>
        <v/>
      </c>
      <c r="EP66" s="1702"/>
      <c r="EQ66" s="1702"/>
      <c r="ER66" s="1703"/>
      <c r="ES66" s="1706" t="str">
        <f>IF(ISTEXT($BO$61),"",IF(AND($BC$61=5,$BO$61&gt;=21,$BO$61&lt;=31),3,2))</f>
        <v/>
      </c>
      <c r="ET66" s="1702"/>
      <c r="EU66" s="1702"/>
      <c r="EV66" s="1703"/>
      <c r="EW66" s="1708" t="str">
        <f>IF(ISTEXT($BO$61),"",IF(AND($BC$61=5,$BO$61&gt;=21,$BO$61&lt;=31),1,0))</f>
        <v/>
      </c>
      <c r="EX66" s="1702"/>
      <c r="EY66" s="1702"/>
      <c r="EZ66" s="1709"/>
      <c r="FA66" s="124"/>
      <c r="FB66" s="124"/>
      <c r="FC66" s="2269" t="str">
        <f>IF(BM66="","",BM66)</f>
        <v/>
      </c>
      <c r="FD66" s="2270"/>
      <c r="FE66" s="2270"/>
      <c r="FF66" s="2270"/>
      <c r="FG66" s="2270"/>
      <c r="FH66" s="2270"/>
      <c r="FI66" s="2270"/>
      <c r="FJ66" s="2270"/>
      <c r="FK66" s="2270"/>
      <c r="FL66" s="2270"/>
      <c r="FM66" s="2270"/>
      <c r="FN66" s="2270"/>
      <c r="FO66" s="2270"/>
      <c r="FP66" s="2270"/>
      <c r="FQ66" s="2270"/>
      <c r="FR66" s="2271"/>
      <c r="FS66" s="125"/>
      <c r="FT66" s="145"/>
    </row>
    <row r="67" spans="2:176" ht="9.75" customHeight="1" x14ac:dyDescent="0.15">
      <c r="B67" s="736"/>
      <c r="C67" s="737"/>
      <c r="D67" s="737"/>
      <c r="E67" s="737"/>
      <c r="F67" s="813"/>
      <c r="G67" s="794"/>
      <c r="H67" s="794"/>
      <c r="I67" s="794"/>
      <c r="J67" s="794"/>
      <c r="K67" s="794"/>
      <c r="L67" s="794"/>
      <c r="M67" s="794"/>
      <c r="N67" s="794"/>
      <c r="O67" s="794"/>
      <c r="P67" s="794"/>
      <c r="Q67" s="794"/>
      <c r="R67" s="794"/>
      <c r="S67" s="795"/>
      <c r="T67" s="14"/>
      <c r="U67" s="70"/>
      <c r="V67" s="2227"/>
      <c r="W67" s="2228"/>
      <c r="X67" s="2228"/>
      <c r="Y67" s="2228"/>
      <c r="Z67" s="2228"/>
      <c r="AA67" s="2228"/>
      <c r="AB67" s="2228"/>
      <c r="AC67" s="2228"/>
      <c r="AD67" s="2228"/>
      <c r="AE67" s="2228"/>
      <c r="AF67" s="2228"/>
      <c r="AG67" s="2228"/>
      <c r="AH67" s="2228"/>
      <c r="AI67" s="2228"/>
      <c r="AJ67" s="2237"/>
      <c r="AK67" s="2360"/>
      <c r="AL67" s="727"/>
      <c r="AM67" s="727"/>
      <c r="AN67" s="2285"/>
      <c r="AO67" s="2284"/>
      <c r="AP67" s="727"/>
      <c r="AQ67" s="727"/>
      <c r="AR67" s="2285"/>
      <c r="AS67" s="2284"/>
      <c r="AT67" s="727"/>
      <c r="AU67" s="727"/>
      <c r="AV67" s="2285"/>
      <c r="AW67" s="2284"/>
      <c r="AX67" s="727"/>
      <c r="AY67" s="727"/>
      <c r="AZ67" s="1783"/>
      <c r="BA67" s="1782"/>
      <c r="BB67" s="726"/>
      <c r="BC67" s="726"/>
      <c r="BD67" s="1783"/>
      <c r="BE67" s="2284"/>
      <c r="BF67" s="727"/>
      <c r="BG67" s="727"/>
      <c r="BH67" s="2285"/>
      <c r="BI67" s="726"/>
      <c r="BJ67" s="726"/>
      <c r="BK67" s="726"/>
      <c r="BL67" s="1759"/>
      <c r="BM67" s="2774"/>
      <c r="BN67" s="2775"/>
      <c r="BO67" s="2775"/>
      <c r="BP67" s="2775"/>
      <c r="BQ67" s="2775"/>
      <c r="BR67" s="2775"/>
      <c r="BS67" s="2775"/>
      <c r="BT67" s="2775"/>
      <c r="BU67" s="2775"/>
      <c r="BV67" s="2775"/>
      <c r="BW67" s="2775"/>
      <c r="BX67" s="2775"/>
      <c r="BY67" s="2775"/>
      <c r="BZ67" s="2776"/>
      <c r="CA67" s="14"/>
      <c r="CB67" s="2"/>
      <c r="CC67" s="143"/>
      <c r="CD67" s="146"/>
      <c r="CE67" s="1591"/>
      <c r="CF67" s="1592"/>
      <c r="CG67" s="1592"/>
      <c r="CH67" s="1592"/>
      <c r="CI67" s="1592"/>
      <c r="CJ67" s="1592"/>
      <c r="CK67" s="1592"/>
      <c r="CL67" s="1592"/>
      <c r="CM67" s="1592"/>
      <c r="CN67" s="1592"/>
      <c r="CO67" s="1592"/>
      <c r="CP67" s="1592"/>
      <c r="CQ67" s="1592"/>
      <c r="CR67" s="1592"/>
      <c r="CS67" s="1592"/>
      <c r="CT67" s="1592"/>
      <c r="CU67" s="1592"/>
      <c r="CV67" s="1592"/>
      <c r="CW67" s="2268"/>
      <c r="CX67" s="1704"/>
      <c r="CY67" s="1704"/>
      <c r="CZ67" s="1705"/>
      <c r="DA67" s="1707"/>
      <c r="DB67" s="1704"/>
      <c r="DC67" s="1704"/>
      <c r="DD67" s="1705"/>
      <c r="DE67" s="1710"/>
      <c r="DF67" s="1704"/>
      <c r="DG67" s="1704"/>
      <c r="DH67" s="1711"/>
      <c r="DI67" s="124"/>
      <c r="DJ67" s="124"/>
      <c r="DK67" s="1591"/>
      <c r="DL67" s="1592"/>
      <c r="DM67" s="1592"/>
      <c r="DN67" s="1592"/>
      <c r="DO67" s="1592"/>
      <c r="DP67" s="1592"/>
      <c r="DQ67" s="1592"/>
      <c r="DR67" s="1592"/>
      <c r="DS67" s="1592"/>
      <c r="DT67" s="1592"/>
      <c r="DU67" s="1592"/>
      <c r="DV67" s="1592"/>
      <c r="DW67" s="1592"/>
      <c r="DX67" s="1592"/>
      <c r="DY67" s="1592"/>
      <c r="DZ67" s="1592"/>
      <c r="EA67" s="1592"/>
      <c r="EB67" s="1592"/>
      <c r="EC67" s="2268"/>
      <c r="ED67" s="1704"/>
      <c r="EE67" s="1704"/>
      <c r="EF67" s="1751"/>
      <c r="EG67" s="1707"/>
      <c r="EH67" s="1704"/>
      <c r="EI67" s="1704"/>
      <c r="EJ67" s="1751"/>
      <c r="EK67" s="1707"/>
      <c r="EL67" s="1704"/>
      <c r="EM67" s="1704"/>
      <c r="EN67" s="1705"/>
      <c r="EO67" s="1707"/>
      <c r="EP67" s="1704"/>
      <c r="EQ67" s="1704"/>
      <c r="ER67" s="1705"/>
      <c r="ES67" s="1707"/>
      <c r="ET67" s="1704"/>
      <c r="EU67" s="1704"/>
      <c r="EV67" s="1705"/>
      <c r="EW67" s="1710"/>
      <c r="EX67" s="1704"/>
      <c r="EY67" s="1704"/>
      <c r="EZ67" s="1711"/>
      <c r="FA67" s="124"/>
      <c r="FB67" s="124"/>
      <c r="FC67" s="2272"/>
      <c r="FD67" s="2273"/>
      <c r="FE67" s="2273"/>
      <c r="FF67" s="2273"/>
      <c r="FG67" s="2273"/>
      <c r="FH67" s="2273"/>
      <c r="FI67" s="2273"/>
      <c r="FJ67" s="2273"/>
      <c r="FK67" s="2273"/>
      <c r="FL67" s="2273"/>
      <c r="FM67" s="2273"/>
      <c r="FN67" s="2273"/>
      <c r="FO67" s="2273"/>
      <c r="FP67" s="2273"/>
      <c r="FQ67" s="2273"/>
      <c r="FR67" s="2274"/>
      <c r="FS67" s="125"/>
      <c r="FT67" s="145"/>
    </row>
    <row r="68" spans="2:176" ht="9.75" customHeight="1" x14ac:dyDescent="0.2">
      <c r="B68" s="736"/>
      <c r="C68" s="737"/>
      <c r="D68" s="737"/>
      <c r="E68" s="737"/>
      <c r="F68" s="794" t="str">
        <f>IF(F16="","",F16)</f>
        <v/>
      </c>
      <c r="G68" s="794"/>
      <c r="H68" s="794"/>
      <c r="I68" s="794"/>
      <c r="J68" s="794"/>
      <c r="K68" s="794"/>
      <c r="L68" s="794"/>
      <c r="M68" s="794"/>
      <c r="N68" s="794"/>
      <c r="O68" s="794"/>
      <c r="P68" s="794"/>
      <c r="Q68" s="794"/>
      <c r="R68" s="794"/>
      <c r="S68" s="795"/>
      <c r="T68" s="22"/>
      <c r="V68" s="1934" t="s">
        <v>16</v>
      </c>
      <c r="W68" s="1935"/>
      <c r="X68" s="1935"/>
      <c r="Y68" s="1935"/>
      <c r="Z68" s="1935"/>
      <c r="AA68" s="1935"/>
      <c r="AB68" s="1935"/>
      <c r="AC68" s="1935"/>
      <c r="AD68" s="1935"/>
      <c r="AE68" s="1935"/>
      <c r="AF68" s="1935"/>
      <c r="AG68" s="1935"/>
      <c r="AH68" s="1935"/>
      <c r="AI68" s="1935"/>
      <c r="AJ68" s="1935"/>
      <c r="AK68" s="1935"/>
      <c r="AL68" s="1935"/>
      <c r="AM68" s="1935"/>
      <c r="AN68" s="1935"/>
      <c r="AO68" s="1935"/>
      <c r="AP68" s="1935"/>
      <c r="AQ68" s="1935"/>
      <c r="AR68" s="1935"/>
      <c r="AS68" s="1935"/>
      <c r="AT68" s="1935"/>
      <c r="AU68" s="1935"/>
      <c r="AV68" s="1935"/>
      <c r="AW68" s="1935"/>
      <c r="AX68" s="1935"/>
      <c r="AY68" s="1935"/>
      <c r="AZ68" s="1784" t="str">
        <f>IF(AZ$16="","",AZ$16)</f>
        <v/>
      </c>
      <c r="BA68" s="1769"/>
      <c r="BB68" s="1769"/>
      <c r="BC68" s="1769" t="str">
        <f>IF(BC$16="","",BC$16)</f>
        <v/>
      </c>
      <c r="BD68" s="1769"/>
      <c r="BE68" s="1769"/>
      <c r="BF68" s="1769" t="str">
        <f>IF(BF$16="","",BF$16)</f>
        <v/>
      </c>
      <c r="BG68" s="1769"/>
      <c r="BH68" s="1770"/>
      <c r="BI68" s="1769" t="str">
        <f>IF(BI$16="","",BI$16)</f>
        <v/>
      </c>
      <c r="BJ68" s="1769"/>
      <c r="BK68" s="1769"/>
      <c r="BL68" s="1769" t="str">
        <f>IF(BL$16="","",BL$16)</f>
        <v/>
      </c>
      <c r="BM68" s="1769"/>
      <c r="BN68" s="1769"/>
      <c r="BO68" s="1769" t="str">
        <f>IF(BO$16="","",BO$16)</f>
        <v/>
      </c>
      <c r="BP68" s="1769"/>
      <c r="BQ68" s="1770"/>
      <c r="BR68" s="1769" t="str">
        <f>IF(BR$16="","",BR$16)</f>
        <v/>
      </c>
      <c r="BS68" s="1769"/>
      <c r="BT68" s="1769"/>
      <c r="BU68" s="1769" t="str">
        <f>IF(BU$16="","",BU$16)</f>
        <v/>
      </c>
      <c r="BV68" s="1769"/>
      <c r="BW68" s="1769"/>
      <c r="BX68" s="1769" t="str">
        <f>IF(BX$16="","",BX$16)</f>
        <v/>
      </c>
      <c r="BY68" s="1769"/>
      <c r="BZ68" s="1775"/>
      <c r="CA68" s="64"/>
      <c r="CB68" s="2"/>
      <c r="CC68" s="143"/>
      <c r="CD68" s="146"/>
      <c r="CE68" s="124"/>
      <c r="CF68" s="124"/>
      <c r="CG68" s="124"/>
      <c r="CH68" s="124"/>
      <c r="CI68" s="124"/>
      <c r="CJ68" s="124"/>
      <c r="CK68" s="124"/>
      <c r="CL68" s="124"/>
      <c r="CM68" s="124"/>
      <c r="CN68" s="124"/>
      <c r="CO68" s="124"/>
      <c r="CP68" s="124"/>
      <c r="CQ68" s="146"/>
      <c r="CR68" s="146"/>
      <c r="CS68" s="146"/>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47"/>
      <c r="ED68" s="147"/>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2275"/>
      <c r="FD68" s="2276"/>
      <c r="FE68" s="2276"/>
      <c r="FF68" s="2276"/>
      <c r="FG68" s="2276"/>
      <c r="FH68" s="2276"/>
      <c r="FI68" s="2276"/>
      <c r="FJ68" s="2276"/>
      <c r="FK68" s="2276"/>
      <c r="FL68" s="2276"/>
      <c r="FM68" s="2276"/>
      <c r="FN68" s="2276"/>
      <c r="FO68" s="2276"/>
      <c r="FP68" s="2276"/>
      <c r="FQ68" s="2276"/>
      <c r="FR68" s="2277"/>
      <c r="FS68" s="125"/>
      <c r="FT68" s="145"/>
    </row>
    <row r="69" spans="2:176" ht="9.75" customHeight="1" x14ac:dyDescent="0.2">
      <c r="B69" s="736"/>
      <c r="C69" s="737"/>
      <c r="D69" s="737"/>
      <c r="E69" s="737"/>
      <c r="F69" s="794"/>
      <c r="G69" s="794"/>
      <c r="H69" s="794"/>
      <c r="I69" s="794"/>
      <c r="J69" s="794"/>
      <c r="K69" s="794"/>
      <c r="L69" s="794"/>
      <c r="M69" s="794"/>
      <c r="N69" s="794"/>
      <c r="O69" s="794"/>
      <c r="P69" s="794"/>
      <c r="Q69" s="794"/>
      <c r="R69" s="794"/>
      <c r="S69" s="795"/>
      <c r="T69" s="22"/>
      <c r="U69" s="70"/>
      <c r="V69" s="1937"/>
      <c r="W69" s="1938"/>
      <c r="X69" s="1938"/>
      <c r="Y69" s="1938"/>
      <c r="Z69" s="1938"/>
      <c r="AA69" s="1938"/>
      <c r="AB69" s="1938"/>
      <c r="AC69" s="1938"/>
      <c r="AD69" s="1938"/>
      <c r="AE69" s="1938"/>
      <c r="AF69" s="1938"/>
      <c r="AG69" s="1938"/>
      <c r="AH69" s="1938"/>
      <c r="AI69" s="1938"/>
      <c r="AJ69" s="1938"/>
      <c r="AK69" s="1938"/>
      <c r="AL69" s="1938"/>
      <c r="AM69" s="1938"/>
      <c r="AN69" s="1938"/>
      <c r="AO69" s="1938"/>
      <c r="AP69" s="1938"/>
      <c r="AQ69" s="1938"/>
      <c r="AR69" s="1938"/>
      <c r="AS69" s="1938"/>
      <c r="AT69" s="1938"/>
      <c r="AU69" s="1938"/>
      <c r="AV69" s="1938"/>
      <c r="AW69" s="1938"/>
      <c r="AX69" s="1938"/>
      <c r="AY69" s="1938"/>
      <c r="AZ69" s="1785"/>
      <c r="BA69" s="1771"/>
      <c r="BB69" s="1771"/>
      <c r="BC69" s="1771"/>
      <c r="BD69" s="1771"/>
      <c r="BE69" s="1771"/>
      <c r="BF69" s="1771"/>
      <c r="BG69" s="1771"/>
      <c r="BH69" s="1772"/>
      <c r="BI69" s="1771"/>
      <c r="BJ69" s="1771"/>
      <c r="BK69" s="1771"/>
      <c r="BL69" s="1771"/>
      <c r="BM69" s="1771"/>
      <c r="BN69" s="1771"/>
      <c r="BO69" s="1771"/>
      <c r="BP69" s="1771"/>
      <c r="BQ69" s="1772"/>
      <c r="BR69" s="1771"/>
      <c r="BS69" s="1771"/>
      <c r="BT69" s="1771"/>
      <c r="BU69" s="1771"/>
      <c r="BV69" s="1771"/>
      <c r="BW69" s="1771"/>
      <c r="BX69" s="1771"/>
      <c r="BY69" s="1771"/>
      <c r="BZ69" s="1776"/>
      <c r="CA69" s="64"/>
      <c r="CB69" s="2"/>
      <c r="CC69" s="143"/>
      <c r="CD69" s="146"/>
      <c r="CE69" s="1589" t="s">
        <v>5</v>
      </c>
      <c r="CF69" s="1590"/>
      <c r="CG69" s="1590"/>
      <c r="CH69" s="1590"/>
      <c r="CI69" s="1590"/>
      <c r="CJ69" s="1590"/>
      <c r="CK69" s="1590"/>
      <c r="CL69" s="1590"/>
      <c r="CM69" s="1590"/>
      <c r="CN69" s="1590"/>
      <c r="CO69" s="1590"/>
      <c r="CP69" s="1590"/>
      <c r="CQ69" s="1590"/>
      <c r="CR69" s="1590"/>
      <c r="CS69" s="1590"/>
      <c r="CT69" s="1590"/>
      <c r="CU69" s="1590"/>
      <c r="CV69" s="1748"/>
      <c r="CW69" s="1702" t="str">
        <f>IF(F64="","",F64)</f>
        <v/>
      </c>
      <c r="CX69" s="1702"/>
      <c r="CY69" s="1702"/>
      <c r="CZ69" s="1703"/>
      <c r="DA69" s="1708" t="str">
        <f>IF(G64="","",G64)</f>
        <v/>
      </c>
      <c r="DB69" s="1702"/>
      <c r="DC69" s="1702"/>
      <c r="DD69" s="1750"/>
      <c r="DE69" s="1706" t="str">
        <f>IF(H64="","",H64)</f>
        <v/>
      </c>
      <c r="DF69" s="1702"/>
      <c r="DG69" s="1702"/>
      <c r="DH69" s="1703"/>
      <c r="DI69" s="1708" t="str">
        <f>IF(I64="","",I64)</f>
        <v/>
      </c>
      <c r="DJ69" s="1702"/>
      <c r="DK69" s="1702"/>
      <c r="DL69" s="1703"/>
      <c r="DM69" s="1708" t="str">
        <f>IF(J64="","",J64)</f>
        <v/>
      </c>
      <c r="DN69" s="1702"/>
      <c r="DO69" s="1702"/>
      <c r="DP69" s="1703"/>
      <c r="DQ69" s="1708" t="str">
        <f>IF(K64="","",K64)</f>
        <v/>
      </c>
      <c r="DR69" s="1702"/>
      <c r="DS69" s="1702"/>
      <c r="DT69" s="1703"/>
      <c r="DU69" s="1706" t="str">
        <f>IF(L64="","",L64)</f>
        <v/>
      </c>
      <c r="DV69" s="1702"/>
      <c r="DW69" s="1702"/>
      <c r="DX69" s="1703"/>
      <c r="DY69" s="1708" t="str">
        <f>IF(M64="","",M64)</f>
        <v/>
      </c>
      <c r="DZ69" s="1702"/>
      <c r="EA69" s="1702"/>
      <c r="EB69" s="1709"/>
      <c r="EC69" s="125"/>
      <c r="ED69" s="125"/>
      <c r="EE69" s="1589" t="s">
        <v>175</v>
      </c>
      <c r="EF69" s="1590"/>
      <c r="EG69" s="1590"/>
      <c r="EH69" s="1590"/>
      <c r="EI69" s="1590"/>
      <c r="EJ69" s="1590"/>
      <c r="EK69" s="1590"/>
      <c r="EL69" s="1590"/>
      <c r="EM69" s="1590"/>
      <c r="EN69" s="1590"/>
      <c r="EO69" s="1590"/>
      <c r="EP69" s="1628"/>
      <c r="EQ69" s="1670" t="str">
        <f>IF(AK66="","",AK66)</f>
        <v/>
      </c>
      <c r="ER69" s="1672"/>
      <c r="ES69" s="1672"/>
      <c r="ET69" s="1673"/>
      <c r="EU69" s="1674" t="str">
        <f>IF(AO66="","",AO66)</f>
        <v/>
      </c>
      <c r="EV69" s="1672"/>
      <c r="EW69" s="1672"/>
      <c r="EX69" s="1673"/>
      <c r="EY69" s="1674" t="str">
        <f>IF(AS66="","",AS66)</f>
        <v/>
      </c>
      <c r="EZ69" s="1672"/>
      <c r="FA69" s="1672"/>
      <c r="FB69" s="1673"/>
      <c r="FC69" s="1674" t="str">
        <f>IF(AW66="","",AW66)</f>
        <v/>
      </c>
      <c r="FD69" s="1672"/>
      <c r="FE69" s="1672"/>
      <c r="FF69" s="1673"/>
      <c r="FG69" s="1674" t="str">
        <f>IF(BA66="","",BA66)</f>
        <v/>
      </c>
      <c r="FH69" s="1672"/>
      <c r="FI69" s="1672"/>
      <c r="FJ69" s="1673"/>
      <c r="FK69" s="1674" t="str">
        <f>IF(BE66="","",BE66)</f>
        <v/>
      </c>
      <c r="FL69" s="1672"/>
      <c r="FM69" s="1672"/>
      <c r="FN69" s="1673"/>
      <c r="FO69" s="1672" t="str">
        <f>IF(BI66="","",BI66)</f>
        <v/>
      </c>
      <c r="FP69" s="1672"/>
      <c r="FQ69" s="1672"/>
      <c r="FR69" s="1668"/>
      <c r="FS69" s="125"/>
      <c r="FT69" s="145"/>
    </row>
    <row r="70" spans="2:176" ht="9.75" customHeight="1" x14ac:dyDescent="0.2">
      <c r="B70" s="736"/>
      <c r="C70" s="737"/>
      <c r="D70" s="737"/>
      <c r="E70" s="737"/>
      <c r="F70" s="794" t="str">
        <f>IF(F18="","",F18)</f>
        <v/>
      </c>
      <c r="G70" s="794"/>
      <c r="H70" s="794"/>
      <c r="I70" s="794"/>
      <c r="J70" s="794"/>
      <c r="K70" s="794"/>
      <c r="L70" s="794"/>
      <c r="M70" s="794"/>
      <c r="N70" s="794"/>
      <c r="O70" s="794"/>
      <c r="P70" s="794"/>
      <c r="Q70" s="794"/>
      <c r="R70" s="846" t="s">
        <v>7</v>
      </c>
      <c r="S70" s="847"/>
      <c r="T70" s="22"/>
      <c r="U70" s="70"/>
      <c r="V70" s="2227"/>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c r="AR70" s="2228"/>
      <c r="AS70" s="2228"/>
      <c r="AT70" s="2228"/>
      <c r="AU70" s="2228"/>
      <c r="AV70" s="2228"/>
      <c r="AW70" s="2228"/>
      <c r="AX70" s="2228"/>
      <c r="AY70" s="2228"/>
      <c r="AZ70" s="1786"/>
      <c r="BA70" s="1773"/>
      <c r="BB70" s="1773"/>
      <c r="BC70" s="1773"/>
      <c r="BD70" s="1773"/>
      <c r="BE70" s="1773"/>
      <c r="BF70" s="1773"/>
      <c r="BG70" s="1773"/>
      <c r="BH70" s="1774"/>
      <c r="BI70" s="1773"/>
      <c r="BJ70" s="1773"/>
      <c r="BK70" s="1773"/>
      <c r="BL70" s="1773"/>
      <c r="BM70" s="1773"/>
      <c r="BN70" s="1773"/>
      <c r="BO70" s="1773"/>
      <c r="BP70" s="1773"/>
      <c r="BQ70" s="1774"/>
      <c r="BR70" s="1773"/>
      <c r="BS70" s="1773"/>
      <c r="BT70" s="1773"/>
      <c r="BU70" s="1773"/>
      <c r="BV70" s="1773"/>
      <c r="BW70" s="1773"/>
      <c r="BX70" s="1773"/>
      <c r="BY70" s="1773"/>
      <c r="BZ70" s="1777"/>
      <c r="CA70" s="64"/>
      <c r="CB70" s="2"/>
      <c r="CC70" s="143"/>
      <c r="CD70" s="125"/>
      <c r="CE70" s="1591"/>
      <c r="CF70" s="1592"/>
      <c r="CG70" s="1592"/>
      <c r="CH70" s="1592"/>
      <c r="CI70" s="1592"/>
      <c r="CJ70" s="1592"/>
      <c r="CK70" s="1592"/>
      <c r="CL70" s="1592"/>
      <c r="CM70" s="1592"/>
      <c r="CN70" s="1592"/>
      <c r="CO70" s="1592"/>
      <c r="CP70" s="1592"/>
      <c r="CQ70" s="1592"/>
      <c r="CR70" s="1592"/>
      <c r="CS70" s="1592"/>
      <c r="CT70" s="1592"/>
      <c r="CU70" s="1592"/>
      <c r="CV70" s="1749"/>
      <c r="CW70" s="1704"/>
      <c r="CX70" s="1704"/>
      <c r="CY70" s="1704"/>
      <c r="CZ70" s="1705"/>
      <c r="DA70" s="1710"/>
      <c r="DB70" s="1704"/>
      <c r="DC70" s="1704"/>
      <c r="DD70" s="1751"/>
      <c r="DE70" s="1707"/>
      <c r="DF70" s="1704"/>
      <c r="DG70" s="1704"/>
      <c r="DH70" s="1705"/>
      <c r="DI70" s="1710"/>
      <c r="DJ70" s="1704"/>
      <c r="DK70" s="1704"/>
      <c r="DL70" s="1705"/>
      <c r="DM70" s="1710"/>
      <c r="DN70" s="1704"/>
      <c r="DO70" s="1704"/>
      <c r="DP70" s="1705"/>
      <c r="DQ70" s="1710"/>
      <c r="DR70" s="1704"/>
      <c r="DS70" s="1704"/>
      <c r="DT70" s="1705"/>
      <c r="DU70" s="1707"/>
      <c r="DV70" s="1704"/>
      <c r="DW70" s="1704"/>
      <c r="DX70" s="1705"/>
      <c r="DY70" s="1710"/>
      <c r="DZ70" s="1704"/>
      <c r="EA70" s="1704"/>
      <c r="EB70" s="1711"/>
      <c r="EC70" s="124"/>
      <c r="ED70" s="124"/>
      <c r="EE70" s="1629"/>
      <c r="EF70" s="1630"/>
      <c r="EG70" s="1630"/>
      <c r="EH70" s="1630"/>
      <c r="EI70" s="1630"/>
      <c r="EJ70" s="1630"/>
      <c r="EK70" s="1630"/>
      <c r="EL70" s="1630"/>
      <c r="EM70" s="1630"/>
      <c r="EN70" s="1630"/>
      <c r="EO70" s="1630"/>
      <c r="EP70" s="1631"/>
      <c r="EQ70" s="1752"/>
      <c r="ER70" s="1651"/>
      <c r="ES70" s="1651"/>
      <c r="ET70" s="1683"/>
      <c r="EU70" s="1682"/>
      <c r="EV70" s="1651"/>
      <c r="EW70" s="1651"/>
      <c r="EX70" s="1683"/>
      <c r="EY70" s="1682"/>
      <c r="EZ70" s="1651"/>
      <c r="FA70" s="1651"/>
      <c r="FB70" s="1683"/>
      <c r="FC70" s="1682"/>
      <c r="FD70" s="1651"/>
      <c r="FE70" s="1651"/>
      <c r="FF70" s="1683"/>
      <c r="FG70" s="1682"/>
      <c r="FH70" s="1651"/>
      <c r="FI70" s="1651"/>
      <c r="FJ70" s="1683"/>
      <c r="FK70" s="1682"/>
      <c r="FL70" s="1651"/>
      <c r="FM70" s="1651"/>
      <c r="FN70" s="1683"/>
      <c r="FO70" s="1651"/>
      <c r="FP70" s="1651"/>
      <c r="FQ70" s="1651"/>
      <c r="FR70" s="1753"/>
      <c r="FS70" s="125"/>
      <c r="FT70" s="145"/>
    </row>
    <row r="71" spans="2:176" ht="9.75" customHeight="1" x14ac:dyDescent="0.2">
      <c r="B71" s="736"/>
      <c r="C71" s="737"/>
      <c r="D71" s="737"/>
      <c r="E71" s="737"/>
      <c r="F71" s="794"/>
      <c r="G71" s="794"/>
      <c r="H71" s="794"/>
      <c r="I71" s="794"/>
      <c r="J71" s="794"/>
      <c r="K71" s="794"/>
      <c r="L71" s="794"/>
      <c r="M71" s="794"/>
      <c r="N71" s="794"/>
      <c r="O71" s="794"/>
      <c r="P71" s="794"/>
      <c r="Q71" s="794"/>
      <c r="R71" s="846"/>
      <c r="S71" s="847"/>
      <c r="T71" s="22"/>
      <c r="V71" s="1934" t="s">
        <v>17</v>
      </c>
      <c r="W71" s="1935"/>
      <c r="X71" s="1935"/>
      <c r="Y71" s="1935"/>
      <c r="Z71" s="1935"/>
      <c r="AA71" s="1935"/>
      <c r="AB71" s="1935"/>
      <c r="AC71" s="1935"/>
      <c r="AD71" s="1935"/>
      <c r="AE71" s="1935"/>
      <c r="AF71" s="1935"/>
      <c r="AG71" s="1935"/>
      <c r="AH71" s="1935"/>
      <c r="AI71" s="1935"/>
      <c r="AJ71" s="1935"/>
      <c r="AK71" s="1935"/>
      <c r="AL71" s="1935"/>
      <c r="AM71" s="1935"/>
      <c r="AN71" s="1935"/>
      <c r="AO71" s="1935"/>
      <c r="AP71" s="1935"/>
      <c r="AQ71" s="1935"/>
      <c r="AR71" s="1935"/>
      <c r="AS71" s="1935"/>
      <c r="AT71" s="1935"/>
      <c r="AU71" s="1935"/>
      <c r="AV71" s="1935"/>
      <c r="AW71" s="1935"/>
      <c r="AX71" s="1935"/>
      <c r="AY71" s="1935"/>
      <c r="AZ71" s="1784" t="str">
        <f>IF(AZ$19="","",AZ$19)</f>
        <v/>
      </c>
      <c r="BA71" s="1769"/>
      <c r="BB71" s="1769"/>
      <c r="BC71" s="1769" t="str">
        <f>IF(BC$19="","",BC$19)</f>
        <v/>
      </c>
      <c r="BD71" s="1769"/>
      <c r="BE71" s="1769"/>
      <c r="BF71" s="1769" t="str">
        <f>IF(BF$19="","",BF$19)</f>
        <v/>
      </c>
      <c r="BG71" s="1769"/>
      <c r="BH71" s="1770"/>
      <c r="BI71" s="1769" t="str">
        <f>IF(BI$19="","",BI$19)</f>
        <v/>
      </c>
      <c r="BJ71" s="1769"/>
      <c r="BK71" s="1769"/>
      <c r="BL71" s="1769" t="str">
        <f>IF(BL$19="","",BL$19)</f>
        <v/>
      </c>
      <c r="BM71" s="1769"/>
      <c r="BN71" s="1769"/>
      <c r="BO71" s="1769" t="str">
        <f>IF(BO$19="","",BO$19)</f>
        <v/>
      </c>
      <c r="BP71" s="1769"/>
      <c r="BQ71" s="1770"/>
      <c r="BR71" s="1769" t="str">
        <f>IF(BR$19="","",BR$19)</f>
        <v/>
      </c>
      <c r="BS71" s="1769"/>
      <c r="BT71" s="1769"/>
      <c r="BU71" s="1769" t="str">
        <f>IF(BU$19="","",BU$19)</f>
        <v/>
      </c>
      <c r="BV71" s="1769"/>
      <c r="BW71" s="1769"/>
      <c r="BX71" s="1769" t="str">
        <f>IF(BX$19="","",BX$19)</f>
        <v/>
      </c>
      <c r="BY71" s="1769"/>
      <c r="BZ71" s="1775"/>
      <c r="CA71" s="64"/>
      <c r="CB71" s="2"/>
      <c r="CC71" s="143"/>
      <c r="CD71" s="125"/>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591"/>
      <c r="EF71" s="1592"/>
      <c r="EG71" s="1592"/>
      <c r="EH71" s="1592"/>
      <c r="EI71" s="1592"/>
      <c r="EJ71" s="1592"/>
      <c r="EK71" s="1592"/>
      <c r="EL71" s="1592"/>
      <c r="EM71" s="1592"/>
      <c r="EN71" s="1592"/>
      <c r="EO71" s="1592"/>
      <c r="EP71" s="1632"/>
      <c r="EQ71" s="1679"/>
      <c r="ER71" s="1680"/>
      <c r="ES71" s="1680"/>
      <c r="ET71" s="1681"/>
      <c r="EU71" s="1732"/>
      <c r="EV71" s="1680"/>
      <c r="EW71" s="1680"/>
      <c r="EX71" s="1681"/>
      <c r="EY71" s="1732"/>
      <c r="EZ71" s="1680"/>
      <c r="FA71" s="1680"/>
      <c r="FB71" s="1681"/>
      <c r="FC71" s="1732"/>
      <c r="FD71" s="1680"/>
      <c r="FE71" s="1680"/>
      <c r="FF71" s="1681"/>
      <c r="FG71" s="1732"/>
      <c r="FH71" s="1680"/>
      <c r="FI71" s="1680"/>
      <c r="FJ71" s="1681"/>
      <c r="FK71" s="1732"/>
      <c r="FL71" s="1680"/>
      <c r="FM71" s="1680"/>
      <c r="FN71" s="1681"/>
      <c r="FO71" s="1680"/>
      <c r="FP71" s="1680"/>
      <c r="FQ71" s="1680"/>
      <c r="FR71" s="1684"/>
      <c r="FS71" s="125"/>
      <c r="FT71" s="145"/>
    </row>
    <row r="72" spans="2:176" ht="9.75" customHeight="1" x14ac:dyDescent="0.2">
      <c r="B72" s="736"/>
      <c r="C72" s="737"/>
      <c r="D72" s="737"/>
      <c r="E72" s="737"/>
      <c r="F72" s="794" t="str">
        <f>IF(F20="","",F20)</f>
        <v/>
      </c>
      <c r="G72" s="794"/>
      <c r="H72" s="794"/>
      <c r="I72" s="794"/>
      <c r="J72" s="794"/>
      <c r="K72" s="794"/>
      <c r="L72" s="794"/>
      <c r="M72" s="794"/>
      <c r="N72" s="794"/>
      <c r="O72" s="794"/>
      <c r="P72" s="794"/>
      <c r="Q72" s="794"/>
      <c r="R72" s="846"/>
      <c r="S72" s="847"/>
      <c r="T72" s="22"/>
      <c r="U72" s="70"/>
      <c r="V72" s="1937"/>
      <c r="W72" s="1938"/>
      <c r="X72" s="1938"/>
      <c r="Y72" s="1938"/>
      <c r="Z72" s="1938"/>
      <c r="AA72" s="1938"/>
      <c r="AB72" s="1938"/>
      <c r="AC72" s="1938"/>
      <c r="AD72" s="1938"/>
      <c r="AE72" s="1938"/>
      <c r="AF72" s="1938"/>
      <c r="AG72" s="1938"/>
      <c r="AH72" s="1938"/>
      <c r="AI72" s="1938"/>
      <c r="AJ72" s="1938"/>
      <c r="AK72" s="1938"/>
      <c r="AL72" s="1938"/>
      <c r="AM72" s="1938"/>
      <c r="AN72" s="1938"/>
      <c r="AO72" s="1938"/>
      <c r="AP72" s="1938"/>
      <c r="AQ72" s="1938"/>
      <c r="AR72" s="1938"/>
      <c r="AS72" s="1938"/>
      <c r="AT72" s="1938"/>
      <c r="AU72" s="1938"/>
      <c r="AV72" s="1938"/>
      <c r="AW72" s="1938"/>
      <c r="AX72" s="1938"/>
      <c r="AY72" s="1938"/>
      <c r="AZ72" s="1785"/>
      <c r="BA72" s="1771"/>
      <c r="BB72" s="1771"/>
      <c r="BC72" s="1771"/>
      <c r="BD72" s="1771"/>
      <c r="BE72" s="1771"/>
      <c r="BF72" s="1771"/>
      <c r="BG72" s="1771"/>
      <c r="BH72" s="1772"/>
      <c r="BI72" s="1771"/>
      <c r="BJ72" s="1771"/>
      <c r="BK72" s="1771"/>
      <c r="BL72" s="1771"/>
      <c r="BM72" s="1771"/>
      <c r="BN72" s="1771"/>
      <c r="BO72" s="1771"/>
      <c r="BP72" s="1771"/>
      <c r="BQ72" s="1772"/>
      <c r="BR72" s="1771"/>
      <c r="BS72" s="1771"/>
      <c r="BT72" s="1771"/>
      <c r="BU72" s="1771"/>
      <c r="BV72" s="1771"/>
      <c r="BW72" s="1771"/>
      <c r="BX72" s="1771"/>
      <c r="BY72" s="1771"/>
      <c r="BZ72" s="1776"/>
      <c r="CA72" s="64"/>
      <c r="CB72" s="2"/>
      <c r="CC72" s="143"/>
      <c r="CD72" s="146"/>
      <c r="CE72" s="1652" t="s">
        <v>225</v>
      </c>
      <c r="CF72" s="1652"/>
      <c r="CG72" s="1652"/>
      <c r="CH72" s="1652"/>
      <c r="CI72" s="1652"/>
      <c r="CJ72" s="1652"/>
      <c r="CK72" s="1652"/>
      <c r="CL72" s="1652"/>
      <c r="CM72" s="1652"/>
      <c r="CN72" s="1652"/>
      <c r="CO72" s="1652"/>
      <c r="CP72" s="1652"/>
      <c r="CQ72" s="1652"/>
      <c r="CR72" s="1652"/>
      <c r="CS72" s="1652"/>
      <c r="CT72" s="1652"/>
      <c r="CU72" s="1652"/>
      <c r="CV72" s="1652"/>
      <c r="CW72" s="1652"/>
      <c r="CX72" s="1652"/>
      <c r="CY72" s="1652"/>
      <c r="CZ72" s="1652"/>
      <c r="DA72" s="1652"/>
      <c r="DB72" s="1652"/>
      <c r="DC72" s="1652"/>
      <c r="DD72" s="1652"/>
      <c r="DE72" s="1652"/>
      <c r="DF72" s="1652"/>
      <c r="DG72" s="1652"/>
      <c r="DH72" s="1652"/>
      <c r="DI72" s="1652"/>
      <c r="DJ72" s="1652"/>
      <c r="DK72" s="1652"/>
      <c r="DL72" s="1652"/>
      <c r="DM72" s="1652"/>
      <c r="DN72" s="1652"/>
      <c r="DO72" s="1652"/>
      <c r="DP72" s="1652"/>
      <c r="DQ72" s="1652"/>
      <c r="DR72" s="1652"/>
      <c r="DS72" s="1652"/>
      <c r="DT72" s="1652"/>
      <c r="DU72" s="1652"/>
      <c r="DV72" s="1652"/>
      <c r="DW72" s="1652"/>
      <c r="DX72" s="1652"/>
      <c r="DY72" s="1652"/>
      <c r="DZ72" s="1652"/>
      <c r="EA72" s="1652"/>
      <c r="EB72" s="1652"/>
      <c r="EC72" s="124"/>
      <c r="ED72" s="124"/>
      <c r="EE72" s="1563" t="s">
        <v>226</v>
      </c>
      <c r="EF72" s="1563"/>
      <c r="EG72" s="1563"/>
      <c r="EH72" s="1563"/>
      <c r="EI72" s="1563"/>
      <c r="EJ72" s="1563"/>
      <c r="EK72" s="1563"/>
      <c r="EL72" s="1563"/>
      <c r="EM72" s="1563"/>
      <c r="EN72" s="1563"/>
      <c r="EO72" s="1563"/>
      <c r="EP72" s="1563"/>
      <c r="EQ72" s="1563"/>
      <c r="ER72" s="1722" t="str">
        <f>IF(AZ68="","",AZ68)</f>
        <v/>
      </c>
      <c r="ES72" s="1722"/>
      <c r="ET72" s="1722"/>
      <c r="EU72" s="1722" t="str">
        <f>IF(BC68="","",BC68)</f>
        <v/>
      </c>
      <c r="EV72" s="1722"/>
      <c r="EW72" s="1722"/>
      <c r="EX72" s="1722" t="str">
        <f>IF(BF68="","",BF68)</f>
        <v/>
      </c>
      <c r="EY72" s="1722"/>
      <c r="EZ72" s="1723"/>
      <c r="FA72" s="1722" t="str">
        <f>IF(BI68="","",BI68)</f>
        <v/>
      </c>
      <c r="FB72" s="1722"/>
      <c r="FC72" s="1722"/>
      <c r="FD72" s="1722" t="str">
        <f>IF(BL68="","",BL68)</f>
        <v/>
      </c>
      <c r="FE72" s="1722"/>
      <c r="FF72" s="1722"/>
      <c r="FG72" s="1722" t="str">
        <f>IF(BO68="","",BO68)</f>
        <v/>
      </c>
      <c r="FH72" s="1722"/>
      <c r="FI72" s="1723"/>
      <c r="FJ72" s="1722" t="str">
        <f>IF(BR68="","",BR68)</f>
        <v/>
      </c>
      <c r="FK72" s="1722"/>
      <c r="FL72" s="1722"/>
      <c r="FM72" s="1722" t="str">
        <f>IF(BU68="","",BU68)</f>
        <v/>
      </c>
      <c r="FN72" s="1722"/>
      <c r="FO72" s="1722"/>
      <c r="FP72" s="1722" t="str">
        <f>IF(BX68="","",BX68)</f>
        <v/>
      </c>
      <c r="FQ72" s="1722"/>
      <c r="FR72" s="1727"/>
      <c r="FS72" s="125"/>
      <c r="FT72" s="145"/>
    </row>
    <row r="73" spans="2:176" ht="9.75" customHeight="1" x14ac:dyDescent="0.2">
      <c r="B73" s="739"/>
      <c r="C73" s="740"/>
      <c r="D73" s="740"/>
      <c r="E73" s="740"/>
      <c r="F73" s="828"/>
      <c r="G73" s="828"/>
      <c r="H73" s="828"/>
      <c r="I73" s="828"/>
      <c r="J73" s="828"/>
      <c r="K73" s="828"/>
      <c r="L73" s="828"/>
      <c r="M73" s="828"/>
      <c r="N73" s="828"/>
      <c r="O73" s="828"/>
      <c r="P73" s="828"/>
      <c r="Q73" s="828"/>
      <c r="R73" s="848"/>
      <c r="S73" s="849"/>
      <c r="T73" s="22"/>
      <c r="U73" s="70"/>
      <c r="V73" s="2227"/>
      <c r="W73" s="2228"/>
      <c r="X73" s="2228"/>
      <c r="Y73" s="2228"/>
      <c r="Z73" s="2228"/>
      <c r="AA73" s="2228"/>
      <c r="AB73" s="2228"/>
      <c r="AC73" s="2228"/>
      <c r="AD73" s="2228"/>
      <c r="AE73" s="2228"/>
      <c r="AF73" s="2228"/>
      <c r="AG73" s="2228"/>
      <c r="AH73" s="2228"/>
      <c r="AI73" s="2228"/>
      <c r="AJ73" s="2228"/>
      <c r="AK73" s="2228"/>
      <c r="AL73" s="2228"/>
      <c r="AM73" s="2228"/>
      <c r="AN73" s="2228"/>
      <c r="AO73" s="2228"/>
      <c r="AP73" s="2228"/>
      <c r="AQ73" s="2228"/>
      <c r="AR73" s="2228"/>
      <c r="AS73" s="2228"/>
      <c r="AT73" s="2228"/>
      <c r="AU73" s="2228"/>
      <c r="AV73" s="2228"/>
      <c r="AW73" s="2228"/>
      <c r="AX73" s="2228"/>
      <c r="AY73" s="2228"/>
      <c r="AZ73" s="1786"/>
      <c r="BA73" s="1773"/>
      <c r="BB73" s="1773"/>
      <c r="BC73" s="1773"/>
      <c r="BD73" s="1773"/>
      <c r="BE73" s="1773"/>
      <c r="BF73" s="1773"/>
      <c r="BG73" s="1773"/>
      <c r="BH73" s="1774"/>
      <c r="BI73" s="1773"/>
      <c r="BJ73" s="1773"/>
      <c r="BK73" s="1773"/>
      <c r="BL73" s="1773"/>
      <c r="BM73" s="1773"/>
      <c r="BN73" s="1773"/>
      <c r="BO73" s="1773"/>
      <c r="BP73" s="1773"/>
      <c r="BQ73" s="1774"/>
      <c r="BR73" s="1773"/>
      <c r="BS73" s="1773"/>
      <c r="BT73" s="1773"/>
      <c r="BU73" s="1773"/>
      <c r="BV73" s="1773"/>
      <c r="BW73" s="1773"/>
      <c r="BX73" s="1773"/>
      <c r="BY73" s="1773"/>
      <c r="BZ73" s="1777"/>
      <c r="CA73" s="64"/>
      <c r="CB73" s="2"/>
      <c r="CC73" s="143"/>
      <c r="CD73" s="125"/>
      <c r="CE73" s="1736" t="str">
        <f>IF(F60="","",F60)</f>
        <v/>
      </c>
      <c r="CF73" s="1737"/>
      <c r="CG73" s="1737"/>
      <c r="CH73" s="1737"/>
      <c r="CI73" s="1737"/>
      <c r="CJ73" s="1737"/>
      <c r="CK73" s="1737"/>
      <c r="CL73" s="1737"/>
      <c r="CM73" s="1737"/>
      <c r="CN73" s="1737"/>
      <c r="CO73" s="1737"/>
      <c r="CP73" s="1737"/>
      <c r="CQ73" s="1737"/>
      <c r="CR73" s="1737"/>
      <c r="CS73" s="1737"/>
      <c r="CT73" s="1737"/>
      <c r="CU73" s="1737"/>
      <c r="CV73" s="1737"/>
      <c r="CW73" s="1737"/>
      <c r="CX73" s="1737"/>
      <c r="CY73" s="1737"/>
      <c r="CZ73" s="1737"/>
      <c r="DA73" s="1737"/>
      <c r="DB73" s="1737"/>
      <c r="DC73" s="1737"/>
      <c r="DD73" s="1737"/>
      <c r="DE73" s="1737"/>
      <c r="DF73" s="1737"/>
      <c r="DG73" s="1737"/>
      <c r="DH73" s="1737"/>
      <c r="DI73" s="1737"/>
      <c r="DJ73" s="1737"/>
      <c r="DK73" s="1737"/>
      <c r="DL73" s="1737"/>
      <c r="DM73" s="1737"/>
      <c r="DN73" s="1737"/>
      <c r="DO73" s="1737"/>
      <c r="DP73" s="1737"/>
      <c r="DQ73" s="1737"/>
      <c r="DR73" s="1737"/>
      <c r="DS73" s="1737"/>
      <c r="DT73" s="1737"/>
      <c r="DU73" s="1737"/>
      <c r="DV73" s="1737"/>
      <c r="DW73" s="1737"/>
      <c r="DX73" s="1737"/>
      <c r="DY73" s="1737"/>
      <c r="DZ73" s="1737"/>
      <c r="EA73" s="1737"/>
      <c r="EB73" s="1738"/>
      <c r="EC73" s="124"/>
      <c r="ED73" s="124"/>
      <c r="EE73" s="1563"/>
      <c r="EF73" s="1563"/>
      <c r="EG73" s="1563"/>
      <c r="EH73" s="1563"/>
      <c r="EI73" s="1563"/>
      <c r="EJ73" s="1563"/>
      <c r="EK73" s="1563"/>
      <c r="EL73" s="1563"/>
      <c r="EM73" s="1563"/>
      <c r="EN73" s="1563"/>
      <c r="EO73" s="1563"/>
      <c r="EP73" s="1563"/>
      <c r="EQ73" s="1563"/>
      <c r="ER73" s="1696"/>
      <c r="ES73" s="1696"/>
      <c r="ET73" s="1696"/>
      <c r="EU73" s="1696"/>
      <c r="EV73" s="1696"/>
      <c r="EW73" s="1696"/>
      <c r="EX73" s="1696"/>
      <c r="EY73" s="1696"/>
      <c r="EZ73" s="1698"/>
      <c r="FA73" s="1696"/>
      <c r="FB73" s="1696"/>
      <c r="FC73" s="1696"/>
      <c r="FD73" s="1696"/>
      <c r="FE73" s="1696"/>
      <c r="FF73" s="1696"/>
      <c r="FG73" s="1696"/>
      <c r="FH73" s="1696"/>
      <c r="FI73" s="1698"/>
      <c r="FJ73" s="1696"/>
      <c r="FK73" s="1696"/>
      <c r="FL73" s="1696"/>
      <c r="FM73" s="1696"/>
      <c r="FN73" s="1696"/>
      <c r="FO73" s="1696"/>
      <c r="FP73" s="1696"/>
      <c r="FQ73" s="1696"/>
      <c r="FR73" s="1700"/>
      <c r="FS73" s="125"/>
      <c r="FT73" s="145"/>
    </row>
    <row r="74" spans="2:176" ht="9.75" customHeight="1" x14ac:dyDescent="0.2">
      <c r="B74" s="1049" t="s">
        <v>89</v>
      </c>
      <c r="C74" s="1050"/>
      <c r="D74" s="1050"/>
      <c r="E74" s="1050"/>
      <c r="F74" s="2286" t="str">
        <f t="shared" ref="F74:S74" si="1">IF(F22="","",F22)</f>
        <v/>
      </c>
      <c r="G74" s="1778" t="str">
        <f t="shared" si="1"/>
        <v/>
      </c>
      <c r="H74" s="1778" t="str">
        <f t="shared" si="1"/>
        <v/>
      </c>
      <c r="I74" s="1778" t="str">
        <f t="shared" si="1"/>
        <v/>
      </c>
      <c r="J74" s="1778" t="str">
        <f t="shared" si="1"/>
        <v/>
      </c>
      <c r="K74" s="1778" t="str">
        <f t="shared" si="1"/>
        <v/>
      </c>
      <c r="L74" s="1778" t="str">
        <f t="shared" si="1"/>
        <v/>
      </c>
      <c r="M74" s="1778" t="str">
        <f t="shared" si="1"/>
        <v/>
      </c>
      <c r="N74" s="2288" t="str">
        <f t="shared" si="1"/>
        <v/>
      </c>
      <c r="O74" s="1778" t="str">
        <f t="shared" si="1"/>
        <v/>
      </c>
      <c r="P74" s="2288" t="str">
        <f t="shared" si="1"/>
        <v/>
      </c>
      <c r="Q74" s="1778" t="str">
        <f t="shared" si="1"/>
        <v/>
      </c>
      <c r="R74" s="1778" t="str">
        <f t="shared" si="1"/>
        <v/>
      </c>
      <c r="S74" s="1805" t="str">
        <f t="shared" si="1"/>
        <v/>
      </c>
      <c r="T74" s="23"/>
      <c r="V74" s="2202" t="s">
        <v>259</v>
      </c>
      <c r="W74" s="2203"/>
      <c r="X74" s="2203"/>
      <c r="Y74" s="2203"/>
      <c r="Z74" s="2203"/>
      <c r="AA74" s="2203"/>
      <c r="AB74" s="2203"/>
      <c r="AC74" s="2203"/>
      <c r="AD74" s="2203"/>
      <c r="AE74" s="2203"/>
      <c r="AF74" s="2203"/>
      <c r="AG74" s="2203"/>
      <c r="AH74" s="2203"/>
      <c r="AI74" s="2203"/>
      <c r="AJ74" s="2203"/>
      <c r="AK74" s="2203"/>
      <c r="AL74" s="2203"/>
      <c r="AM74" s="2203"/>
      <c r="AN74" s="2203"/>
      <c r="AO74" s="2203"/>
      <c r="AP74" s="2203"/>
      <c r="AQ74" s="2203"/>
      <c r="AR74" s="2203"/>
      <c r="AS74" s="2203"/>
      <c r="AT74" s="2203"/>
      <c r="AU74" s="2203"/>
      <c r="AV74" s="2203"/>
      <c r="AW74" s="2203"/>
      <c r="AX74" s="2203"/>
      <c r="AY74" s="2203"/>
      <c r="AZ74" s="1784" t="str">
        <f>IF(AZ$22="","",AZ$22)</f>
        <v/>
      </c>
      <c r="BA74" s="1769"/>
      <c r="BB74" s="1769"/>
      <c r="BC74" s="1769" t="str">
        <f>IF(BC$22="","",BC$22)</f>
        <v/>
      </c>
      <c r="BD74" s="1769"/>
      <c r="BE74" s="1769"/>
      <c r="BF74" s="1769" t="str">
        <f>IF(BF$22="","",BF$22)</f>
        <v/>
      </c>
      <c r="BG74" s="1769"/>
      <c r="BH74" s="1770"/>
      <c r="BI74" s="1769" t="str">
        <f>IF(BI$22="","",BI$22)</f>
        <v/>
      </c>
      <c r="BJ74" s="1769"/>
      <c r="BK74" s="1769"/>
      <c r="BL74" s="1769" t="str">
        <f>IF(BL$22="","",BL$22)</f>
        <v/>
      </c>
      <c r="BM74" s="1769"/>
      <c r="BN74" s="1769"/>
      <c r="BO74" s="1769" t="str">
        <f>IF(BO$22="","",BO$22)</f>
        <v/>
      </c>
      <c r="BP74" s="1769"/>
      <c r="BQ74" s="1770"/>
      <c r="BR74" s="1769" t="str">
        <f>IF(BR$22="","",BR$22)</f>
        <v/>
      </c>
      <c r="BS74" s="1769"/>
      <c r="BT74" s="1769"/>
      <c r="BU74" s="1769" t="str">
        <f>IF(BU$22="","",BU$22)</f>
        <v/>
      </c>
      <c r="BV74" s="1769"/>
      <c r="BW74" s="1769"/>
      <c r="BX74" s="1769" t="str">
        <f>IF(BX$22="","",BX$22)</f>
        <v/>
      </c>
      <c r="BY74" s="1769"/>
      <c r="BZ74" s="1775"/>
      <c r="CA74" s="64"/>
      <c r="CB74" s="2"/>
      <c r="CC74" s="143"/>
      <c r="CD74" s="125"/>
      <c r="CE74" s="1739"/>
      <c r="CF74" s="1740"/>
      <c r="CG74" s="1740"/>
      <c r="CH74" s="1740"/>
      <c r="CI74" s="1740"/>
      <c r="CJ74" s="1740"/>
      <c r="CK74" s="1740"/>
      <c r="CL74" s="1740"/>
      <c r="CM74" s="1740"/>
      <c r="CN74" s="1740"/>
      <c r="CO74" s="1740"/>
      <c r="CP74" s="1740"/>
      <c r="CQ74" s="1740"/>
      <c r="CR74" s="1740"/>
      <c r="CS74" s="1740"/>
      <c r="CT74" s="1740"/>
      <c r="CU74" s="1740"/>
      <c r="CV74" s="1740"/>
      <c r="CW74" s="1740"/>
      <c r="CX74" s="1740"/>
      <c r="CY74" s="1740"/>
      <c r="CZ74" s="1740"/>
      <c r="DA74" s="1740"/>
      <c r="DB74" s="1740"/>
      <c r="DC74" s="1740"/>
      <c r="DD74" s="1740"/>
      <c r="DE74" s="1740"/>
      <c r="DF74" s="1740"/>
      <c r="DG74" s="1740"/>
      <c r="DH74" s="1740"/>
      <c r="DI74" s="1740"/>
      <c r="DJ74" s="1740"/>
      <c r="DK74" s="1740"/>
      <c r="DL74" s="1740"/>
      <c r="DM74" s="1740"/>
      <c r="DN74" s="1740"/>
      <c r="DO74" s="1740"/>
      <c r="DP74" s="1740"/>
      <c r="DQ74" s="1740"/>
      <c r="DR74" s="1740"/>
      <c r="DS74" s="1740"/>
      <c r="DT74" s="1740"/>
      <c r="DU74" s="1740"/>
      <c r="DV74" s="1740"/>
      <c r="DW74" s="1740"/>
      <c r="DX74" s="1740"/>
      <c r="DY74" s="1740"/>
      <c r="DZ74" s="1740"/>
      <c r="EA74" s="1740"/>
      <c r="EB74" s="1741"/>
      <c r="EC74" s="124"/>
      <c r="ED74" s="124"/>
      <c r="EE74" s="1563"/>
      <c r="EF74" s="1563"/>
      <c r="EG74" s="1563"/>
      <c r="EH74" s="1563"/>
      <c r="EI74" s="1563"/>
      <c r="EJ74" s="1563"/>
      <c r="EK74" s="1563"/>
      <c r="EL74" s="1563"/>
      <c r="EM74" s="1563"/>
      <c r="EN74" s="1563"/>
      <c r="EO74" s="1563"/>
      <c r="EP74" s="1563"/>
      <c r="EQ74" s="1563"/>
      <c r="ER74" s="1697"/>
      <c r="ES74" s="1697"/>
      <c r="ET74" s="1697"/>
      <c r="EU74" s="1697"/>
      <c r="EV74" s="1697"/>
      <c r="EW74" s="1697"/>
      <c r="EX74" s="1697"/>
      <c r="EY74" s="1697"/>
      <c r="EZ74" s="1699"/>
      <c r="FA74" s="1697"/>
      <c r="FB74" s="1697"/>
      <c r="FC74" s="1697"/>
      <c r="FD74" s="1697"/>
      <c r="FE74" s="1697"/>
      <c r="FF74" s="1697"/>
      <c r="FG74" s="1697"/>
      <c r="FH74" s="1697"/>
      <c r="FI74" s="1699"/>
      <c r="FJ74" s="1697"/>
      <c r="FK74" s="1697"/>
      <c r="FL74" s="1697"/>
      <c r="FM74" s="1697"/>
      <c r="FN74" s="1697"/>
      <c r="FO74" s="1697"/>
      <c r="FP74" s="1697"/>
      <c r="FQ74" s="1697"/>
      <c r="FR74" s="1701"/>
      <c r="FS74" s="125"/>
      <c r="FT74" s="145"/>
    </row>
    <row r="75" spans="2:176" ht="9.75" customHeight="1" x14ac:dyDescent="0.2">
      <c r="B75" s="1049"/>
      <c r="C75" s="1050"/>
      <c r="D75" s="1050"/>
      <c r="E75" s="1050"/>
      <c r="F75" s="2287"/>
      <c r="G75" s="1779"/>
      <c r="H75" s="1779"/>
      <c r="I75" s="1779"/>
      <c r="J75" s="1779"/>
      <c r="K75" s="1779"/>
      <c r="L75" s="1779"/>
      <c r="M75" s="1779"/>
      <c r="N75" s="2289"/>
      <c r="O75" s="1779"/>
      <c r="P75" s="2289"/>
      <c r="Q75" s="1779"/>
      <c r="R75" s="1779"/>
      <c r="S75" s="1806"/>
      <c r="T75" s="23"/>
      <c r="U75" s="70"/>
      <c r="V75" s="1928"/>
      <c r="W75" s="1929"/>
      <c r="X75" s="1929"/>
      <c r="Y75" s="1929"/>
      <c r="Z75" s="1929"/>
      <c r="AA75" s="1929"/>
      <c r="AB75" s="1929"/>
      <c r="AC75" s="1929"/>
      <c r="AD75" s="1929"/>
      <c r="AE75" s="1929"/>
      <c r="AF75" s="1929"/>
      <c r="AG75" s="1929"/>
      <c r="AH75" s="1929"/>
      <c r="AI75" s="1929"/>
      <c r="AJ75" s="1929"/>
      <c r="AK75" s="1929"/>
      <c r="AL75" s="1929"/>
      <c r="AM75" s="1929"/>
      <c r="AN75" s="1929"/>
      <c r="AO75" s="1929"/>
      <c r="AP75" s="1929"/>
      <c r="AQ75" s="1929"/>
      <c r="AR75" s="1929"/>
      <c r="AS75" s="1929"/>
      <c r="AT75" s="1929"/>
      <c r="AU75" s="1929"/>
      <c r="AV75" s="1929"/>
      <c r="AW75" s="1929"/>
      <c r="AX75" s="1929"/>
      <c r="AY75" s="1929"/>
      <c r="AZ75" s="1785"/>
      <c r="BA75" s="1771"/>
      <c r="BB75" s="1771"/>
      <c r="BC75" s="1771"/>
      <c r="BD75" s="1771"/>
      <c r="BE75" s="1771"/>
      <c r="BF75" s="1771"/>
      <c r="BG75" s="1771"/>
      <c r="BH75" s="1772"/>
      <c r="BI75" s="1771"/>
      <c r="BJ75" s="1771"/>
      <c r="BK75" s="1771"/>
      <c r="BL75" s="1771"/>
      <c r="BM75" s="1771"/>
      <c r="BN75" s="1771"/>
      <c r="BO75" s="1771"/>
      <c r="BP75" s="1771"/>
      <c r="BQ75" s="1772"/>
      <c r="BR75" s="1771"/>
      <c r="BS75" s="1771"/>
      <c r="BT75" s="1771"/>
      <c r="BU75" s="1771"/>
      <c r="BV75" s="1771"/>
      <c r="BW75" s="1771"/>
      <c r="BX75" s="1771"/>
      <c r="BY75" s="1771"/>
      <c r="BZ75" s="1776"/>
      <c r="CA75" s="64"/>
      <c r="CB75" s="2"/>
      <c r="CC75" s="143"/>
      <c r="CD75" s="146"/>
      <c r="CE75" s="1742"/>
      <c r="CF75" s="1743"/>
      <c r="CG75" s="1743"/>
      <c r="CH75" s="1743"/>
      <c r="CI75" s="1743"/>
      <c r="CJ75" s="1743"/>
      <c r="CK75" s="1743"/>
      <c r="CL75" s="1743"/>
      <c r="CM75" s="1743"/>
      <c r="CN75" s="1743"/>
      <c r="CO75" s="1743"/>
      <c r="CP75" s="1743"/>
      <c r="CQ75" s="1743"/>
      <c r="CR75" s="1743"/>
      <c r="CS75" s="1743"/>
      <c r="CT75" s="1743"/>
      <c r="CU75" s="1743"/>
      <c r="CV75" s="1743"/>
      <c r="CW75" s="1743"/>
      <c r="CX75" s="1743"/>
      <c r="CY75" s="1743"/>
      <c r="CZ75" s="1743"/>
      <c r="DA75" s="1743"/>
      <c r="DB75" s="1743"/>
      <c r="DC75" s="1743"/>
      <c r="DD75" s="1743"/>
      <c r="DE75" s="1743"/>
      <c r="DF75" s="1743"/>
      <c r="DG75" s="1743"/>
      <c r="DH75" s="1743"/>
      <c r="DI75" s="1743"/>
      <c r="DJ75" s="1743"/>
      <c r="DK75" s="1743"/>
      <c r="DL75" s="1743"/>
      <c r="DM75" s="1743"/>
      <c r="DN75" s="1743"/>
      <c r="DO75" s="1743"/>
      <c r="DP75" s="1743"/>
      <c r="DQ75" s="1743"/>
      <c r="DR75" s="1743"/>
      <c r="DS75" s="1743"/>
      <c r="DT75" s="1743"/>
      <c r="DU75" s="1743"/>
      <c r="DV75" s="1743"/>
      <c r="DW75" s="1743"/>
      <c r="DX75" s="1743"/>
      <c r="DY75" s="1743"/>
      <c r="DZ75" s="1743"/>
      <c r="EA75" s="1743"/>
      <c r="EB75" s="1744"/>
      <c r="EC75" s="124"/>
      <c r="ED75" s="124"/>
      <c r="EE75" s="1563" t="s">
        <v>227</v>
      </c>
      <c r="EF75" s="1563"/>
      <c r="EG75" s="1563"/>
      <c r="EH75" s="1563"/>
      <c r="EI75" s="1563"/>
      <c r="EJ75" s="1563"/>
      <c r="EK75" s="1563"/>
      <c r="EL75" s="1563"/>
      <c r="EM75" s="1563"/>
      <c r="EN75" s="1563"/>
      <c r="EO75" s="1563"/>
      <c r="EP75" s="1563"/>
      <c r="EQ75" s="1563"/>
      <c r="ER75" s="1722" t="str">
        <f>IF(AZ71="","",AZ71)</f>
        <v/>
      </c>
      <c r="ES75" s="1722"/>
      <c r="ET75" s="1722"/>
      <c r="EU75" s="1722" t="str">
        <f>IF(BC71="","",BC71)</f>
        <v/>
      </c>
      <c r="EV75" s="1722"/>
      <c r="EW75" s="1722"/>
      <c r="EX75" s="1722" t="str">
        <f>IF(BF71="","",BF71)</f>
        <v/>
      </c>
      <c r="EY75" s="1722"/>
      <c r="EZ75" s="1723"/>
      <c r="FA75" s="1722" t="str">
        <f>IF(BI71="","",BI71)</f>
        <v/>
      </c>
      <c r="FB75" s="1722"/>
      <c r="FC75" s="1722"/>
      <c r="FD75" s="1722" t="str">
        <f>IF(BL71="","",BL71)</f>
        <v/>
      </c>
      <c r="FE75" s="1722"/>
      <c r="FF75" s="1722"/>
      <c r="FG75" s="1722" t="str">
        <f>IF(BO71="","",BO71)</f>
        <v/>
      </c>
      <c r="FH75" s="1722"/>
      <c r="FI75" s="1723"/>
      <c r="FJ75" s="1722" t="str">
        <f>IF(BR71="","",BR71)</f>
        <v/>
      </c>
      <c r="FK75" s="1722"/>
      <c r="FL75" s="1722"/>
      <c r="FM75" s="1722" t="str">
        <f>IF(BU71="","",BU71)</f>
        <v/>
      </c>
      <c r="FN75" s="1722"/>
      <c r="FO75" s="1722"/>
      <c r="FP75" s="1722" t="str">
        <f>IF(AND(BX71="",BX68&lt;&gt;""),"0",IF(BX71="","",BX71))</f>
        <v/>
      </c>
      <c r="FQ75" s="1722"/>
      <c r="FR75" s="1727"/>
      <c r="FS75" s="125"/>
      <c r="FT75" s="145"/>
    </row>
    <row r="76" spans="2:176" ht="9.75" customHeight="1" x14ac:dyDescent="0.2">
      <c r="B76" s="1049" t="s">
        <v>8</v>
      </c>
      <c r="C76" s="1050"/>
      <c r="D76" s="1050"/>
      <c r="E76" s="1050"/>
      <c r="F76" s="1083" t="str">
        <f t="shared" ref="F76:L76" si="2">IF(F24="","",F24)</f>
        <v/>
      </c>
      <c r="G76" s="835" t="str">
        <f t="shared" si="2"/>
        <v/>
      </c>
      <c r="H76" s="835" t="str">
        <f t="shared" si="2"/>
        <v/>
      </c>
      <c r="I76" s="835" t="str">
        <f t="shared" si="2"/>
        <v/>
      </c>
      <c r="J76" s="835" t="str">
        <f t="shared" si="2"/>
        <v/>
      </c>
      <c r="K76" s="835" t="str">
        <f t="shared" si="2"/>
        <v/>
      </c>
      <c r="L76" s="365" t="str">
        <f t="shared" si="2"/>
        <v/>
      </c>
      <c r="M76" s="1044"/>
      <c r="N76" s="1044"/>
      <c r="O76" s="1044"/>
      <c r="P76" s="1044"/>
      <c r="Q76" s="1044"/>
      <c r="R76" s="1044"/>
      <c r="S76" s="1045"/>
      <c r="T76" s="14"/>
      <c r="U76" s="70"/>
      <c r="V76" s="2205"/>
      <c r="W76" s="2206"/>
      <c r="X76" s="2206"/>
      <c r="Y76" s="2206"/>
      <c r="Z76" s="2206"/>
      <c r="AA76" s="2206"/>
      <c r="AB76" s="2206"/>
      <c r="AC76" s="2206"/>
      <c r="AD76" s="2206"/>
      <c r="AE76" s="2206"/>
      <c r="AF76" s="2206"/>
      <c r="AG76" s="2206"/>
      <c r="AH76" s="2206"/>
      <c r="AI76" s="2206"/>
      <c r="AJ76" s="2206"/>
      <c r="AK76" s="2206"/>
      <c r="AL76" s="2206"/>
      <c r="AM76" s="2206"/>
      <c r="AN76" s="2206"/>
      <c r="AO76" s="2206"/>
      <c r="AP76" s="2206"/>
      <c r="AQ76" s="2206"/>
      <c r="AR76" s="2206"/>
      <c r="AS76" s="2206"/>
      <c r="AT76" s="2206"/>
      <c r="AU76" s="2206"/>
      <c r="AV76" s="2206"/>
      <c r="AW76" s="2206"/>
      <c r="AX76" s="2206"/>
      <c r="AY76" s="2206"/>
      <c r="AZ76" s="1786"/>
      <c r="BA76" s="1773"/>
      <c r="BB76" s="1773"/>
      <c r="BC76" s="1773"/>
      <c r="BD76" s="1773"/>
      <c r="BE76" s="1773"/>
      <c r="BF76" s="1773"/>
      <c r="BG76" s="1773"/>
      <c r="BH76" s="1774"/>
      <c r="BI76" s="1773"/>
      <c r="BJ76" s="1773"/>
      <c r="BK76" s="1773"/>
      <c r="BL76" s="1773"/>
      <c r="BM76" s="1773"/>
      <c r="BN76" s="1773"/>
      <c r="BO76" s="1773"/>
      <c r="BP76" s="1773"/>
      <c r="BQ76" s="1774"/>
      <c r="BR76" s="1773"/>
      <c r="BS76" s="1773"/>
      <c r="BT76" s="1773"/>
      <c r="BU76" s="1773"/>
      <c r="BV76" s="1773"/>
      <c r="BW76" s="1773"/>
      <c r="BX76" s="1773"/>
      <c r="BY76" s="1773"/>
      <c r="BZ76" s="1777"/>
      <c r="CA76" s="64"/>
      <c r="CB76" s="2"/>
      <c r="CC76" s="148"/>
      <c r="CD76" s="125"/>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563"/>
      <c r="EF76" s="1563"/>
      <c r="EG76" s="1563"/>
      <c r="EH76" s="1563"/>
      <c r="EI76" s="1563"/>
      <c r="EJ76" s="1563"/>
      <c r="EK76" s="1563"/>
      <c r="EL76" s="1563"/>
      <c r="EM76" s="1563"/>
      <c r="EN76" s="1563"/>
      <c r="EO76" s="1563"/>
      <c r="EP76" s="1563"/>
      <c r="EQ76" s="1563"/>
      <c r="ER76" s="1696"/>
      <c r="ES76" s="1696"/>
      <c r="ET76" s="1696"/>
      <c r="EU76" s="1696"/>
      <c r="EV76" s="1696"/>
      <c r="EW76" s="1696"/>
      <c r="EX76" s="1696"/>
      <c r="EY76" s="1696"/>
      <c r="EZ76" s="1698"/>
      <c r="FA76" s="1696"/>
      <c r="FB76" s="1696"/>
      <c r="FC76" s="1696"/>
      <c r="FD76" s="1696"/>
      <c r="FE76" s="1696"/>
      <c r="FF76" s="1696"/>
      <c r="FG76" s="1696"/>
      <c r="FH76" s="1696"/>
      <c r="FI76" s="1698"/>
      <c r="FJ76" s="1696"/>
      <c r="FK76" s="1696"/>
      <c r="FL76" s="1696"/>
      <c r="FM76" s="1696"/>
      <c r="FN76" s="1696"/>
      <c r="FO76" s="1696"/>
      <c r="FP76" s="1696"/>
      <c r="FQ76" s="1696"/>
      <c r="FR76" s="1700"/>
      <c r="FS76" s="125"/>
      <c r="FT76" s="145"/>
    </row>
    <row r="77" spans="2:176" ht="9.75" customHeight="1" x14ac:dyDescent="0.2">
      <c r="B77" s="1049"/>
      <c r="C77" s="1050"/>
      <c r="D77" s="1050"/>
      <c r="E77" s="1050"/>
      <c r="F77" s="1084"/>
      <c r="G77" s="836"/>
      <c r="H77" s="836"/>
      <c r="I77" s="836"/>
      <c r="J77" s="836"/>
      <c r="K77" s="836"/>
      <c r="L77" s="368"/>
      <c r="M77" s="1044"/>
      <c r="N77" s="1044"/>
      <c r="O77" s="1044"/>
      <c r="P77" s="1044"/>
      <c r="Q77" s="1044"/>
      <c r="R77" s="1044"/>
      <c r="S77" s="1045"/>
      <c r="T77" s="14"/>
      <c r="V77" s="1934" t="s">
        <v>18</v>
      </c>
      <c r="W77" s="1935"/>
      <c r="X77" s="1935"/>
      <c r="Y77" s="1935"/>
      <c r="Z77" s="1935"/>
      <c r="AA77" s="1935"/>
      <c r="AB77" s="1935"/>
      <c r="AC77" s="1935"/>
      <c r="AD77" s="1935"/>
      <c r="AE77" s="1935"/>
      <c r="AF77" s="1935"/>
      <c r="AG77" s="1935"/>
      <c r="AH77" s="1935"/>
      <c r="AI77" s="1935"/>
      <c r="AJ77" s="1935"/>
      <c r="AK77" s="1935"/>
      <c r="AL77" s="1935"/>
      <c r="AM77" s="1935"/>
      <c r="AN77" s="1935"/>
      <c r="AO77" s="1935"/>
      <c r="AP77" s="1935"/>
      <c r="AQ77" s="1935"/>
      <c r="AR77" s="1935"/>
      <c r="AS77" s="1935"/>
      <c r="AT77" s="1935"/>
      <c r="AU77" s="1935"/>
      <c r="AV77" s="1935"/>
      <c r="AW77" s="1935"/>
      <c r="AX77" s="1935"/>
      <c r="AY77" s="1935"/>
      <c r="AZ77" s="1785" t="str">
        <f>IF(AZ$25="","",AZ$25)</f>
        <v/>
      </c>
      <c r="BA77" s="1771"/>
      <c r="BB77" s="1771"/>
      <c r="BC77" s="1771" t="str">
        <f>IF(BC$25="","",BC$25)</f>
        <v/>
      </c>
      <c r="BD77" s="1771"/>
      <c r="BE77" s="1771"/>
      <c r="BF77" s="1771" t="str">
        <f>IF(BF$25="","",BF$25)</f>
        <v/>
      </c>
      <c r="BG77" s="1771"/>
      <c r="BH77" s="1772"/>
      <c r="BI77" s="1771" t="str">
        <f>IF(BI$25="","",BI$25)</f>
        <v/>
      </c>
      <c r="BJ77" s="1771"/>
      <c r="BK77" s="1771"/>
      <c r="BL77" s="1771" t="str">
        <f>IF(BL$25="","",BL$25)</f>
        <v/>
      </c>
      <c r="BM77" s="1771"/>
      <c r="BN77" s="1771"/>
      <c r="BO77" s="1771" t="str">
        <f>IF(BO$25="","",BO$25)</f>
        <v/>
      </c>
      <c r="BP77" s="1771"/>
      <c r="BQ77" s="1772"/>
      <c r="BR77" s="1771" t="str">
        <f>IF(BR$25="","",BR$25)</f>
        <v/>
      </c>
      <c r="BS77" s="1771"/>
      <c r="BT77" s="1771"/>
      <c r="BU77" s="1771" t="str">
        <f>IF(BU$25="","",BU$25)</f>
        <v/>
      </c>
      <c r="BV77" s="1771"/>
      <c r="BW77" s="1771"/>
      <c r="BX77" s="1771" t="str">
        <f>IF(BX$25="","",BX$25)</f>
        <v/>
      </c>
      <c r="BY77" s="1771"/>
      <c r="BZ77" s="1776"/>
      <c r="CA77" s="64"/>
      <c r="CB77" s="2"/>
      <c r="CC77" s="149"/>
      <c r="CD77" s="150"/>
      <c r="CE77" s="1566" t="s">
        <v>34</v>
      </c>
      <c r="CF77" s="1566"/>
      <c r="CG77" s="1566"/>
      <c r="CH77" s="1566"/>
      <c r="CI77" s="1566"/>
      <c r="CJ77" s="1566"/>
      <c r="CK77" s="1566"/>
      <c r="CL77" s="1566"/>
      <c r="CM77" s="1566"/>
      <c r="CN77" s="1566"/>
      <c r="CO77" s="1566"/>
      <c r="CP77" s="1566"/>
      <c r="CQ77" s="1566"/>
      <c r="CR77" s="1566"/>
      <c r="CS77" s="1566"/>
      <c r="CT77" s="1566"/>
      <c r="CU77" s="1566"/>
      <c r="CV77" s="1566"/>
      <c r="CW77" s="1708" t="str">
        <f>IF(F76="","",F76)</f>
        <v/>
      </c>
      <c r="CX77" s="1702"/>
      <c r="CY77" s="1702"/>
      <c r="CZ77" s="1703"/>
      <c r="DA77" s="1708" t="str">
        <f>IF(G76="","",G76)</f>
        <v/>
      </c>
      <c r="DB77" s="1702"/>
      <c r="DC77" s="1702"/>
      <c r="DD77" s="1703"/>
      <c r="DE77" s="1708" t="str">
        <f>IF(H76="","",H76)</f>
        <v/>
      </c>
      <c r="DF77" s="1702"/>
      <c r="DG77" s="1702"/>
      <c r="DH77" s="1703"/>
      <c r="DI77" s="1706" t="str">
        <f>IF(I76="","",I76)</f>
        <v/>
      </c>
      <c r="DJ77" s="1702"/>
      <c r="DK77" s="1702"/>
      <c r="DL77" s="1703"/>
      <c r="DM77" s="1706" t="str">
        <f>IF(J76="","",J76)</f>
        <v/>
      </c>
      <c r="DN77" s="1702"/>
      <c r="DO77" s="1702"/>
      <c r="DP77" s="1703"/>
      <c r="DQ77" s="1706" t="str">
        <f>IF(K76="","",K76)</f>
        <v/>
      </c>
      <c r="DR77" s="1702"/>
      <c r="DS77" s="1702"/>
      <c r="DT77" s="1703"/>
      <c r="DU77" s="1708" t="str">
        <f>IF(L76="","",L76)</f>
        <v/>
      </c>
      <c r="DV77" s="1702"/>
      <c r="DW77" s="1702"/>
      <c r="DX77" s="1709"/>
      <c r="DY77" s="182">
        <f>IF(_xlfn.TEXTJOIN(,TRUE,F24:L25)="",0,_xlfn.TEXTJOIN(,TRUE,F24:L25))</f>
        <v>0</v>
      </c>
      <c r="DZ77" s="124"/>
      <c r="EA77" s="124"/>
      <c r="EB77" s="124"/>
      <c r="EC77" s="124"/>
      <c r="ED77" s="124"/>
      <c r="EE77" s="1563"/>
      <c r="EF77" s="1563"/>
      <c r="EG77" s="1563"/>
      <c r="EH77" s="1563"/>
      <c r="EI77" s="1563"/>
      <c r="EJ77" s="1563"/>
      <c r="EK77" s="1563"/>
      <c r="EL77" s="1563"/>
      <c r="EM77" s="1563"/>
      <c r="EN77" s="1563"/>
      <c r="EO77" s="1563"/>
      <c r="EP77" s="1563"/>
      <c r="EQ77" s="1563"/>
      <c r="ER77" s="1696"/>
      <c r="ES77" s="1696"/>
      <c r="ET77" s="1696"/>
      <c r="EU77" s="1696"/>
      <c r="EV77" s="1696"/>
      <c r="EW77" s="1696"/>
      <c r="EX77" s="1696"/>
      <c r="EY77" s="1696"/>
      <c r="EZ77" s="1698"/>
      <c r="FA77" s="1696"/>
      <c r="FB77" s="1696"/>
      <c r="FC77" s="1696"/>
      <c r="FD77" s="1696"/>
      <c r="FE77" s="1696"/>
      <c r="FF77" s="1696"/>
      <c r="FG77" s="1696"/>
      <c r="FH77" s="1696"/>
      <c r="FI77" s="1698"/>
      <c r="FJ77" s="1696"/>
      <c r="FK77" s="1696"/>
      <c r="FL77" s="1696"/>
      <c r="FM77" s="1696"/>
      <c r="FN77" s="1696"/>
      <c r="FO77" s="1696"/>
      <c r="FP77" s="1696"/>
      <c r="FQ77" s="1696"/>
      <c r="FR77" s="1700"/>
      <c r="FS77" s="125"/>
      <c r="FT77" s="145"/>
    </row>
    <row r="78" spans="2:176" ht="9.75" customHeight="1" x14ac:dyDescent="0.2">
      <c r="B78" s="1049" t="s">
        <v>9</v>
      </c>
      <c r="C78" s="1050"/>
      <c r="D78" s="1050"/>
      <c r="E78" s="1050"/>
      <c r="F78" s="813" t="str">
        <f>IF(F26="","",F26)</f>
        <v/>
      </c>
      <c r="G78" s="813"/>
      <c r="H78" s="813"/>
      <c r="I78" s="732" t="str">
        <f>IF(I26="","",I26)</f>
        <v>銀行</v>
      </c>
      <c r="J78" s="732"/>
      <c r="K78" s="813" t="str">
        <f>IF(K26="","",K26)</f>
        <v/>
      </c>
      <c r="L78" s="813"/>
      <c r="M78" s="813"/>
      <c r="N78" s="732" t="str">
        <f>IF(N26="","",N26)</f>
        <v>支店</v>
      </c>
      <c r="O78" s="732"/>
      <c r="P78" s="813" t="str">
        <f>IF(P26="","",P26)</f>
        <v/>
      </c>
      <c r="Q78" s="813"/>
      <c r="R78" s="813"/>
      <c r="S78" s="1078"/>
      <c r="T78" s="21"/>
      <c r="U78" s="70"/>
      <c r="V78" s="1937"/>
      <c r="W78" s="1938"/>
      <c r="X78" s="1938"/>
      <c r="Y78" s="1938"/>
      <c r="Z78" s="1938"/>
      <c r="AA78" s="1938"/>
      <c r="AB78" s="1938"/>
      <c r="AC78" s="1938"/>
      <c r="AD78" s="1938"/>
      <c r="AE78" s="1938"/>
      <c r="AF78" s="1938"/>
      <c r="AG78" s="1938"/>
      <c r="AH78" s="1938"/>
      <c r="AI78" s="1938"/>
      <c r="AJ78" s="1938"/>
      <c r="AK78" s="1938"/>
      <c r="AL78" s="1938"/>
      <c r="AM78" s="1938"/>
      <c r="AN78" s="1938"/>
      <c r="AO78" s="1938"/>
      <c r="AP78" s="1938"/>
      <c r="AQ78" s="1938"/>
      <c r="AR78" s="1938"/>
      <c r="AS78" s="1938"/>
      <c r="AT78" s="1938"/>
      <c r="AU78" s="1938"/>
      <c r="AV78" s="1938"/>
      <c r="AW78" s="1938"/>
      <c r="AX78" s="1938"/>
      <c r="AY78" s="1938"/>
      <c r="AZ78" s="1785"/>
      <c r="BA78" s="1771"/>
      <c r="BB78" s="1771"/>
      <c r="BC78" s="1771"/>
      <c r="BD78" s="1771"/>
      <c r="BE78" s="1771"/>
      <c r="BF78" s="1771"/>
      <c r="BG78" s="1771"/>
      <c r="BH78" s="1772"/>
      <c r="BI78" s="1771"/>
      <c r="BJ78" s="1771"/>
      <c r="BK78" s="1771"/>
      <c r="BL78" s="1771"/>
      <c r="BM78" s="1771"/>
      <c r="BN78" s="1771"/>
      <c r="BO78" s="1771"/>
      <c r="BP78" s="1771"/>
      <c r="BQ78" s="1772"/>
      <c r="BR78" s="1771"/>
      <c r="BS78" s="1771"/>
      <c r="BT78" s="1771"/>
      <c r="BU78" s="1771"/>
      <c r="BV78" s="1771"/>
      <c r="BW78" s="1771"/>
      <c r="BX78" s="1771"/>
      <c r="BY78" s="1771"/>
      <c r="BZ78" s="1776"/>
      <c r="CA78" s="64"/>
      <c r="CB78" s="2"/>
      <c r="CC78" s="149"/>
      <c r="CD78" s="150"/>
      <c r="CE78" s="1566"/>
      <c r="CF78" s="1566"/>
      <c r="CG78" s="1566"/>
      <c r="CH78" s="1566"/>
      <c r="CI78" s="1566"/>
      <c r="CJ78" s="1566"/>
      <c r="CK78" s="1566"/>
      <c r="CL78" s="1566"/>
      <c r="CM78" s="1566"/>
      <c r="CN78" s="1566"/>
      <c r="CO78" s="1566"/>
      <c r="CP78" s="1566"/>
      <c r="CQ78" s="1566"/>
      <c r="CR78" s="1566"/>
      <c r="CS78" s="1566"/>
      <c r="CT78" s="1566"/>
      <c r="CU78" s="1566"/>
      <c r="CV78" s="1566"/>
      <c r="CW78" s="1710"/>
      <c r="CX78" s="1704"/>
      <c r="CY78" s="1704"/>
      <c r="CZ78" s="1705"/>
      <c r="DA78" s="1710"/>
      <c r="DB78" s="1704"/>
      <c r="DC78" s="1704"/>
      <c r="DD78" s="1705"/>
      <c r="DE78" s="1710"/>
      <c r="DF78" s="1704"/>
      <c r="DG78" s="1704"/>
      <c r="DH78" s="1705"/>
      <c r="DI78" s="1707"/>
      <c r="DJ78" s="1704"/>
      <c r="DK78" s="1704"/>
      <c r="DL78" s="1705"/>
      <c r="DM78" s="1707"/>
      <c r="DN78" s="1704"/>
      <c r="DO78" s="1704"/>
      <c r="DP78" s="1705"/>
      <c r="DQ78" s="1707"/>
      <c r="DR78" s="1704"/>
      <c r="DS78" s="1704"/>
      <c r="DT78" s="1705"/>
      <c r="DU78" s="1710"/>
      <c r="DV78" s="1704"/>
      <c r="DW78" s="1704"/>
      <c r="DX78" s="1711"/>
      <c r="DY78" s="124"/>
      <c r="DZ78" s="124"/>
      <c r="EA78" s="124"/>
      <c r="EB78" s="124"/>
      <c r="EC78" s="124"/>
      <c r="ED78" s="124"/>
      <c r="EE78" s="1556" t="s">
        <v>228</v>
      </c>
      <c r="EF78" s="1556"/>
      <c r="EG78" s="1556"/>
      <c r="EH78" s="1556"/>
      <c r="EI78" s="1556"/>
      <c r="EJ78" s="1556"/>
      <c r="EK78" s="1556"/>
      <c r="EL78" s="1556"/>
      <c r="EM78" s="1556"/>
      <c r="EN78" s="1556"/>
      <c r="EO78" s="1556"/>
      <c r="EP78" s="1556"/>
      <c r="EQ78" s="1556"/>
      <c r="ER78" s="1745" t="str">
        <f>IF($BX$74&lt;&gt;"",AZ74,IF(AND(BX71="",AZ68&lt;&gt;""),AZ68,IF(AZ74="","",AZ74)))</f>
        <v/>
      </c>
      <c r="ES78" s="1722"/>
      <c r="ET78" s="1722"/>
      <c r="EU78" s="1722" t="str">
        <f>IF($BX$74&lt;&gt;"",BC74,IF(AND(BX71="",BC68&lt;&gt;""),BC68,IF(BC74="","",BC74)))</f>
        <v/>
      </c>
      <c r="EV78" s="1722"/>
      <c r="EW78" s="1722"/>
      <c r="EX78" s="1722" t="str">
        <f>IF($BX$74&lt;&gt;"",BF74,IF(AND(BX71="",BF68&lt;&gt;""),BF68,IF(BF74="","",BF74)))</f>
        <v/>
      </c>
      <c r="EY78" s="1722"/>
      <c r="EZ78" s="1723"/>
      <c r="FA78" s="1724" t="str">
        <f>IF($BX$74&lt;&gt;"",BI74,IF(AND(BX71="",BI68&lt;&gt;""),BI68,IF(BI74="","",BI74)))</f>
        <v/>
      </c>
      <c r="FB78" s="1722"/>
      <c r="FC78" s="1722"/>
      <c r="FD78" s="1722" t="str">
        <f>IF($BX$74&lt;&gt;"",BL74,IF(AND(BX71="",BL68&lt;&gt;""),BL68,IF(BL74="","",BL74)))</f>
        <v/>
      </c>
      <c r="FE78" s="1722"/>
      <c r="FF78" s="1722"/>
      <c r="FG78" s="1722" t="str">
        <f>IF($BX$74&lt;&gt;"",BO74,IF(AND(BX71="",BO68&lt;&gt;""),BO68,IF(BO74="","",BO74)))</f>
        <v/>
      </c>
      <c r="FH78" s="1722"/>
      <c r="FI78" s="1723"/>
      <c r="FJ78" s="1724" t="str">
        <f>IF($BX$74&lt;&gt;"",BR74,IF(AND(BX71="",BR68&lt;&gt;""),BR68,IF(BR74="","",BR74)))</f>
        <v/>
      </c>
      <c r="FK78" s="1722"/>
      <c r="FL78" s="1722"/>
      <c r="FM78" s="1722" t="str">
        <f>IF($BX$74&lt;&gt;"",BU74,IF(AND(BX71="",BU68&lt;&gt;""),BU68,IF(BU74="","",BU74)))</f>
        <v/>
      </c>
      <c r="FN78" s="1722"/>
      <c r="FO78" s="1722"/>
      <c r="FP78" s="1722" t="str">
        <f>IF($BX$74&lt;&gt;"",BX74,IF(AND(BX71="",BX68&lt;&gt;""),BX68,IF(AND(BX74="",BX71="0"),"0",IF(BX74="","",BX74))))</f>
        <v/>
      </c>
      <c r="FQ78" s="1722"/>
      <c r="FR78" s="1727"/>
      <c r="FS78" s="125"/>
      <c r="FT78" s="145"/>
    </row>
    <row r="79" spans="2:176" ht="9.75" customHeight="1" thickBot="1" x14ac:dyDescent="0.25">
      <c r="B79" s="1049"/>
      <c r="C79" s="1050"/>
      <c r="D79" s="1050"/>
      <c r="E79" s="1050"/>
      <c r="F79" s="813"/>
      <c r="G79" s="813"/>
      <c r="H79" s="813"/>
      <c r="I79" s="732"/>
      <c r="J79" s="732"/>
      <c r="K79" s="813"/>
      <c r="L79" s="813"/>
      <c r="M79" s="813"/>
      <c r="N79" s="732"/>
      <c r="O79" s="732"/>
      <c r="P79" s="813"/>
      <c r="Q79" s="813"/>
      <c r="R79" s="813"/>
      <c r="S79" s="1078"/>
      <c r="T79" s="21"/>
      <c r="U79" s="70"/>
      <c r="V79" s="1937"/>
      <c r="W79" s="1938"/>
      <c r="X79" s="1938"/>
      <c r="Y79" s="1938"/>
      <c r="Z79" s="1938"/>
      <c r="AA79" s="1938"/>
      <c r="AB79" s="1938"/>
      <c r="AC79" s="1938"/>
      <c r="AD79" s="1938"/>
      <c r="AE79" s="1938"/>
      <c r="AF79" s="1938"/>
      <c r="AG79" s="1938"/>
      <c r="AH79" s="1938"/>
      <c r="AI79" s="1938"/>
      <c r="AJ79" s="1938"/>
      <c r="AK79" s="1938"/>
      <c r="AL79" s="1938"/>
      <c r="AM79" s="1938"/>
      <c r="AN79" s="1938"/>
      <c r="AO79" s="1938"/>
      <c r="AP79" s="1938"/>
      <c r="AQ79" s="1938"/>
      <c r="AR79" s="1938"/>
      <c r="AS79" s="1938"/>
      <c r="AT79" s="1938"/>
      <c r="AU79" s="1938"/>
      <c r="AV79" s="1938"/>
      <c r="AW79" s="1938"/>
      <c r="AX79" s="1938"/>
      <c r="AY79" s="1938"/>
      <c r="AZ79" s="1785"/>
      <c r="BA79" s="1771"/>
      <c r="BB79" s="1771"/>
      <c r="BC79" s="1771"/>
      <c r="BD79" s="1771"/>
      <c r="BE79" s="1771"/>
      <c r="BF79" s="1771"/>
      <c r="BG79" s="1771"/>
      <c r="BH79" s="1772"/>
      <c r="BI79" s="1771"/>
      <c r="BJ79" s="1771"/>
      <c r="BK79" s="1771"/>
      <c r="BL79" s="1771"/>
      <c r="BM79" s="1771"/>
      <c r="BN79" s="1771"/>
      <c r="BO79" s="1771"/>
      <c r="BP79" s="1771"/>
      <c r="BQ79" s="1772"/>
      <c r="BR79" s="1771"/>
      <c r="BS79" s="1771"/>
      <c r="BT79" s="1771"/>
      <c r="BU79" s="1771"/>
      <c r="BV79" s="1771"/>
      <c r="BW79" s="1771"/>
      <c r="BX79" s="1771"/>
      <c r="BY79" s="1771"/>
      <c r="BZ79" s="1776"/>
      <c r="CA79" s="64"/>
      <c r="CB79" s="2"/>
      <c r="CC79" s="148"/>
      <c r="CD79" s="146"/>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556"/>
      <c r="EF79" s="1556"/>
      <c r="EG79" s="1556"/>
      <c r="EH79" s="1556"/>
      <c r="EI79" s="1556"/>
      <c r="EJ79" s="1556"/>
      <c r="EK79" s="1556"/>
      <c r="EL79" s="1556"/>
      <c r="EM79" s="1556"/>
      <c r="EN79" s="1556"/>
      <c r="EO79" s="1556"/>
      <c r="EP79" s="1556"/>
      <c r="EQ79" s="1556"/>
      <c r="ER79" s="1746"/>
      <c r="ES79" s="1696"/>
      <c r="ET79" s="1696"/>
      <c r="EU79" s="1696"/>
      <c r="EV79" s="1696"/>
      <c r="EW79" s="1696"/>
      <c r="EX79" s="1696"/>
      <c r="EY79" s="1696"/>
      <c r="EZ79" s="1698"/>
      <c r="FA79" s="1725"/>
      <c r="FB79" s="1696"/>
      <c r="FC79" s="1696"/>
      <c r="FD79" s="1696"/>
      <c r="FE79" s="1696"/>
      <c r="FF79" s="1696"/>
      <c r="FG79" s="1696"/>
      <c r="FH79" s="1696"/>
      <c r="FI79" s="1698"/>
      <c r="FJ79" s="1725"/>
      <c r="FK79" s="1696"/>
      <c r="FL79" s="1696"/>
      <c r="FM79" s="1696"/>
      <c r="FN79" s="1696"/>
      <c r="FO79" s="1696"/>
      <c r="FP79" s="1696"/>
      <c r="FQ79" s="1696"/>
      <c r="FR79" s="1700"/>
      <c r="FS79" s="125"/>
      <c r="FT79" s="145"/>
    </row>
    <row r="80" spans="2:176" ht="9.75" customHeight="1" x14ac:dyDescent="0.2">
      <c r="B80" s="1049" t="s">
        <v>10</v>
      </c>
      <c r="C80" s="1050"/>
      <c r="D80" s="1050"/>
      <c r="E80" s="1050"/>
      <c r="F80" s="1090" t="str">
        <f>IF(F28="","",F28)</f>
        <v/>
      </c>
      <c r="G80" s="1090"/>
      <c r="H80" s="1090"/>
      <c r="I80" s="1090"/>
      <c r="J80" s="1090"/>
      <c r="K80" s="1090"/>
      <c r="L80" s="1090"/>
      <c r="M80" s="1090"/>
      <c r="N80" s="1090"/>
      <c r="O80" s="1090"/>
      <c r="P80" s="1090"/>
      <c r="Q80" s="1090"/>
      <c r="R80" s="1090"/>
      <c r="S80" s="1091"/>
      <c r="T80" s="22"/>
      <c r="V80" s="2218" t="s">
        <v>19</v>
      </c>
      <c r="W80" s="2219"/>
      <c r="X80" s="2219"/>
      <c r="Y80" s="2219"/>
      <c r="Z80" s="2219"/>
      <c r="AA80" s="2219"/>
      <c r="AB80" s="2219"/>
      <c r="AC80" s="2219"/>
      <c r="AD80" s="2219"/>
      <c r="AE80" s="2219"/>
      <c r="AF80" s="2219"/>
      <c r="AG80" s="2219"/>
      <c r="AH80" s="2219"/>
      <c r="AI80" s="2219"/>
      <c r="AJ80" s="2219"/>
      <c r="AK80" s="2219"/>
      <c r="AL80" s="2219"/>
      <c r="AM80" s="2219"/>
      <c r="AN80" s="2219"/>
      <c r="AO80" s="2219"/>
      <c r="AP80" s="2219"/>
      <c r="AQ80" s="2219"/>
      <c r="AR80" s="2219"/>
      <c r="AS80" s="2219"/>
      <c r="AT80" s="2219"/>
      <c r="AU80" s="2219"/>
      <c r="AV80" s="2219"/>
      <c r="AW80" s="2219"/>
      <c r="AX80" s="2219"/>
      <c r="AY80" s="2219"/>
      <c r="AZ80" s="1851" t="str">
        <f>IF(AZ$28="","",AZ$28)</f>
        <v/>
      </c>
      <c r="BA80" s="1852"/>
      <c r="BB80" s="1852"/>
      <c r="BC80" s="1852" t="str">
        <f>IF(BC$28="","",BC$28)</f>
        <v/>
      </c>
      <c r="BD80" s="1852"/>
      <c r="BE80" s="1852"/>
      <c r="BF80" s="1852" t="str">
        <f>IF(BF$28="","",BF$28)</f>
        <v/>
      </c>
      <c r="BG80" s="1852"/>
      <c r="BH80" s="1857"/>
      <c r="BI80" s="1852" t="str">
        <f>IF(BI$28="","",BI$28)</f>
        <v/>
      </c>
      <c r="BJ80" s="1852"/>
      <c r="BK80" s="1852"/>
      <c r="BL80" s="1852" t="str">
        <f>IF(BL$28="","",BL$28)</f>
        <v/>
      </c>
      <c r="BM80" s="1852"/>
      <c r="BN80" s="1852"/>
      <c r="BO80" s="1852" t="str">
        <f>IF(BO$28="","",BO$28)</f>
        <v/>
      </c>
      <c r="BP80" s="1852"/>
      <c r="BQ80" s="1857"/>
      <c r="BR80" s="1852" t="str">
        <f>IF(BR$28="","",BR$28)</f>
        <v/>
      </c>
      <c r="BS80" s="1852"/>
      <c r="BT80" s="1852"/>
      <c r="BU80" s="1852" t="str">
        <f>IF(BU$28="","",BU$28)</f>
        <v/>
      </c>
      <c r="BV80" s="1852"/>
      <c r="BW80" s="1852"/>
      <c r="BX80" s="1852" t="str">
        <f>IF(BX$28="","",BX$28)</f>
        <v/>
      </c>
      <c r="BY80" s="1852"/>
      <c r="BZ80" s="2466"/>
      <c r="CA80" s="64"/>
      <c r="CB80" s="2"/>
      <c r="CC80" s="148"/>
      <c r="CD80" s="125"/>
      <c r="CE80" s="124"/>
      <c r="CF80" s="124"/>
      <c r="CG80" s="124"/>
      <c r="CH80" s="124"/>
      <c r="CI80" s="124"/>
      <c r="CJ80" s="124"/>
      <c r="CK80" s="1569" t="s">
        <v>36</v>
      </c>
      <c r="CL80" s="1569"/>
      <c r="CM80" s="1569"/>
      <c r="CN80" s="1569"/>
      <c r="CO80" s="1569"/>
      <c r="CP80" s="1569"/>
      <c r="CQ80" s="1569"/>
      <c r="CR80" s="1569"/>
      <c r="CS80" s="1569"/>
      <c r="CT80" s="1569"/>
      <c r="CU80" s="1569"/>
      <c r="CV80" s="1569"/>
      <c r="CW80" s="1569" t="s">
        <v>229</v>
      </c>
      <c r="CX80" s="1569"/>
      <c r="CY80" s="1569"/>
      <c r="CZ80" s="1569"/>
      <c r="DA80" s="1569"/>
      <c r="DB80" s="1569"/>
      <c r="DC80" s="1569"/>
      <c r="DD80" s="1569"/>
      <c r="DE80" s="1569"/>
      <c r="DF80" s="1569"/>
      <c r="DG80" s="1569"/>
      <c r="DH80" s="1569"/>
      <c r="DI80" s="1569"/>
      <c r="DJ80" s="1569"/>
      <c r="DK80" s="1569"/>
      <c r="DL80" s="1569"/>
      <c r="DM80" s="1569"/>
      <c r="DN80" s="1569"/>
      <c r="DO80" s="1569"/>
      <c r="DP80" s="1569"/>
      <c r="DQ80" s="1569"/>
      <c r="DR80" s="1569"/>
      <c r="DS80" s="1569"/>
      <c r="DT80" s="1569"/>
      <c r="DU80" s="1569"/>
      <c r="DV80" s="1569"/>
      <c r="DW80" s="1569"/>
      <c r="DX80" s="1569"/>
      <c r="DY80" s="124"/>
      <c r="DZ80" s="124"/>
      <c r="EA80" s="124"/>
      <c r="EB80" s="124"/>
      <c r="EC80" s="124"/>
      <c r="ED80" s="124"/>
      <c r="EE80" s="1556"/>
      <c r="EF80" s="1556"/>
      <c r="EG80" s="1556"/>
      <c r="EH80" s="1556"/>
      <c r="EI80" s="1556"/>
      <c r="EJ80" s="1556"/>
      <c r="EK80" s="1556"/>
      <c r="EL80" s="1556"/>
      <c r="EM80" s="1556"/>
      <c r="EN80" s="1556"/>
      <c r="EO80" s="1556"/>
      <c r="EP80" s="1556"/>
      <c r="EQ80" s="1556"/>
      <c r="ER80" s="1747"/>
      <c r="ES80" s="1697"/>
      <c r="ET80" s="1697"/>
      <c r="EU80" s="1697"/>
      <c r="EV80" s="1697"/>
      <c r="EW80" s="1697"/>
      <c r="EX80" s="1697"/>
      <c r="EY80" s="1697"/>
      <c r="EZ80" s="1699"/>
      <c r="FA80" s="1726"/>
      <c r="FB80" s="1697"/>
      <c r="FC80" s="1697"/>
      <c r="FD80" s="1697"/>
      <c r="FE80" s="1697"/>
      <c r="FF80" s="1697"/>
      <c r="FG80" s="1697"/>
      <c r="FH80" s="1697"/>
      <c r="FI80" s="1699"/>
      <c r="FJ80" s="1726"/>
      <c r="FK80" s="1697"/>
      <c r="FL80" s="1697"/>
      <c r="FM80" s="1697"/>
      <c r="FN80" s="1697"/>
      <c r="FO80" s="1697"/>
      <c r="FP80" s="1697"/>
      <c r="FQ80" s="1697"/>
      <c r="FR80" s="1701"/>
      <c r="FS80" s="125"/>
      <c r="FT80" s="145"/>
    </row>
    <row r="81" spans="2:176" ht="9.75" customHeight="1" x14ac:dyDescent="0.2">
      <c r="B81" s="1049"/>
      <c r="C81" s="1050"/>
      <c r="D81" s="1050"/>
      <c r="E81" s="1050"/>
      <c r="F81" s="1090"/>
      <c r="G81" s="1090"/>
      <c r="H81" s="1090"/>
      <c r="I81" s="1090"/>
      <c r="J81" s="1090"/>
      <c r="K81" s="1090"/>
      <c r="L81" s="1090"/>
      <c r="M81" s="1090"/>
      <c r="N81" s="1090"/>
      <c r="O81" s="1090"/>
      <c r="P81" s="1090"/>
      <c r="Q81" s="1090"/>
      <c r="R81" s="1090"/>
      <c r="S81" s="1091"/>
      <c r="T81" s="22"/>
      <c r="U81" s="70"/>
      <c r="V81" s="2221"/>
      <c r="W81" s="2222"/>
      <c r="X81" s="2222"/>
      <c r="Y81" s="2222"/>
      <c r="Z81" s="2222"/>
      <c r="AA81" s="2222"/>
      <c r="AB81" s="2222"/>
      <c r="AC81" s="2222"/>
      <c r="AD81" s="2222"/>
      <c r="AE81" s="2222"/>
      <c r="AF81" s="2222"/>
      <c r="AG81" s="2222"/>
      <c r="AH81" s="2222"/>
      <c r="AI81" s="2222"/>
      <c r="AJ81" s="2222"/>
      <c r="AK81" s="2222"/>
      <c r="AL81" s="2222"/>
      <c r="AM81" s="2222"/>
      <c r="AN81" s="2222"/>
      <c r="AO81" s="2222"/>
      <c r="AP81" s="2222"/>
      <c r="AQ81" s="2222"/>
      <c r="AR81" s="2222"/>
      <c r="AS81" s="2222"/>
      <c r="AT81" s="2222"/>
      <c r="AU81" s="2222"/>
      <c r="AV81" s="2222"/>
      <c r="AW81" s="2222"/>
      <c r="AX81" s="2222"/>
      <c r="AY81" s="2222"/>
      <c r="AZ81" s="1853"/>
      <c r="BA81" s="1854"/>
      <c r="BB81" s="1854"/>
      <c r="BC81" s="1854"/>
      <c r="BD81" s="1854"/>
      <c r="BE81" s="1854"/>
      <c r="BF81" s="1854"/>
      <c r="BG81" s="1854"/>
      <c r="BH81" s="1858"/>
      <c r="BI81" s="1854"/>
      <c r="BJ81" s="1854"/>
      <c r="BK81" s="1854"/>
      <c r="BL81" s="1854"/>
      <c r="BM81" s="1854"/>
      <c r="BN81" s="1854"/>
      <c r="BO81" s="1854"/>
      <c r="BP81" s="1854"/>
      <c r="BQ81" s="1858"/>
      <c r="BR81" s="1854"/>
      <c r="BS81" s="1854"/>
      <c r="BT81" s="1854"/>
      <c r="BU81" s="1854"/>
      <c r="BV81" s="1854"/>
      <c r="BW81" s="1854"/>
      <c r="BX81" s="1854"/>
      <c r="BY81" s="1854"/>
      <c r="BZ81" s="2467"/>
      <c r="CA81" s="64"/>
      <c r="CB81" s="2"/>
      <c r="CC81" s="149"/>
      <c r="CD81" s="150"/>
      <c r="CE81" s="1608" t="s">
        <v>176</v>
      </c>
      <c r="CF81" s="1609"/>
      <c r="CG81" s="1609"/>
      <c r="CH81" s="1609"/>
      <c r="CI81" s="1609"/>
      <c r="CJ81" s="1729"/>
      <c r="CK81" s="1672" t="str">
        <f>IF(DE66=0,IF(COUNTIF(取引リスト!A:A,DY77),"",IF(DY81="","1",IF(LEN(DY81)=3,"1",IF(LEN(DY81)&gt;=5,"1","")))),IF(DE66=1,"3",""))</f>
        <v>1</v>
      </c>
      <c r="CL81" s="1672"/>
      <c r="CM81" s="1672"/>
      <c r="CN81" s="1672"/>
      <c r="CO81" s="1674" t="str">
        <f>IF(DE66=0,IF(COUNTIF(取引リスト!A:A,DY77),"",IF(DY81="","2",IF(LEN(DY81)=3,"2",IF(LEN(DY81)&gt;=5,"2","")))),IF(DE66=1,"0",""))</f>
        <v>2</v>
      </c>
      <c r="CP81" s="1672"/>
      <c r="CQ81" s="1672"/>
      <c r="CR81" s="1673"/>
      <c r="CS81" s="1672" t="str">
        <f>IF(DE66=0,IF(COUNTIF(取引リスト!A:A,DY77),"",IF(DY81="","3",IF(LEN(DY81)=3,"3",IF(LEN(DY81)&gt;=5,"3","")))),IF(DE66=1,IF(COUNTIF(取引リスト!A:A,DY77),"4",IF(DY81="","6",IF(LEN(DY81)=1,"4",IF(LEN(DY81)=2,"4",IF(LEN(DY81)=4,"4","6")))))))</f>
        <v>3</v>
      </c>
      <c r="CT81" s="1672"/>
      <c r="CU81" s="1672"/>
      <c r="CV81" s="1672"/>
      <c r="CW81" s="1733" t="str">
        <f>IF(CK81="1",IF(CO81="2",IF(CS81="3","未成工事支出金",""),""),IF(CK81="3",IF(CO81="0",IF(CS81="4","未　払　金",IF(CS81="6","工事未払金","")),""),""))</f>
        <v>未成工事支出金</v>
      </c>
      <c r="CX81" s="1734"/>
      <c r="CY81" s="1734"/>
      <c r="CZ81" s="1734"/>
      <c r="DA81" s="1734"/>
      <c r="DB81" s="1734"/>
      <c r="DC81" s="1734"/>
      <c r="DD81" s="1734"/>
      <c r="DE81" s="1734"/>
      <c r="DF81" s="1734"/>
      <c r="DG81" s="1734"/>
      <c r="DH81" s="1734"/>
      <c r="DI81" s="1734"/>
      <c r="DJ81" s="1734"/>
      <c r="DK81" s="1734"/>
      <c r="DL81" s="1734"/>
      <c r="DM81" s="1734"/>
      <c r="DN81" s="1734"/>
      <c r="DO81" s="1734"/>
      <c r="DP81" s="1734"/>
      <c r="DQ81" s="1734"/>
      <c r="DR81" s="1734"/>
      <c r="DS81" s="1734"/>
      <c r="DT81" s="1734"/>
      <c r="DU81" s="1734"/>
      <c r="DV81" s="1734"/>
      <c r="DW81" s="1734"/>
      <c r="DX81" s="1735"/>
      <c r="DY81" s="182" t="str">
        <f>_xlfn.TEXTJOIN(,TRUE,F12:M13)</f>
        <v/>
      </c>
      <c r="DZ81" s="124"/>
      <c r="EA81" s="124"/>
      <c r="EB81" s="124"/>
      <c r="EC81" s="124"/>
      <c r="ED81" s="124"/>
      <c r="EE81" s="1556" t="s">
        <v>230</v>
      </c>
      <c r="EF81" s="1556"/>
      <c r="EG81" s="1556"/>
      <c r="EH81" s="1556"/>
      <c r="EI81" s="1556"/>
      <c r="EJ81" s="1556"/>
      <c r="EK81" s="1556"/>
      <c r="EL81" s="1556"/>
      <c r="EM81" s="1556"/>
      <c r="EN81" s="1556"/>
      <c r="EO81" s="1556"/>
      <c r="EP81" s="1556"/>
      <c r="EQ81" s="1556"/>
      <c r="ER81" s="1696" t="str">
        <f>IF(AZ77="","",AZ77)</f>
        <v/>
      </c>
      <c r="ES81" s="1696"/>
      <c r="ET81" s="1696"/>
      <c r="EU81" s="1696" t="str">
        <f>IF(BC77="","",BC77)</f>
        <v/>
      </c>
      <c r="EV81" s="1696"/>
      <c r="EW81" s="1696"/>
      <c r="EX81" s="1696" t="str">
        <f>IF(BF77="","",BF77)</f>
        <v/>
      </c>
      <c r="EY81" s="1696"/>
      <c r="EZ81" s="1698"/>
      <c r="FA81" s="1696" t="str">
        <f>IF(BI77="","",BI77)</f>
        <v/>
      </c>
      <c r="FB81" s="1696"/>
      <c r="FC81" s="1696"/>
      <c r="FD81" s="1696" t="str">
        <f>IF(BL77="","",BL77)</f>
        <v/>
      </c>
      <c r="FE81" s="1696"/>
      <c r="FF81" s="1696"/>
      <c r="FG81" s="1696" t="str">
        <f>IF(BO77="","",BO77)</f>
        <v/>
      </c>
      <c r="FH81" s="1696"/>
      <c r="FI81" s="1698"/>
      <c r="FJ81" s="1696" t="str">
        <f>IF(BR77="","",BR77)</f>
        <v/>
      </c>
      <c r="FK81" s="1696"/>
      <c r="FL81" s="1696"/>
      <c r="FM81" s="1696" t="str">
        <f>IF(BU77="","",BU77)</f>
        <v/>
      </c>
      <c r="FN81" s="1696"/>
      <c r="FO81" s="1696"/>
      <c r="FP81" s="1696" t="str">
        <f>IF(AND(BX77="",BX68&lt;&gt;""),"0",IF(BX77="","",BX77))</f>
        <v/>
      </c>
      <c r="FQ81" s="1696"/>
      <c r="FR81" s="1700"/>
      <c r="FS81" s="125"/>
      <c r="FT81" s="145"/>
    </row>
    <row r="82" spans="2:176" ht="9.75" customHeight="1" thickBot="1" x14ac:dyDescent="0.25">
      <c r="B82" s="1049" t="s">
        <v>11</v>
      </c>
      <c r="C82" s="1050"/>
      <c r="D82" s="1050"/>
      <c r="E82" s="1050"/>
      <c r="F82" s="1090" t="str">
        <f>IF(F30="","",F30)</f>
        <v/>
      </c>
      <c r="G82" s="1090"/>
      <c r="H82" s="1090"/>
      <c r="I82" s="1090"/>
      <c r="J82" s="1090"/>
      <c r="K82" s="1090"/>
      <c r="L82" s="1090"/>
      <c r="M82" s="1090"/>
      <c r="N82" s="1090"/>
      <c r="O82" s="1090"/>
      <c r="P82" s="1090"/>
      <c r="Q82" s="1090"/>
      <c r="R82" s="1090"/>
      <c r="S82" s="1091"/>
      <c r="T82" s="22"/>
      <c r="U82" s="70"/>
      <c r="V82" s="2224"/>
      <c r="W82" s="2225"/>
      <c r="X82" s="2225"/>
      <c r="Y82" s="2225"/>
      <c r="Z82" s="2225"/>
      <c r="AA82" s="2225"/>
      <c r="AB82" s="2225"/>
      <c r="AC82" s="2225"/>
      <c r="AD82" s="2225"/>
      <c r="AE82" s="2225"/>
      <c r="AF82" s="2225"/>
      <c r="AG82" s="2225"/>
      <c r="AH82" s="2225"/>
      <c r="AI82" s="2225"/>
      <c r="AJ82" s="2225"/>
      <c r="AK82" s="2225"/>
      <c r="AL82" s="2225"/>
      <c r="AM82" s="2225"/>
      <c r="AN82" s="2225"/>
      <c r="AO82" s="2225"/>
      <c r="AP82" s="2225"/>
      <c r="AQ82" s="2225"/>
      <c r="AR82" s="2225"/>
      <c r="AS82" s="2225"/>
      <c r="AT82" s="2225"/>
      <c r="AU82" s="2225"/>
      <c r="AV82" s="2225"/>
      <c r="AW82" s="2225"/>
      <c r="AX82" s="2225"/>
      <c r="AY82" s="2225"/>
      <c r="AZ82" s="1855"/>
      <c r="BA82" s="1856"/>
      <c r="BB82" s="1856"/>
      <c r="BC82" s="1856"/>
      <c r="BD82" s="1856"/>
      <c r="BE82" s="1856"/>
      <c r="BF82" s="1856"/>
      <c r="BG82" s="1856"/>
      <c r="BH82" s="1859"/>
      <c r="BI82" s="1856"/>
      <c r="BJ82" s="1856"/>
      <c r="BK82" s="1856"/>
      <c r="BL82" s="1856"/>
      <c r="BM82" s="1856"/>
      <c r="BN82" s="1856"/>
      <c r="BO82" s="1856"/>
      <c r="BP82" s="1856"/>
      <c r="BQ82" s="1859"/>
      <c r="BR82" s="1856"/>
      <c r="BS82" s="1856"/>
      <c r="BT82" s="1856"/>
      <c r="BU82" s="1856"/>
      <c r="BV82" s="1856"/>
      <c r="BW82" s="1856"/>
      <c r="BX82" s="1856"/>
      <c r="BY82" s="1856"/>
      <c r="BZ82" s="2468"/>
      <c r="CA82" s="64"/>
      <c r="CB82" s="2"/>
      <c r="CC82" s="149"/>
      <c r="CD82" s="150"/>
      <c r="CE82" s="1610"/>
      <c r="CF82" s="1611"/>
      <c r="CG82" s="1611"/>
      <c r="CH82" s="1611"/>
      <c r="CI82" s="1611"/>
      <c r="CJ82" s="1730"/>
      <c r="CK82" s="1651"/>
      <c r="CL82" s="1651"/>
      <c r="CM82" s="1651"/>
      <c r="CN82" s="1651"/>
      <c r="CO82" s="1682"/>
      <c r="CP82" s="1651"/>
      <c r="CQ82" s="1651"/>
      <c r="CR82" s="1683"/>
      <c r="CS82" s="1651"/>
      <c r="CT82" s="1651"/>
      <c r="CU82" s="1651"/>
      <c r="CV82" s="1651"/>
      <c r="CW82" s="1712"/>
      <c r="CX82" s="1713"/>
      <c r="CY82" s="1713"/>
      <c r="CZ82" s="1713"/>
      <c r="DA82" s="1713"/>
      <c r="DB82" s="1713"/>
      <c r="DC82" s="1713"/>
      <c r="DD82" s="1713"/>
      <c r="DE82" s="1713"/>
      <c r="DF82" s="1713"/>
      <c r="DG82" s="1713"/>
      <c r="DH82" s="1713"/>
      <c r="DI82" s="1713"/>
      <c r="DJ82" s="1713"/>
      <c r="DK82" s="1713"/>
      <c r="DL82" s="1713"/>
      <c r="DM82" s="1713"/>
      <c r="DN82" s="1713"/>
      <c r="DO82" s="1713"/>
      <c r="DP82" s="1713"/>
      <c r="DQ82" s="1713"/>
      <c r="DR82" s="1713"/>
      <c r="DS82" s="1713"/>
      <c r="DT82" s="1713"/>
      <c r="DU82" s="1713"/>
      <c r="DV82" s="1713"/>
      <c r="DW82" s="1713"/>
      <c r="DX82" s="1714"/>
      <c r="DY82" s="124"/>
      <c r="DZ82" s="124"/>
      <c r="EA82" s="124"/>
      <c r="EB82" s="124"/>
      <c r="EC82" s="125"/>
      <c r="ED82" s="125"/>
      <c r="EE82" s="1556"/>
      <c r="EF82" s="1556"/>
      <c r="EG82" s="1556"/>
      <c r="EH82" s="1556"/>
      <c r="EI82" s="1556"/>
      <c r="EJ82" s="1556"/>
      <c r="EK82" s="1556"/>
      <c r="EL82" s="1556"/>
      <c r="EM82" s="1556"/>
      <c r="EN82" s="1556"/>
      <c r="EO82" s="1556"/>
      <c r="EP82" s="1556"/>
      <c r="EQ82" s="1556"/>
      <c r="ER82" s="1696"/>
      <c r="ES82" s="1696"/>
      <c r="ET82" s="1696"/>
      <c r="EU82" s="1696"/>
      <c r="EV82" s="1696"/>
      <c r="EW82" s="1696"/>
      <c r="EX82" s="1696"/>
      <c r="EY82" s="1696"/>
      <c r="EZ82" s="1698"/>
      <c r="FA82" s="1696"/>
      <c r="FB82" s="1696"/>
      <c r="FC82" s="1696"/>
      <c r="FD82" s="1696"/>
      <c r="FE82" s="1696"/>
      <c r="FF82" s="1696"/>
      <c r="FG82" s="1696"/>
      <c r="FH82" s="1696"/>
      <c r="FI82" s="1698"/>
      <c r="FJ82" s="1696"/>
      <c r="FK82" s="1696"/>
      <c r="FL82" s="1696"/>
      <c r="FM82" s="1696"/>
      <c r="FN82" s="1696"/>
      <c r="FO82" s="1696"/>
      <c r="FP82" s="1696"/>
      <c r="FQ82" s="1696"/>
      <c r="FR82" s="1700"/>
      <c r="FS82" s="125"/>
      <c r="FT82" s="145"/>
    </row>
    <row r="83" spans="2:176" ht="9.75" customHeight="1" x14ac:dyDescent="0.2">
      <c r="B83" s="1049"/>
      <c r="C83" s="1050"/>
      <c r="D83" s="1050"/>
      <c r="E83" s="1050"/>
      <c r="F83" s="1090"/>
      <c r="G83" s="1090"/>
      <c r="H83" s="1090"/>
      <c r="I83" s="1090"/>
      <c r="J83" s="1090"/>
      <c r="K83" s="1090"/>
      <c r="L83" s="1090"/>
      <c r="M83" s="1090"/>
      <c r="N83" s="1090"/>
      <c r="O83" s="1090"/>
      <c r="P83" s="1090"/>
      <c r="Q83" s="1090"/>
      <c r="R83" s="1090"/>
      <c r="S83" s="1091"/>
      <c r="T83" s="22"/>
      <c r="V83" s="1928" t="s">
        <v>258</v>
      </c>
      <c r="W83" s="1929"/>
      <c r="X83" s="1929"/>
      <c r="Y83" s="1929"/>
      <c r="Z83" s="1929"/>
      <c r="AA83" s="1929"/>
      <c r="AB83" s="1929"/>
      <c r="AC83" s="1929"/>
      <c r="AD83" s="1929"/>
      <c r="AE83" s="1929"/>
      <c r="AF83" s="1929"/>
      <c r="AG83" s="1929"/>
      <c r="AH83" s="1929"/>
      <c r="AI83" s="1929"/>
      <c r="AJ83" s="1929"/>
      <c r="AK83" s="1929"/>
      <c r="AL83" s="1929"/>
      <c r="AM83" s="1929"/>
      <c r="AN83" s="1929"/>
      <c r="AO83" s="1929"/>
      <c r="AP83" s="1929"/>
      <c r="AQ83" s="1929"/>
      <c r="AR83" s="1929"/>
      <c r="AS83" s="1929"/>
      <c r="AT83" s="1929"/>
      <c r="AU83" s="1929"/>
      <c r="AV83" s="1929"/>
      <c r="AW83" s="1929"/>
      <c r="AX83" s="1929"/>
      <c r="AY83" s="1929"/>
      <c r="AZ83" s="1785" t="str">
        <f>IF(AZ$31="","",AZ$31)</f>
        <v/>
      </c>
      <c r="BA83" s="1771"/>
      <c r="BB83" s="1771"/>
      <c r="BC83" s="1771" t="str">
        <f>IF(BC$31="","",BC$31)</f>
        <v/>
      </c>
      <c r="BD83" s="1771"/>
      <c r="BE83" s="1771"/>
      <c r="BF83" s="1771" t="str">
        <f>IF(BF$31="","",BF$31)</f>
        <v/>
      </c>
      <c r="BG83" s="1771"/>
      <c r="BH83" s="1772"/>
      <c r="BI83" s="1771" t="str">
        <f>IF(BI$31="","",BI$31)</f>
        <v/>
      </c>
      <c r="BJ83" s="1771"/>
      <c r="BK83" s="1771"/>
      <c r="BL83" s="1771" t="str">
        <f>IF(BL$31="","",BL$31)</f>
        <v/>
      </c>
      <c r="BM83" s="1771"/>
      <c r="BN83" s="1771"/>
      <c r="BO83" s="1771" t="str">
        <f>IF(BO$31="","",BO$31)</f>
        <v/>
      </c>
      <c r="BP83" s="1771"/>
      <c r="BQ83" s="1772"/>
      <c r="BR83" s="1771" t="str">
        <f>IF(BR$31="","",BR$31)</f>
        <v/>
      </c>
      <c r="BS83" s="1771"/>
      <c r="BT83" s="1771"/>
      <c r="BU83" s="1771" t="str">
        <f>IF(BU$31="","",BU$31)</f>
        <v/>
      </c>
      <c r="BV83" s="1771"/>
      <c r="BW83" s="1771"/>
      <c r="BX83" s="1771" t="str">
        <f>IF(BX$31="","",BX$31)</f>
        <v/>
      </c>
      <c r="BY83" s="1771"/>
      <c r="BZ83" s="1776"/>
      <c r="CA83" s="64"/>
      <c r="CB83" s="2"/>
      <c r="CC83" s="148"/>
      <c r="CD83" s="146"/>
      <c r="CE83" s="1612"/>
      <c r="CF83" s="1613"/>
      <c r="CG83" s="1613"/>
      <c r="CH83" s="1613"/>
      <c r="CI83" s="1613"/>
      <c r="CJ83" s="1731"/>
      <c r="CK83" s="1680"/>
      <c r="CL83" s="1680"/>
      <c r="CM83" s="1680"/>
      <c r="CN83" s="1680"/>
      <c r="CO83" s="1732"/>
      <c r="CP83" s="1680"/>
      <c r="CQ83" s="1680"/>
      <c r="CR83" s="1681"/>
      <c r="CS83" s="1680"/>
      <c r="CT83" s="1680"/>
      <c r="CU83" s="1680"/>
      <c r="CV83" s="1680"/>
      <c r="CW83" s="1715"/>
      <c r="CX83" s="1716"/>
      <c r="CY83" s="1716"/>
      <c r="CZ83" s="1716"/>
      <c r="DA83" s="1716"/>
      <c r="DB83" s="1716"/>
      <c r="DC83" s="1716"/>
      <c r="DD83" s="1716"/>
      <c r="DE83" s="1716"/>
      <c r="DF83" s="1716"/>
      <c r="DG83" s="1716"/>
      <c r="DH83" s="1716"/>
      <c r="DI83" s="1716"/>
      <c r="DJ83" s="1716"/>
      <c r="DK83" s="1716"/>
      <c r="DL83" s="1716"/>
      <c r="DM83" s="1716"/>
      <c r="DN83" s="1716"/>
      <c r="DO83" s="1716"/>
      <c r="DP83" s="1716"/>
      <c r="DQ83" s="1716"/>
      <c r="DR83" s="1716"/>
      <c r="DS83" s="1716"/>
      <c r="DT83" s="1716"/>
      <c r="DU83" s="1716"/>
      <c r="DV83" s="1716"/>
      <c r="DW83" s="1716"/>
      <c r="DX83" s="1717"/>
      <c r="DY83" s="146"/>
      <c r="DZ83" s="146"/>
      <c r="EA83" s="146"/>
      <c r="EB83" s="125"/>
      <c r="EC83" s="146"/>
      <c r="ED83" s="146"/>
      <c r="EE83" s="1556"/>
      <c r="EF83" s="1556"/>
      <c r="EG83" s="1556"/>
      <c r="EH83" s="1556"/>
      <c r="EI83" s="1556"/>
      <c r="EJ83" s="1556"/>
      <c r="EK83" s="1556"/>
      <c r="EL83" s="1556"/>
      <c r="EM83" s="1556"/>
      <c r="EN83" s="1556"/>
      <c r="EO83" s="1556"/>
      <c r="EP83" s="1556"/>
      <c r="EQ83" s="1556"/>
      <c r="ER83" s="1696"/>
      <c r="ES83" s="1696"/>
      <c r="ET83" s="1696"/>
      <c r="EU83" s="1696"/>
      <c r="EV83" s="1696"/>
      <c r="EW83" s="1696"/>
      <c r="EX83" s="1696"/>
      <c r="EY83" s="1696"/>
      <c r="EZ83" s="1698"/>
      <c r="FA83" s="1696"/>
      <c r="FB83" s="1696"/>
      <c r="FC83" s="1696"/>
      <c r="FD83" s="1696"/>
      <c r="FE83" s="1696"/>
      <c r="FF83" s="1696"/>
      <c r="FG83" s="1696"/>
      <c r="FH83" s="1696"/>
      <c r="FI83" s="1698"/>
      <c r="FJ83" s="1696"/>
      <c r="FK83" s="1696"/>
      <c r="FL83" s="1696"/>
      <c r="FM83" s="1696"/>
      <c r="FN83" s="1696"/>
      <c r="FO83" s="1696"/>
      <c r="FP83" s="1696"/>
      <c r="FQ83" s="1696"/>
      <c r="FR83" s="1700"/>
      <c r="FS83" s="125"/>
      <c r="FT83" s="145"/>
    </row>
    <row r="84" spans="2:176" ht="9.75" customHeight="1" x14ac:dyDescent="0.2">
      <c r="B84" s="1049" t="s">
        <v>12</v>
      </c>
      <c r="C84" s="1050"/>
      <c r="D84" s="1050"/>
      <c r="E84" s="1050"/>
      <c r="F84" s="1090" t="str">
        <f>IF(F32="","",F32)</f>
        <v/>
      </c>
      <c r="G84" s="1090"/>
      <c r="H84" s="1090"/>
      <c r="I84" s="1090"/>
      <c r="J84" s="1090"/>
      <c r="K84" s="1090"/>
      <c r="L84" s="1090"/>
      <c r="M84" s="1090"/>
      <c r="N84" s="1090"/>
      <c r="O84" s="1090"/>
      <c r="P84" s="1090"/>
      <c r="Q84" s="1090"/>
      <c r="R84" s="1090"/>
      <c r="S84" s="1091"/>
      <c r="T84" s="22"/>
      <c r="U84" s="70"/>
      <c r="V84" s="1928"/>
      <c r="W84" s="1929"/>
      <c r="X84" s="1929"/>
      <c r="Y84" s="1929"/>
      <c r="Z84" s="1929"/>
      <c r="AA84" s="1929"/>
      <c r="AB84" s="1929"/>
      <c r="AC84" s="1929"/>
      <c r="AD84" s="1929"/>
      <c r="AE84" s="1929"/>
      <c r="AF84" s="1929"/>
      <c r="AG84" s="1929"/>
      <c r="AH84" s="1929"/>
      <c r="AI84" s="1929"/>
      <c r="AJ84" s="1929"/>
      <c r="AK84" s="1929"/>
      <c r="AL84" s="1929"/>
      <c r="AM84" s="1929"/>
      <c r="AN84" s="1929"/>
      <c r="AO84" s="1929"/>
      <c r="AP84" s="1929"/>
      <c r="AQ84" s="1929"/>
      <c r="AR84" s="1929"/>
      <c r="AS84" s="1929"/>
      <c r="AT84" s="1929"/>
      <c r="AU84" s="1929"/>
      <c r="AV84" s="1929"/>
      <c r="AW84" s="1929"/>
      <c r="AX84" s="1929"/>
      <c r="AY84" s="1929"/>
      <c r="AZ84" s="1785"/>
      <c r="BA84" s="1771"/>
      <c r="BB84" s="1771"/>
      <c r="BC84" s="1771"/>
      <c r="BD84" s="1771"/>
      <c r="BE84" s="1771"/>
      <c r="BF84" s="1771"/>
      <c r="BG84" s="1771"/>
      <c r="BH84" s="1772"/>
      <c r="BI84" s="1771"/>
      <c r="BJ84" s="1771"/>
      <c r="BK84" s="1771"/>
      <c r="BL84" s="1771"/>
      <c r="BM84" s="1771"/>
      <c r="BN84" s="1771"/>
      <c r="BO84" s="1771"/>
      <c r="BP84" s="1771"/>
      <c r="BQ84" s="1772"/>
      <c r="BR84" s="1771"/>
      <c r="BS84" s="1771"/>
      <c r="BT84" s="1771"/>
      <c r="BU84" s="1771"/>
      <c r="BV84" s="1771"/>
      <c r="BW84" s="1771"/>
      <c r="BX84" s="1771"/>
      <c r="BY84" s="1771"/>
      <c r="BZ84" s="1776"/>
      <c r="CA84" s="64"/>
      <c r="CB84" s="2"/>
      <c r="CC84" s="151"/>
      <c r="CD84" s="124"/>
      <c r="CE84" s="1653" t="s">
        <v>177</v>
      </c>
      <c r="CF84" s="1653"/>
      <c r="CG84" s="1653"/>
      <c r="CH84" s="1653"/>
      <c r="CI84" s="1653"/>
      <c r="CJ84" s="1653"/>
      <c r="CK84" s="1667" t="str">
        <f>IF(DE66=0,"3",IF(DE66=1,IF(COUNTIF(取引リスト!A:A,DY77),"",IF(DY81="","1",IF(LEN(DY81)=1,"",IF(LEN(DY81)=2,"",IF(LEN(DY81)=4,"","1")))))))</f>
        <v>3</v>
      </c>
      <c r="CL84" s="1665"/>
      <c r="CM84" s="1665"/>
      <c r="CN84" s="1666"/>
      <c r="CO84" s="1667" t="str">
        <f>IF(DE66=0,"0",IF(DE66=1,IF(COUNTIF(取引リスト!A:A,DY77),"",IF(DY81="","2",IF(LEN(DY81)=1,"",IF(LEN(DY81)=2,"",IF(LEN(DY81)=4,"","2")))))))</f>
        <v>0</v>
      </c>
      <c r="CP84" s="1665"/>
      <c r="CQ84" s="1665"/>
      <c r="CR84" s="1666"/>
      <c r="CS84" s="1677" t="str">
        <f>IF(DE66=0,IF(COUNTIF(取引リスト!A:A,DY77),"4",IF(DY81="","6",IF(LEN(DY81)=1,"4",IF(LEN(DY81)=2,"4",IF(LEN(DY81)=4,"4","6"))))),IF(DE66=1,IF(COUNTIF(取引リスト!A:A,DY77),"",IF(DY81="","3",IF(LEN(DY81)=1,"",IF(LEN(DY81)=2,"",IF(LEN(DY81)=4,"","3")))))))</f>
        <v>6</v>
      </c>
      <c r="CT84" s="1665"/>
      <c r="CU84" s="1665"/>
      <c r="CV84" s="1665"/>
      <c r="CW84" s="1712" t="str">
        <f>IF(CK84="1",IF(CO84="2",IF(CS84="3","未成工事支出金",""),""),IF(CK84="3",IF(CO84="0",IF(CS84="4","未　払　金",IF(CS84="6","工事未払金","")),""),""))</f>
        <v>工事未払金</v>
      </c>
      <c r="CX84" s="1713"/>
      <c r="CY84" s="1713"/>
      <c r="CZ84" s="1713"/>
      <c r="DA84" s="1713"/>
      <c r="DB84" s="1713"/>
      <c r="DC84" s="1713"/>
      <c r="DD84" s="1713"/>
      <c r="DE84" s="1713"/>
      <c r="DF84" s="1713"/>
      <c r="DG84" s="1713"/>
      <c r="DH84" s="1713"/>
      <c r="DI84" s="1713"/>
      <c r="DJ84" s="1713"/>
      <c r="DK84" s="1713"/>
      <c r="DL84" s="1713"/>
      <c r="DM84" s="1713"/>
      <c r="DN84" s="1713"/>
      <c r="DO84" s="1713"/>
      <c r="DP84" s="1713"/>
      <c r="DQ84" s="1713"/>
      <c r="DR84" s="1713"/>
      <c r="DS84" s="1713"/>
      <c r="DT84" s="1713"/>
      <c r="DU84" s="1713"/>
      <c r="DV84" s="1713"/>
      <c r="DW84" s="1713"/>
      <c r="DX84" s="1714"/>
      <c r="DY84" s="124"/>
      <c r="DZ84" s="124"/>
      <c r="EA84" s="124"/>
      <c r="EB84" s="124"/>
      <c r="EC84" s="124"/>
      <c r="ED84" s="124"/>
      <c r="EE84" s="1718" t="s">
        <v>231</v>
      </c>
      <c r="EF84" s="1718"/>
      <c r="EG84" s="1718"/>
      <c r="EH84" s="1718"/>
      <c r="EI84" s="1718"/>
      <c r="EJ84" s="1718"/>
      <c r="EK84" s="1718"/>
      <c r="EL84" s="1718"/>
      <c r="EM84" s="1718"/>
      <c r="EN84" s="1718"/>
      <c r="EO84" s="1718"/>
      <c r="EP84" s="1718"/>
      <c r="EQ84" s="1718"/>
      <c r="ER84" s="1719" t="str">
        <f>IF(AZ80="","",AZ80)</f>
        <v/>
      </c>
      <c r="ES84" s="1687"/>
      <c r="ET84" s="1687"/>
      <c r="EU84" s="1687" t="str">
        <f>IF(BC80="","",BC80)</f>
        <v/>
      </c>
      <c r="EV84" s="1687"/>
      <c r="EW84" s="1687"/>
      <c r="EX84" s="1687" t="str">
        <f>IF(BF80="","",BF80)</f>
        <v/>
      </c>
      <c r="EY84" s="1687"/>
      <c r="EZ84" s="1688"/>
      <c r="FA84" s="1687" t="str">
        <f>IF(BI80="","",BI80)</f>
        <v/>
      </c>
      <c r="FB84" s="1687"/>
      <c r="FC84" s="1687"/>
      <c r="FD84" s="1687" t="str">
        <f>IF(BL80="","",BL80)</f>
        <v/>
      </c>
      <c r="FE84" s="1687"/>
      <c r="FF84" s="1687"/>
      <c r="FG84" s="1687" t="str">
        <f>IF(BO80="","",BO80)</f>
        <v/>
      </c>
      <c r="FH84" s="1687"/>
      <c r="FI84" s="1688"/>
      <c r="FJ84" s="1687" t="str">
        <f>IF(BR80="","",BR80)</f>
        <v/>
      </c>
      <c r="FK84" s="1687"/>
      <c r="FL84" s="1687"/>
      <c r="FM84" s="1687" t="str">
        <f>IF(BU80="","",BU80)</f>
        <v/>
      </c>
      <c r="FN84" s="1687"/>
      <c r="FO84" s="1687"/>
      <c r="FP84" s="1687" t="str">
        <f>IF(BX80="","",BX80)</f>
        <v/>
      </c>
      <c r="FQ84" s="1687"/>
      <c r="FR84" s="1693"/>
      <c r="FS84" s="152"/>
      <c r="FT84" s="153"/>
    </row>
    <row r="85" spans="2:176" ht="9.75" customHeight="1" thickBot="1" x14ac:dyDescent="0.25">
      <c r="B85" s="1133"/>
      <c r="C85" s="1134"/>
      <c r="D85" s="1134"/>
      <c r="E85" s="1134"/>
      <c r="F85" s="1135"/>
      <c r="G85" s="1135"/>
      <c r="H85" s="1135"/>
      <c r="I85" s="1135"/>
      <c r="J85" s="1135"/>
      <c r="K85" s="1135"/>
      <c r="L85" s="1135"/>
      <c r="M85" s="1135"/>
      <c r="N85" s="1135"/>
      <c r="O85" s="1135"/>
      <c r="P85" s="1135"/>
      <c r="Q85" s="1135"/>
      <c r="R85" s="1135"/>
      <c r="S85" s="1136"/>
      <c r="T85" s="22"/>
      <c r="U85" s="70"/>
      <c r="V85" s="1931"/>
      <c r="W85" s="1932"/>
      <c r="X85" s="1932"/>
      <c r="Y85" s="1932"/>
      <c r="Z85" s="1932"/>
      <c r="AA85" s="1932"/>
      <c r="AB85" s="1932"/>
      <c r="AC85" s="1932"/>
      <c r="AD85" s="1932"/>
      <c r="AE85" s="1932"/>
      <c r="AF85" s="1932"/>
      <c r="AG85" s="1932"/>
      <c r="AH85" s="1932"/>
      <c r="AI85" s="1932"/>
      <c r="AJ85" s="1932"/>
      <c r="AK85" s="1932"/>
      <c r="AL85" s="1932"/>
      <c r="AM85" s="1932"/>
      <c r="AN85" s="1932"/>
      <c r="AO85" s="1932"/>
      <c r="AP85" s="1932"/>
      <c r="AQ85" s="1932"/>
      <c r="AR85" s="1932"/>
      <c r="AS85" s="1932"/>
      <c r="AT85" s="1932"/>
      <c r="AU85" s="1932"/>
      <c r="AV85" s="1932"/>
      <c r="AW85" s="1932"/>
      <c r="AX85" s="1932"/>
      <c r="AY85" s="1932"/>
      <c r="AZ85" s="1787"/>
      <c r="BA85" s="1788"/>
      <c r="BB85" s="1788"/>
      <c r="BC85" s="1788"/>
      <c r="BD85" s="1788"/>
      <c r="BE85" s="1788"/>
      <c r="BF85" s="1788"/>
      <c r="BG85" s="1788"/>
      <c r="BH85" s="1789"/>
      <c r="BI85" s="1788"/>
      <c r="BJ85" s="1788"/>
      <c r="BK85" s="1788"/>
      <c r="BL85" s="1788"/>
      <c r="BM85" s="1788"/>
      <c r="BN85" s="1788"/>
      <c r="BO85" s="1788"/>
      <c r="BP85" s="1788"/>
      <c r="BQ85" s="1789"/>
      <c r="BR85" s="1788"/>
      <c r="BS85" s="1788"/>
      <c r="BT85" s="1788"/>
      <c r="BU85" s="1788"/>
      <c r="BV85" s="1788"/>
      <c r="BW85" s="1788"/>
      <c r="BX85" s="1788"/>
      <c r="BY85" s="1788"/>
      <c r="BZ85" s="1790"/>
      <c r="CA85" s="64"/>
      <c r="CB85" s="2"/>
      <c r="CC85" s="151"/>
      <c r="CD85" s="124"/>
      <c r="CE85" s="1653"/>
      <c r="CF85" s="1653"/>
      <c r="CG85" s="1653"/>
      <c r="CH85" s="1653"/>
      <c r="CI85" s="1653"/>
      <c r="CJ85" s="1653"/>
      <c r="CK85" s="1667"/>
      <c r="CL85" s="1665"/>
      <c r="CM85" s="1665"/>
      <c r="CN85" s="1666"/>
      <c r="CO85" s="1667"/>
      <c r="CP85" s="1665"/>
      <c r="CQ85" s="1665"/>
      <c r="CR85" s="1666"/>
      <c r="CS85" s="1677"/>
      <c r="CT85" s="1665"/>
      <c r="CU85" s="1665"/>
      <c r="CV85" s="1665"/>
      <c r="CW85" s="1712"/>
      <c r="CX85" s="1713"/>
      <c r="CY85" s="1713"/>
      <c r="CZ85" s="1713"/>
      <c r="DA85" s="1713"/>
      <c r="DB85" s="1713"/>
      <c r="DC85" s="1713"/>
      <c r="DD85" s="1713"/>
      <c r="DE85" s="1713"/>
      <c r="DF85" s="1713"/>
      <c r="DG85" s="1713"/>
      <c r="DH85" s="1713"/>
      <c r="DI85" s="1713"/>
      <c r="DJ85" s="1713"/>
      <c r="DK85" s="1713"/>
      <c r="DL85" s="1713"/>
      <c r="DM85" s="1713"/>
      <c r="DN85" s="1713"/>
      <c r="DO85" s="1713"/>
      <c r="DP85" s="1713"/>
      <c r="DQ85" s="1713"/>
      <c r="DR85" s="1713"/>
      <c r="DS85" s="1713"/>
      <c r="DT85" s="1713"/>
      <c r="DU85" s="1713"/>
      <c r="DV85" s="1713"/>
      <c r="DW85" s="1713"/>
      <c r="DX85" s="1714"/>
      <c r="DY85" s="124"/>
      <c r="DZ85" s="124"/>
      <c r="EA85" s="124"/>
      <c r="EB85" s="124"/>
      <c r="EC85" s="124"/>
      <c r="ED85" s="124"/>
      <c r="EE85" s="1718"/>
      <c r="EF85" s="1718"/>
      <c r="EG85" s="1718"/>
      <c r="EH85" s="1718"/>
      <c r="EI85" s="1718"/>
      <c r="EJ85" s="1718"/>
      <c r="EK85" s="1718"/>
      <c r="EL85" s="1718"/>
      <c r="EM85" s="1718"/>
      <c r="EN85" s="1718"/>
      <c r="EO85" s="1718"/>
      <c r="EP85" s="1718"/>
      <c r="EQ85" s="1718"/>
      <c r="ER85" s="1720"/>
      <c r="ES85" s="1689"/>
      <c r="ET85" s="1689"/>
      <c r="EU85" s="1689"/>
      <c r="EV85" s="1689"/>
      <c r="EW85" s="1689"/>
      <c r="EX85" s="1689"/>
      <c r="EY85" s="1689"/>
      <c r="EZ85" s="1690"/>
      <c r="FA85" s="1689"/>
      <c r="FB85" s="1689"/>
      <c r="FC85" s="1689"/>
      <c r="FD85" s="1689"/>
      <c r="FE85" s="1689"/>
      <c r="FF85" s="1689"/>
      <c r="FG85" s="1689"/>
      <c r="FH85" s="1689"/>
      <c r="FI85" s="1690"/>
      <c r="FJ85" s="1689"/>
      <c r="FK85" s="1689"/>
      <c r="FL85" s="1689"/>
      <c r="FM85" s="1689"/>
      <c r="FN85" s="1689"/>
      <c r="FO85" s="1689"/>
      <c r="FP85" s="1689"/>
      <c r="FQ85" s="1689"/>
      <c r="FR85" s="1694"/>
      <c r="FS85" s="152"/>
      <c r="FT85" s="153"/>
    </row>
    <row r="86" spans="2:176" ht="11.25" customHeight="1" thickBot="1" x14ac:dyDescent="0.2">
      <c r="B86" s="948" t="s">
        <v>24</v>
      </c>
      <c r="C86" s="948"/>
      <c r="D86" s="948"/>
      <c r="E86" s="948"/>
      <c r="F86" s="2"/>
      <c r="G86" s="2"/>
      <c r="H86" s="2"/>
      <c r="I86" s="2"/>
      <c r="J86" s="2"/>
      <c r="K86" s="2"/>
      <c r="L86" s="2"/>
      <c r="M86" s="2"/>
      <c r="N86" s="2"/>
      <c r="O86" s="2"/>
      <c r="P86" s="2"/>
      <c r="Q86" s="2"/>
      <c r="BH86" s="2"/>
      <c r="BI86" s="2"/>
      <c r="BJ86" s="2"/>
      <c r="BK86" s="2"/>
      <c r="BL86" s="2"/>
      <c r="BM86" s="2"/>
      <c r="BN86" s="2"/>
      <c r="BO86" s="2"/>
      <c r="BP86" s="2"/>
      <c r="BQ86" s="2"/>
      <c r="BR86" s="2"/>
      <c r="BS86" s="2"/>
      <c r="BT86" s="2"/>
      <c r="BU86" s="2"/>
      <c r="BV86" s="2"/>
      <c r="BW86" s="2"/>
      <c r="BX86" s="2"/>
      <c r="BY86" s="2"/>
      <c r="BZ86" s="2"/>
      <c r="CA86" s="2"/>
      <c r="CB86" s="2"/>
      <c r="CC86" s="143"/>
      <c r="CD86" s="146"/>
      <c r="CE86" s="1653"/>
      <c r="CF86" s="1653"/>
      <c r="CG86" s="1653"/>
      <c r="CH86" s="1653"/>
      <c r="CI86" s="1653"/>
      <c r="CJ86" s="1653"/>
      <c r="CK86" s="1667"/>
      <c r="CL86" s="1665"/>
      <c r="CM86" s="1665"/>
      <c r="CN86" s="1666"/>
      <c r="CO86" s="1667"/>
      <c r="CP86" s="1665"/>
      <c r="CQ86" s="1665"/>
      <c r="CR86" s="1666"/>
      <c r="CS86" s="1677"/>
      <c r="CT86" s="1665"/>
      <c r="CU86" s="1665"/>
      <c r="CV86" s="1665"/>
      <c r="CW86" s="1715"/>
      <c r="CX86" s="1716"/>
      <c r="CY86" s="1716"/>
      <c r="CZ86" s="1716"/>
      <c r="DA86" s="1716"/>
      <c r="DB86" s="1716"/>
      <c r="DC86" s="1716"/>
      <c r="DD86" s="1716"/>
      <c r="DE86" s="1716"/>
      <c r="DF86" s="1716"/>
      <c r="DG86" s="1716"/>
      <c r="DH86" s="1716"/>
      <c r="DI86" s="1716"/>
      <c r="DJ86" s="1716"/>
      <c r="DK86" s="1716"/>
      <c r="DL86" s="1716"/>
      <c r="DM86" s="1716"/>
      <c r="DN86" s="1716"/>
      <c r="DO86" s="1716"/>
      <c r="DP86" s="1716"/>
      <c r="DQ86" s="1716"/>
      <c r="DR86" s="1716"/>
      <c r="DS86" s="1716"/>
      <c r="DT86" s="1716"/>
      <c r="DU86" s="1716"/>
      <c r="DV86" s="1716"/>
      <c r="DW86" s="1716"/>
      <c r="DX86" s="1717"/>
      <c r="DY86" s="124"/>
      <c r="DZ86" s="154"/>
      <c r="EA86" s="154"/>
      <c r="EB86" s="154"/>
      <c r="EC86" s="154"/>
      <c r="ED86" s="154"/>
      <c r="EE86" s="1718"/>
      <c r="EF86" s="1718"/>
      <c r="EG86" s="1718"/>
      <c r="EH86" s="1718"/>
      <c r="EI86" s="1718"/>
      <c r="EJ86" s="1718"/>
      <c r="EK86" s="1718"/>
      <c r="EL86" s="1718"/>
      <c r="EM86" s="1718"/>
      <c r="EN86" s="1718"/>
      <c r="EO86" s="1718"/>
      <c r="EP86" s="1718"/>
      <c r="EQ86" s="1718"/>
      <c r="ER86" s="1721"/>
      <c r="ES86" s="1691"/>
      <c r="ET86" s="1691"/>
      <c r="EU86" s="1691"/>
      <c r="EV86" s="1691"/>
      <c r="EW86" s="1691"/>
      <c r="EX86" s="1691"/>
      <c r="EY86" s="1691"/>
      <c r="EZ86" s="1692"/>
      <c r="FA86" s="1691"/>
      <c r="FB86" s="1691"/>
      <c r="FC86" s="1691"/>
      <c r="FD86" s="1691"/>
      <c r="FE86" s="1691"/>
      <c r="FF86" s="1691"/>
      <c r="FG86" s="1691"/>
      <c r="FH86" s="1691"/>
      <c r="FI86" s="1692"/>
      <c r="FJ86" s="1691"/>
      <c r="FK86" s="1691"/>
      <c r="FL86" s="1691"/>
      <c r="FM86" s="1691"/>
      <c r="FN86" s="1691"/>
      <c r="FO86" s="1691"/>
      <c r="FP86" s="1691"/>
      <c r="FQ86" s="1691"/>
      <c r="FR86" s="1695"/>
      <c r="FS86" s="125"/>
      <c r="FT86" s="145"/>
    </row>
    <row r="87" spans="2:176" ht="9.75" customHeight="1" x14ac:dyDescent="0.15">
      <c r="B87" s="1125" t="s">
        <v>22</v>
      </c>
      <c r="C87" s="1127" t="s">
        <v>30</v>
      </c>
      <c r="D87" s="930" t="s">
        <v>29</v>
      </c>
      <c r="E87" s="924"/>
      <c r="F87" s="924"/>
      <c r="G87" s="924"/>
      <c r="H87" s="924"/>
      <c r="I87" s="924"/>
      <c r="J87" s="924"/>
      <c r="K87" s="924"/>
      <c r="L87" s="924"/>
      <c r="M87" s="924"/>
      <c r="N87" s="953" t="s">
        <v>107</v>
      </c>
      <c r="O87" s="954"/>
      <c r="P87" s="1131" t="s">
        <v>20</v>
      </c>
      <c r="Q87" s="1131"/>
      <c r="R87" s="1131"/>
      <c r="S87" s="930" t="s">
        <v>130</v>
      </c>
      <c r="T87" s="924"/>
      <c r="U87" s="924"/>
      <c r="V87" s="924"/>
      <c r="W87" s="924"/>
      <c r="X87" s="930" t="s">
        <v>21</v>
      </c>
      <c r="Y87" s="924"/>
      <c r="Z87" s="924"/>
      <c r="AA87" s="924"/>
      <c r="AB87" s="924"/>
      <c r="AC87" s="924"/>
      <c r="AD87" s="924"/>
      <c r="AE87" s="924"/>
      <c r="AF87" s="924"/>
      <c r="AG87" s="924"/>
      <c r="AH87" s="924"/>
      <c r="AI87" s="925"/>
      <c r="AJ87" s="930" t="s">
        <v>131</v>
      </c>
      <c r="AK87" s="924"/>
      <c r="AL87" s="924"/>
      <c r="AM87" s="924"/>
      <c r="AN87" s="924"/>
      <c r="AO87" s="924"/>
      <c r="AP87" s="924"/>
      <c r="AQ87" s="924"/>
      <c r="AR87" s="924"/>
      <c r="AS87" s="924"/>
      <c r="AT87" s="924"/>
      <c r="AU87" s="924"/>
      <c r="AV87" s="924"/>
      <c r="AW87" s="924"/>
      <c r="AX87" s="924"/>
      <c r="AY87" s="924"/>
      <c r="AZ87" s="924"/>
      <c r="BA87" s="924"/>
      <c r="BB87" s="924"/>
      <c r="BC87" s="924"/>
      <c r="BD87" s="924"/>
      <c r="BE87" s="924"/>
      <c r="BF87" s="924"/>
      <c r="BG87" s="924"/>
      <c r="BH87" s="1137"/>
      <c r="BI87" s="1140"/>
      <c r="BJ87" s="1140"/>
      <c r="BK87" s="1140"/>
      <c r="BL87" s="1140"/>
      <c r="BM87" s="1140"/>
      <c r="BN87" s="1140"/>
      <c r="BO87" s="1140"/>
      <c r="BP87" s="1140"/>
      <c r="BQ87" s="1140"/>
      <c r="BR87" s="1140"/>
      <c r="BS87" s="1140"/>
      <c r="BT87" s="1140"/>
      <c r="BU87" s="1140"/>
      <c r="BV87" s="1140"/>
      <c r="BW87" s="1140"/>
      <c r="BX87" s="1140"/>
      <c r="BY87" s="1140"/>
      <c r="BZ87" s="1141"/>
      <c r="CA87" s="67"/>
      <c r="CB87" s="2"/>
      <c r="CC87" s="151"/>
      <c r="CD87" s="124"/>
      <c r="CE87" s="124"/>
      <c r="CF87" s="124"/>
      <c r="CG87" s="124"/>
      <c r="CH87" s="124"/>
      <c r="CI87" s="124"/>
      <c r="CJ87" s="124"/>
      <c r="CK87" s="124"/>
      <c r="CL87" s="124"/>
      <c r="CM87" s="124"/>
      <c r="CN87" s="124"/>
      <c r="CO87" s="124"/>
      <c r="CP87" s="124"/>
      <c r="CQ87" s="124"/>
      <c r="CR87" s="124"/>
      <c r="CS87" s="124"/>
      <c r="CT87" s="124"/>
      <c r="CU87" s="124"/>
      <c r="CV87" s="124"/>
      <c r="CW87" s="124"/>
      <c r="CX87" s="124"/>
      <c r="CY87" s="124"/>
      <c r="CZ87" s="124"/>
      <c r="DA87" s="124"/>
      <c r="DB87" s="124"/>
      <c r="DC87" s="124"/>
      <c r="DD87" s="124"/>
      <c r="DE87" s="124"/>
      <c r="DF87" s="124"/>
      <c r="DG87" s="124"/>
      <c r="DH87" s="124"/>
      <c r="DI87" s="124"/>
      <c r="DJ87" s="124"/>
      <c r="DK87" s="124"/>
      <c r="DL87" s="124"/>
      <c r="DM87" s="124"/>
      <c r="DN87" s="124"/>
      <c r="DO87" s="124"/>
      <c r="DP87" s="124"/>
      <c r="DQ87" s="124"/>
      <c r="DR87" s="124"/>
      <c r="DS87" s="124"/>
      <c r="DT87" s="124"/>
      <c r="DU87" s="124"/>
      <c r="DV87" s="124"/>
      <c r="DW87" s="124"/>
      <c r="DX87" s="124"/>
      <c r="DY87" s="124"/>
      <c r="DZ87" s="139"/>
      <c r="EA87" s="139"/>
      <c r="EB87" s="139"/>
      <c r="EC87" s="139"/>
      <c r="ED87" s="139"/>
      <c r="EE87" s="1563" t="s">
        <v>232</v>
      </c>
      <c r="EF87" s="1563"/>
      <c r="EG87" s="1563"/>
      <c r="EH87" s="1563"/>
      <c r="EI87" s="1563"/>
      <c r="EJ87" s="1563"/>
      <c r="EK87" s="1563"/>
      <c r="EL87" s="1563"/>
      <c r="EM87" s="1563"/>
      <c r="EN87" s="1563"/>
      <c r="EO87" s="1563"/>
      <c r="EP87" s="1563"/>
      <c r="EQ87" s="1563"/>
      <c r="ER87" s="1696" t="str">
        <f>IF(AZ83="","",AZ83)</f>
        <v/>
      </c>
      <c r="ES87" s="1696"/>
      <c r="ET87" s="1696"/>
      <c r="EU87" s="1696" t="str">
        <f>IF(BC83="","",BC83)</f>
        <v/>
      </c>
      <c r="EV87" s="1696"/>
      <c r="EW87" s="1696"/>
      <c r="EX87" s="1696" t="str">
        <f>IF(BF83="","",BF83)</f>
        <v/>
      </c>
      <c r="EY87" s="1696"/>
      <c r="EZ87" s="1698"/>
      <c r="FA87" s="1696" t="str">
        <f>IF(BI83="","",BI83)</f>
        <v/>
      </c>
      <c r="FB87" s="1696"/>
      <c r="FC87" s="1696"/>
      <c r="FD87" s="1696" t="str">
        <f>IF(BL83="","",BL83)</f>
        <v/>
      </c>
      <c r="FE87" s="1696"/>
      <c r="FF87" s="1696"/>
      <c r="FG87" s="1696" t="str">
        <f>IF(BO83="","",BO83)</f>
        <v/>
      </c>
      <c r="FH87" s="1696"/>
      <c r="FI87" s="1698"/>
      <c r="FJ87" s="1696" t="str">
        <f>IF(BR83="","",BR83)</f>
        <v/>
      </c>
      <c r="FK87" s="1696"/>
      <c r="FL87" s="1696"/>
      <c r="FM87" s="1696" t="str">
        <f>IF(BU83="","",BU83)</f>
        <v/>
      </c>
      <c r="FN87" s="1696"/>
      <c r="FO87" s="1696"/>
      <c r="FP87" s="1696" t="str">
        <f>IF(AND(BX80&lt;&gt;"",BX68=""),"",IF(AND(BX83="",BX80&lt;&gt;""),"0",IF(BX83="","",BX83)))</f>
        <v/>
      </c>
      <c r="FQ87" s="1696"/>
      <c r="FR87" s="1700"/>
      <c r="FS87" s="124"/>
      <c r="FT87" s="155"/>
    </row>
    <row r="88" spans="2:176" ht="9.75" customHeight="1" x14ac:dyDescent="0.15">
      <c r="B88" s="1126"/>
      <c r="C88" s="1128"/>
      <c r="D88" s="932"/>
      <c r="E88" s="926"/>
      <c r="F88" s="926"/>
      <c r="G88" s="926"/>
      <c r="H88" s="926"/>
      <c r="I88" s="926"/>
      <c r="J88" s="926"/>
      <c r="K88" s="926"/>
      <c r="L88" s="926"/>
      <c r="M88" s="926"/>
      <c r="N88" s="955"/>
      <c r="O88" s="956"/>
      <c r="P88" s="1132"/>
      <c r="Q88" s="1132"/>
      <c r="R88" s="1132"/>
      <c r="S88" s="932"/>
      <c r="T88" s="926"/>
      <c r="U88" s="926"/>
      <c r="V88" s="926"/>
      <c r="W88" s="926"/>
      <c r="X88" s="932"/>
      <c r="Y88" s="926"/>
      <c r="Z88" s="926"/>
      <c r="AA88" s="926"/>
      <c r="AB88" s="926"/>
      <c r="AC88" s="926"/>
      <c r="AD88" s="926"/>
      <c r="AE88" s="926"/>
      <c r="AF88" s="926"/>
      <c r="AG88" s="926"/>
      <c r="AH88" s="926"/>
      <c r="AI88" s="927"/>
      <c r="AJ88" s="932"/>
      <c r="AK88" s="926"/>
      <c r="AL88" s="926"/>
      <c r="AM88" s="926"/>
      <c r="AN88" s="926"/>
      <c r="AO88" s="926"/>
      <c r="AP88" s="926"/>
      <c r="AQ88" s="926"/>
      <c r="AR88" s="926"/>
      <c r="AS88" s="926"/>
      <c r="AT88" s="926"/>
      <c r="AU88" s="926"/>
      <c r="AV88" s="926"/>
      <c r="AW88" s="926"/>
      <c r="AX88" s="926"/>
      <c r="AY88" s="926"/>
      <c r="AZ88" s="926"/>
      <c r="BA88" s="926"/>
      <c r="BB88" s="926"/>
      <c r="BC88" s="926"/>
      <c r="BD88" s="926"/>
      <c r="BE88" s="926"/>
      <c r="BF88" s="926"/>
      <c r="BG88" s="926"/>
      <c r="BH88" s="1138"/>
      <c r="BI88" s="1142"/>
      <c r="BJ88" s="1142"/>
      <c r="BK88" s="1142"/>
      <c r="BL88" s="1142"/>
      <c r="BM88" s="1142"/>
      <c r="BN88" s="1142"/>
      <c r="BO88" s="1142"/>
      <c r="BP88" s="1142"/>
      <c r="BQ88" s="1142"/>
      <c r="BR88" s="1142"/>
      <c r="BS88" s="1142"/>
      <c r="BT88" s="1142"/>
      <c r="BU88" s="1142"/>
      <c r="BV88" s="1142"/>
      <c r="BW88" s="1142"/>
      <c r="BX88" s="1142"/>
      <c r="BY88" s="1142"/>
      <c r="BZ88" s="1143"/>
      <c r="CA88" s="67"/>
      <c r="CB88" s="2"/>
      <c r="CC88" s="151"/>
      <c r="CD88" s="124"/>
      <c r="CE88" s="1566" t="s">
        <v>233</v>
      </c>
      <c r="CF88" s="1566"/>
      <c r="CG88" s="1566"/>
      <c r="CH88" s="1566"/>
      <c r="CI88" s="1566"/>
      <c r="CJ88" s="1566"/>
      <c r="CK88" s="1566"/>
      <c r="CL88" s="1566"/>
      <c r="CM88" s="1566"/>
      <c r="CN88" s="1566"/>
      <c r="CO88" s="1566"/>
      <c r="CP88" s="1566"/>
      <c r="CQ88" s="1566"/>
      <c r="CR88" s="1566"/>
      <c r="CS88" s="1566"/>
      <c r="CT88" s="1566"/>
      <c r="CU88" s="1566"/>
      <c r="CV88" s="1566"/>
      <c r="CW88" s="1702">
        <v>2</v>
      </c>
      <c r="CX88" s="1702"/>
      <c r="CY88" s="1702"/>
      <c r="CZ88" s="1703"/>
      <c r="DA88" s="1706">
        <f>IF(AND(J45="",AJ45&lt;&gt;""),IF(DE66=0,"6",IF(DE66=1,"7",DE66)),DE66)</f>
        <v>0</v>
      </c>
      <c r="DB88" s="1702"/>
      <c r="DC88" s="1702"/>
      <c r="DD88" s="1703"/>
      <c r="DE88" s="1706" t="str">
        <f>IF(AND(J45="",AJ45&lt;&gt;""),"",IF(AND(J47&lt;&gt;"",J49&lt;&gt;""),"",IF(AND(J47&lt;&gt;"",J49=""),"5",IF(AND(J47="",J49&lt;&gt;""),"4","4"))))</f>
        <v>4</v>
      </c>
      <c r="DF88" s="1702"/>
      <c r="DG88" s="1702"/>
      <c r="DH88" s="1703"/>
      <c r="DI88" s="1708">
        <f>IF(AND(J45="",AJ45&lt;&gt;""),"",1)</f>
        <v>1</v>
      </c>
      <c r="DJ88" s="1702"/>
      <c r="DK88" s="1702"/>
      <c r="DL88" s="1709"/>
      <c r="DM88" s="124"/>
      <c r="DN88" s="124"/>
      <c r="DO88" s="124"/>
      <c r="DP88" s="124"/>
      <c r="DQ88" s="124"/>
      <c r="DR88" s="124"/>
      <c r="DS88" s="124"/>
      <c r="DT88" s="124"/>
      <c r="DU88" s="124"/>
      <c r="DV88" s="124"/>
      <c r="DW88" s="124"/>
      <c r="DX88" s="124"/>
      <c r="DY88" s="124"/>
      <c r="DZ88" s="139"/>
      <c r="EA88" s="139"/>
      <c r="EB88" s="139"/>
      <c r="EC88" s="139"/>
      <c r="ED88" s="139"/>
      <c r="EE88" s="1563"/>
      <c r="EF88" s="1563"/>
      <c r="EG88" s="1563"/>
      <c r="EH88" s="1563"/>
      <c r="EI88" s="1563"/>
      <c r="EJ88" s="1563"/>
      <c r="EK88" s="1563"/>
      <c r="EL88" s="1563"/>
      <c r="EM88" s="1563"/>
      <c r="EN88" s="1563"/>
      <c r="EO88" s="1563"/>
      <c r="EP88" s="1563"/>
      <c r="EQ88" s="1563"/>
      <c r="ER88" s="1696"/>
      <c r="ES88" s="1696"/>
      <c r="ET88" s="1696"/>
      <c r="EU88" s="1696"/>
      <c r="EV88" s="1696"/>
      <c r="EW88" s="1696"/>
      <c r="EX88" s="1696"/>
      <c r="EY88" s="1696"/>
      <c r="EZ88" s="1698"/>
      <c r="FA88" s="1696"/>
      <c r="FB88" s="1696"/>
      <c r="FC88" s="1696"/>
      <c r="FD88" s="1696"/>
      <c r="FE88" s="1696"/>
      <c r="FF88" s="1696"/>
      <c r="FG88" s="1696"/>
      <c r="FH88" s="1696"/>
      <c r="FI88" s="1698"/>
      <c r="FJ88" s="1696"/>
      <c r="FK88" s="1696"/>
      <c r="FL88" s="1696"/>
      <c r="FM88" s="1696"/>
      <c r="FN88" s="1696"/>
      <c r="FO88" s="1696"/>
      <c r="FP88" s="1696"/>
      <c r="FQ88" s="1696"/>
      <c r="FR88" s="1700"/>
      <c r="FS88" s="124"/>
      <c r="FT88" s="155"/>
    </row>
    <row r="89" spans="2:176" ht="9.75" customHeight="1" x14ac:dyDescent="0.15">
      <c r="B89" s="1126"/>
      <c r="C89" s="1128"/>
      <c r="D89" s="952"/>
      <c r="E89" s="928"/>
      <c r="F89" s="928"/>
      <c r="G89" s="928"/>
      <c r="H89" s="928"/>
      <c r="I89" s="928"/>
      <c r="J89" s="928"/>
      <c r="K89" s="928"/>
      <c r="L89" s="928"/>
      <c r="M89" s="928"/>
      <c r="N89" s="1129"/>
      <c r="O89" s="1130"/>
      <c r="P89" s="1132"/>
      <c r="Q89" s="1132"/>
      <c r="R89" s="1132"/>
      <c r="S89" s="952"/>
      <c r="T89" s="928"/>
      <c r="U89" s="928"/>
      <c r="V89" s="928"/>
      <c r="W89" s="928"/>
      <c r="X89" s="952"/>
      <c r="Y89" s="928"/>
      <c r="Z89" s="928"/>
      <c r="AA89" s="928"/>
      <c r="AB89" s="928"/>
      <c r="AC89" s="928"/>
      <c r="AD89" s="928"/>
      <c r="AE89" s="928"/>
      <c r="AF89" s="928"/>
      <c r="AG89" s="928"/>
      <c r="AH89" s="928"/>
      <c r="AI89" s="929"/>
      <c r="AJ89" s="952"/>
      <c r="AK89" s="928"/>
      <c r="AL89" s="928"/>
      <c r="AM89" s="928"/>
      <c r="AN89" s="928"/>
      <c r="AO89" s="928"/>
      <c r="AP89" s="928"/>
      <c r="AQ89" s="928"/>
      <c r="AR89" s="928"/>
      <c r="AS89" s="928"/>
      <c r="AT89" s="928"/>
      <c r="AU89" s="928"/>
      <c r="AV89" s="928"/>
      <c r="AW89" s="928"/>
      <c r="AX89" s="928"/>
      <c r="AY89" s="928"/>
      <c r="AZ89" s="928"/>
      <c r="BA89" s="928"/>
      <c r="BB89" s="928"/>
      <c r="BC89" s="928"/>
      <c r="BD89" s="928"/>
      <c r="BE89" s="928"/>
      <c r="BF89" s="928"/>
      <c r="BG89" s="928"/>
      <c r="BH89" s="1139"/>
      <c r="BI89" s="1142"/>
      <c r="BJ89" s="1142"/>
      <c r="BK89" s="1142"/>
      <c r="BL89" s="1142"/>
      <c r="BM89" s="1142"/>
      <c r="BN89" s="1142"/>
      <c r="BO89" s="1142"/>
      <c r="BP89" s="1142"/>
      <c r="BQ89" s="1142"/>
      <c r="BR89" s="1142"/>
      <c r="BS89" s="1142"/>
      <c r="BT89" s="1142"/>
      <c r="BU89" s="1142"/>
      <c r="BV89" s="1142"/>
      <c r="BW89" s="1142"/>
      <c r="BX89" s="1142"/>
      <c r="BY89" s="1142"/>
      <c r="BZ89" s="1143"/>
      <c r="CA89" s="67"/>
      <c r="CB89" s="2"/>
      <c r="CC89" s="151"/>
      <c r="CD89" s="124"/>
      <c r="CE89" s="1566"/>
      <c r="CF89" s="1566"/>
      <c r="CG89" s="1566"/>
      <c r="CH89" s="1566"/>
      <c r="CI89" s="1566"/>
      <c r="CJ89" s="1566"/>
      <c r="CK89" s="1566"/>
      <c r="CL89" s="1566"/>
      <c r="CM89" s="1566"/>
      <c r="CN89" s="1566"/>
      <c r="CO89" s="1566"/>
      <c r="CP89" s="1566"/>
      <c r="CQ89" s="1566"/>
      <c r="CR89" s="1566"/>
      <c r="CS89" s="1566"/>
      <c r="CT89" s="1566"/>
      <c r="CU89" s="1566"/>
      <c r="CV89" s="1566"/>
      <c r="CW89" s="1704"/>
      <c r="CX89" s="1704"/>
      <c r="CY89" s="1704"/>
      <c r="CZ89" s="1705"/>
      <c r="DA89" s="1707"/>
      <c r="DB89" s="1704"/>
      <c r="DC89" s="1704"/>
      <c r="DD89" s="1705"/>
      <c r="DE89" s="1707"/>
      <c r="DF89" s="1704"/>
      <c r="DG89" s="1704"/>
      <c r="DH89" s="1705"/>
      <c r="DI89" s="1710"/>
      <c r="DJ89" s="1704"/>
      <c r="DK89" s="1704"/>
      <c r="DL89" s="1711"/>
      <c r="DM89" s="124"/>
      <c r="DN89" s="124"/>
      <c r="DO89" s="124"/>
      <c r="DP89" s="124"/>
      <c r="DQ89" s="124"/>
      <c r="DR89" s="124"/>
      <c r="DS89" s="124"/>
      <c r="DT89" s="124"/>
      <c r="DU89" s="124"/>
      <c r="DV89" s="124"/>
      <c r="DW89" s="124"/>
      <c r="DX89" s="124"/>
      <c r="DY89" s="124"/>
      <c r="DZ89" s="124"/>
      <c r="EA89" s="124"/>
      <c r="EB89" s="124"/>
      <c r="EC89" s="124"/>
      <c r="ED89" s="124"/>
      <c r="EE89" s="1563"/>
      <c r="EF89" s="1563"/>
      <c r="EG89" s="1563"/>
      <c r="EH89" s="1563"/>
      <c r="EI89" s="1563"/>
      <c r="EJ89" s="1563"/>
      <c r="EK89" s="1563"/>
      <c r="EL89" s="1563"/>
      <c r="EM89" s="1563"/>
      <c r="EN89" s="1563"/>
      <c r="EO89" s="1563"/>
      <c r="EP89" s="1563"/>
      <c r="EQ89" s="1563"/>
      <c r="ER89" s="1697"/>
      <c r="ES89" s="1697"/>
      <c r="ET89" s="1697"/>
      <c r="EU89" s="1697"/>
      <c r="EV89" s="1697"/>
      <c r="EW89" s="1697"/>
      <c r="EX89" s="1697"/>
      <c r="EY89" s="1697"/>
      <c r="EZ89" s="1699"/>
      <c r="FA89" s="1697"/>
      <c r="FB89" s="1697"/>
      <c r="FC89" s="1697"/>
      <c r="FD89" s="1697"/>
      <c r="FE89" s="1697"/>
      <c r="FF89" s="1697"/>
      <c r="FG89" s="1697"/>
      <c r="FH89" s="1697"/>
      <c r="FI89" s="1699"/>
      <c r="FJ89" s="1697"/>
      <c r="FK89" s="1697"/>
      <c r="FL89" s="1697"/>
      <c r="FM89" s="1697"/>
      <c r="FN89" s="1697"/>
      <c r="FO89" s="1697"/>
      <c r="FP89" s="1697"/>
      <c r="FQ89" s="1697"/>
      <c r="FR89" s="1701"/>
      <c r="FS89" s="124"/>
      <c r="FT89" s="155"/>
    </row>
    <row r="90" spans="2:176" ht="11.25" customHeight="1" x14ac:dyDescent="0.2">
      <c r="B90" s="472" t="str">
        <f>IF(B38="","",B38)</f>
        <v/>
      </c>
      <c r="C90" s="474" t="str">
        <f>IF(C38="","",C38)</f>
        <v/>
      </c>
      <c r="D90" s="347" t="str">
        <f>IF(D38="","",D38)</f>
        <v/>
      </c>
      <c r="E90" s="348"/>
      <c r="F90" s="348"/>
      <c r="G90" s="348"/>
      <c r="H90" s="348"/>
      <c r="I90" s="348"/>
      <c r="J90" s="348"/>
      <c r="K90" s="348"/>
      <c r="L90" s="348"/>
      <c r="M90" s="349"/>
      <c r="N90" s="353" t="str">
        <f>IF(N38="","",N38)</f>
        <v/>
      </c>
      <c r="O90" s="354"/>
      <c r="P90" s="357" t="str">
        <f>IF(P38="","",P38)</f>
        <v/>
      </c>
      <c r="Q90" s="358"/>
      <c r="R90" s="359"/>
      <c r="S90" s="363" t="str">
        <f>IF(S38="","",S38)</f>
        <v/>
      </c>
      <c r="T90" s="364"/>
      <c r="U90" s="364"/>
      <c r="V90" s="364"/>
      <c r="W90" s="365"/>
      <c r="X90" s="357" t="str">
        <f>IF(X38="","",X38)</f>
        <v/>
      </c>
      <c r="Y90" s="358"/>
      <c r="Z90" s="358"/>
      <c r="AA90" s="358"/>
      <c r="AB90" s="358"/>
      <c r="AC90" s="358"/>
      <c r="AD90" s="358"/>
      <c r="AE90" s="358"/>
      <c r="AF90" s="358"/>
      <c r="AG90" s="358"/>
      <c r="AH90" s="358"/>
      <c r="AI90" s="359"/>
      <c r="AJ90" s="369" t="str">
        <f>IF(AJ38="","",AJ38)</f>
        <v/>
      </c>
      <c r="AK90" s="370"/>
      <c r="AL90" s="370"/>
      <c r="AM90" s="370"/>
      <c r="AN90" s="370"/>
      <c r="AO90" s="370"/>
      <c r="AP90" s="370"/>
      <c r="AQ90" s="370"/>
      <c r="AR90" s="370"/>
      <c r="AS90" s="370"/>
      <c r="AT90" s="370"/>
      <c r="AU90" s="370"/>
      <c r="AV90" s="370"/>
      <c r="AW90" s="370"/>
      <c r="AX90" s="370"/>
      <c r="AY90" s="370"/>
      <c r="AZ90" s="370"/>
      <c r="BA90" s="370"/>
      <c r="BB90" s="370"/>
      <c r="BC90" s="370"/>
      <c r="BD90" s="370"/>
      <c r="BE90" s="370"/>
      <c r="BF90" s="370"/>
      <c r="BG90" s="370"/>
      <c r="BH90" s="371"/>
      <c r="BI90" s="482"/>
      <c r="BJ90" s="483"/>
      <c r="BK90" s="483"/>
      <c r="BL90" s="483"/>
      <c r="BM90" s="483"/>
      <c r="BN90" s="483"/>
      <c r="BO90" s="483"/>
      <c r="BP90" s="483"/>
      <c r="BQ90" s="483"/>
      <c r="BR90" s="483"/>
      <c r="BS90" s="483"/>
      <c r="BT90" s="483"/>
      <c r="BU90" s="483"/>
      <c r="BV90" s="483"/>
      <c r="BW90" s="483"/>
      <c r="BX90" s="483"/>
      <c r="BY90" s="483"/>
      <c r="BZ90" s="484"/>
      <c r="CA90" s="72"/>
      <c r="CB90" s="2"/>
      <c r="CC90" s="151"/>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124"/>
      <c r="FG90" s="124"/>
      <c r="FH90" s="124"/>
      <c r="FI90" s="124"/>
      <c r="FJ90" s="124"/>
      <c r="FK90" s="124"/>
      <c r="FL90" s="124"/>
      <c r="FM90" s="124"/>
      <c r="FN90" s="124"/>
      <c r="FO90" s="124"/>
      <c r="FP90" s="124"/>
      <c r="FQ90" s="124"/>
      <c r="FR90" s="124"/>
      <c r="FS90" s="124"/>
      <c r="FT90" s="155"/>
    </row>
    <row r="91" spans="2:176" ht="11.25" customHeight="1" x14ac:dyDescent="0.2">
      <c r="B91" s="473"/>
      <c r="C91" s="475"/>
      <c r="D91" s="350"/>
      <c r="E91" s="351"/>
      <c r="F91" s="351"/>
      <c r="G91" s="351"/>
      <c r="H91" s="351"/>
      <c r="I91" s="351"/>
      <c r="J91" s="351"/>
      <c r="K91" s="351"/>
      <c r="L91" s="351"/>
      <c r="M91" s="352"/>
      <c r="N91" s="355"/>
      <c r="O91" s="356"/>
      <c r="P91" s="360"/>
      <c r="Q91" s="361"/>
      <c r="R91" s="362"/>
      <c r="S91" s="366"/>
      <c r="T91" s="367"/>
      <c r="U91" s="367"/>
      <c r="V91" s="367"/>
      <c r="W91" s="368"/>
      <c r="X91" s="360"/>
      <c r="Y91" s="361"/>
      <c r="Z91" s="361"/>
      <c r="AA91" s="361"/>
      <c r="AB91" s="361"/>
      <c r="AC91" s="361"/>
      <c r="AD91" s="361"/>
      <c r="AE91" s="361"/>
      <c r="AF91" s="361"/>
      <c r="AG91" s="361"/>
      <c r="AH91" s="361"/>
      <c r="AI91" s="362"/>
      <c r="AJ91" s="372"/>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3"/>
      <c r="BG91" s="373"/>
      <c r="BH91" s="374"/>
      <c r="BI91" s="479"/>
      <c r="BJ91" s="480"/>
      <c r="BK91" s="480"/>
      <c r="BL91" s="480"/>
      <c r="BM91" s="480"/>
      <c r="BN91" s="480"/>
      <c r="BO91" s="480"/>
      <c r="BP91" s="480"/>
      <c r="BQ91" s="480"/>
      <c r="BR91" s="480"/>
      <c r="BS91" s="480"/>
      <c r="BT91" s="480"/>
      <c r="BU91" s="480"/>
      <c r="BV91" s="480"/>
      <c r="BW91" s="480"/>
      <c r="BX91" s="480"/>
      <c r="BY91" s="480"/>
      <c r="BZ91" s="481"/>
      <c r="CA91" s="72"/>
      <c r="CB91" s="2"/>
      <c r="CC91" s="151"/>
      <c r="CD91" s="124"/>
      <c r="CE91" s="1524" t="s">
        <v>98</v>
      </c>
      <c r="CF91" s="1525"/>
      <c r="CG91" s="1525"/>
      <c r="CH91" s="1525"/>
      <c r="CI91" s="1525"/>
      <c r="CJ91" s="1525"/>
      <c r="CK91" s="1525"/>
      <c r="CL91" s="1525"/>
      <c r="CM91" s="1525"/>
      <c r="CN91" s="1525"/>
      <c r="CO91" s="1525"/>
      <c r="CP91" s="1525"/>
      <c r="CQ91" s="1525"/>
      <c r="CR91" s="1525"/>
      <c r="CS91" s="1525"/>
      <c r="CT91" s="1525"/>
      <c r="CU91" s="1525"/>
      <c r="CV91" s="1526"/>
      <c r="CW91" s="2293" t="str">
        <f>IF(F22="","",F22)</f>
        <v/>
      </c>
      <c r="CX91" s="2291"/>
      <c r="CY91" s="2291"/>
      <c r="CZ91" s="2292"/>
      <c r="DA91" s="2290" t="str">
        <f>IF(G22="","",G22)</f>
        <v/>
      </c>
      <c r="DB91" s="2291"/>
      <c r="DC91" s="2291"/>
      <c r="DD91" s="2292"/>
      <c r="DE91" s="2290" t="str">
        <f>IF(H22="","",H22)</f>
        <v/>
      </c>
      <c r="DF91" s="2291"/>
      <c r="DG91" s="2291"/>
      <c r="DH91" s="2292"/>
      <c r="DI91" s="2293" t="str">
        <f>IF(I22="","",I22)</f>
        <v/>
      </c>
      <c r="DJ91" s="2291"/>
      <c r="DK91" s="2291"/>
      <c r="DL91" s="2294"/>
      <c r="DM91" s="2290" t="str">
        <f>IF(J22="","",J22)</f>
        <v/>
      </c>
      <c r="DN91" s="2291"/>
      <c r="DO91" s="2291"/>
      <c r="DP91" s="2294"/>
      <c r="DQ91" s="2290" t="str">
        <f>IF(K22="","",K22)</f>
        <v/>
      </c>
      <c r="DR91" s="2291"/>
      <c r="DS91" s="2291"/>
      <c r="DT91" s="2292"/>
      <c r="DU91" s="2293" t="str">
        <f>IF(L22="","",L22)</f>
        <v/>
      </c>
      <c r="DV91" s="2291"/>
      <c r="DW91" s="2291"/>
      <c r="DX91" s="2292"/>
      <c r="DY91" s="2290" t="str">
        <f>IF(M22="","",M22)</f>
        <v/>
      </c>
      <c r="DZ91" s="2291"/>
      <c r="EA91" s="2291"/>
      <c r="EB91" s="2292"/>
      <c r="EC91" s="2290" t="str">
        <f>IF(N22="","",N22)</f>
        <v/>
      </c>
      <c r="ED91" s="2291"/>
      <c r="EE91" s="2291"/>
      <c r="EF91" s="2292"/>
      <c r="EG91" s="2293" t="str">
        <f>IF(O22="","",O22)</f>
        <v/>
      </c>
      <c r="EH91" s="2291"/>
      <c r="EI91" s="2291"/>
      <c r="EJ91" s="2294"/>
      <c r="EK91" s="2290" t="str">
        <f>IF(P22="","",P22)</f>
        <v/>
      </c>
      <c r="EL91" s="2291"/>
      <c r="EM91" s="2291"/>
      <c r="EN91" s="2292"/>
      <c r="EO91" s="2290" t="str">
        <f>IF(Q22="","",Q22)</f>
        <v/>
      </c>
      <c r="EP91" s="2291"/>
      <c r="EQ91" s="2291"/>
      <c r="ER91" s="2292"/>
      <c r="ES91" s="2290" t="str">
        <f>IF(R22="","",R22)</f>
        <v/>
      </c>
      <c r="ET91" s="2291"/>
      <c r="EU91" s="2291"/>
      <c r="EV91" s="2292"/>
      <c r="EW91" s="2293" t="str">
        <f>IF(S22="","",S22)</f>
        <v/>
      </c>
      <c r="EX91" s="2291"/>
      <c r="EY91" s="2291"/>
      <c r="EZ91" s="2294"/>
      <c r="FA91" s="1536" t="s">
        <v>99</v>
      </c>
      <c r="FB91" s="1537"/>
      <c r="FC91" s="1537"/>
      <c r="FD91" s="1537"/>
      <c r="FE91" s="1537"/>
      <c r="FF91" s="1537"/>
      <c r="FG91" s="1537"/>
      <c r="FH91" s="1537"/>
      <c r="FI91" s="1537"/>
      <c r="FJ91" s="1538"/>
      <c r="FK91" s="1655" t="str">
        <f>IF(BX80="","",IF(EW91&lt;&gt;"","○","×"))</f>
        <v/>
      </c>
      <c r="FL91" s="1655"/>
      <c r="FM91" s="1655"/>
      <c r="FN91" s="2307"/>
      <c r="FO91" s="1655"/>
      <c r="FP91" s="1655"/>
      <c r="FQ91" s="1655"/>
      <c r="FR91" s="1656"/>
      <c r="FS91" s="124"/>
      <c r="FT91" s="155"/>
    </row>
    <row r="92" spans="2:176" ht="11.25" customHeight="1" x14ac:dyDescent="0.2">
      <c r="B92" s="472" t="str">
        <f>IF(B39="","",B39)</f>
        <v/>
      </c>
      <c r="C92" s="474" t="str">
        <f>IF(C39="","",C39)</f>
        <v/>
      </c>
      <c r="D92" s="347" t="str">
        <f>IF(D39="","",D39)</f>
        <v/>
      </c>
      <c r="E92" s="348"/>
      <c r="F92" s="348"/>
      <c r="G92" s="348"/>
      <c r="H92" s="348"/>
      <c r="I92" s="348"/>
      <c r="J92" s="348"/>
      <c r="K92" s="348"/>
      <c r="L92" s="348"/>
      <c r="M92" s="349"/>
      <c r="N92" s="353" t="str">
        <f>IF(N39="","",N39)</f>
        <v/>
      </c>
      <c r="O92" s="354"/>
      <c r="P92" s="357" t="str">
        <f>IF(P39="","",P39)</f>
        <v/>
      </c>
      <c r="Q92" s="358"/>
      <c r="R92" s="359"/>
      <c r="S92" s="363" t="str">
        <f>IF(S39="","",S39)</f>
        <v/>
      </c>
      <c r="T92" s="364"/>
      <c r="U92" s="364"/>
      <c r="V92" s="364"/>
      <c r="W92" s="365"/>
      <c r="X92" s="357" t="str">
        <f>IF(X39="","",X39)</f>
        <v/>
      </c>
      <c r="Y92" s="358"/>
      <c r="Z92" s="358"/>
      <c r="AA92" s="358"/>
      <c r="AB92" s="358"/>
      <c r="AC92" s="358"/>
      <c r="AD92" s="358"/>
      <c r="AE92" s="358"/>
      <c r="AF92" s="358"/>
      <c r="AG92" s="358"/>
      <c r="AH92" s="358"/>
      <c r="AI92" s="359"/>
      <c r="AJ92" s="369" t="str">
        <f>IF(AJ39="","",AJ39)</f>
        <v/>
      </c>
      <c r="AK92" s="370"/>
      <c r="AL92" s="370"/>
      <c r="AM92" s="370"/>
      <c r="AN92" s="370"/>
      <c r="AO92" s="370"/>
      <c r="AP92" s="370"/>
      <c r="AQ92" s="370"/>
      <c r="AR92" s="370"/>
      <c r="AS92" s="370"/>
      <c r="AT92" s="370"/>
      <c r="AU92" s="370"/>
      <c r="AV92" s="370"/>
      <c r="AW92" s="370"/>
      <c r="AX92" s="370"/>
      <c r="AY92" s="370"/>
      <c r="AZ92" s="370"/>
      <c r="BA92" s="370"/>
      <c r="BB92" s="370"/>
      <c r="BC92" s="370"/>
      <c r="BD92" s="370"/>
      <c r="BE92" s="370"/>
      <c r="BF92" s="370"/>
      <c r="BG92" s="370"/>
      <c r="BH92" s="371"/>
      <c r="BI92" s="476"/>
      <c r="BJ92" s="477"/>
      <c r="BK92" s="477"/>
      <c r="BL92" s="477"/>
      <c r="BM92" s="477"/>
      <c r="BN92" s="477"/>
      <c r="BO92" s="477"/>
      <c r="BP92" s="477"/>
      <c r="BQ92" s="477"/>
      <c r="BR92" s="477"/>
      <c r="BS92" s="477"/>
      <c r="BT92" s="477"/>
      <c r="BU92" s="477"/>
      <c r="BV92" s="477"/>
      <c r="BW92" s="477"/>
      <c r="BX92" s="477"/>
      <c r="BY92" s="477"/>
      <c r="BZ92" s="478"/>
      <c r="CA92" s="72"/>
      <c r="CB92" s="2"/>
      <c r="CC92" s="151"/>
      <c r="CD92" s="124"/>
      <c r="CE92" s="1527"/>
      <c r="CF92" s="1528"/>
      <c r="CG92" s="1528"/>
      <c r="CH92" s="1528"/>
      <c r="CI92" s="1528"/>
      <c r="CJ92" s="1528"/>
      <c r="CK92" s="1528"/>
      <c r="CL92" s="1528"/>
      <c r="CM92" s="1528"/>
      <c r="CN92" s="1528"/>
      <c r="CO92" s="1528"/>
      <c r="CP92" s="1528"/>
      <c r="CQ92" s="1528"/>
      <c r="CR92" s="1528"/>
      <c r="CS92" s="1528"/>
      <c r="CT92" s="1528"/>
      <c r="CU92" s="1528"/>
      <c r="CV92" s="1529"/>
      <c r="CW92" s="1710"/>
      <c r="CX92" s="1704"/>
      <c r="CY92" s="1704"/>
      <c r="CZ92" s="1705"/>
      <c r="DA92" s="1707"/>
      <c r="DB92" s="1704"/>
      <c r="DC92" s="1704"/>
      <c r="DD92" s="1705"/>
      <c r="DE92" s="1707"/>
      <c r="DF92" s="1704"/>
      <c r="DG92" s="1704"/>
      <c r="DH92" s="1705"/>
      <c r="DI92" s="1710"/>
      <c r="DJ92" s="1704"/>
      <c r="DK92" s="1704"/>
      <c r="DL92" s="1751"/>
      <c r="DM92" s="1707"/>
      <c r="DN92" s="1704"/>
      <c r="DO92" s="1704"/>
      <c r="DP92" s="1751"/>
      <c r="DQ92" s="1707"/>
      <c r="DR92" s="1704"/>
      <c r="DS92" s="1704"/>
      <c r="DT92" s="1705"/>
      <c r="DU92" s="1710"/>
      <c r="DV92" s="1704"/>
      <c r="DW92" s="1704"/>
      <c r="DX92" s="1705"/>
      <c r="DY92" s="1707"/>
      <c r="DZ92" s="1704"/>
      <c r="EA92" s="1704"/>
      <c r="EB92" s="1705"/>
      <c r="EC92" s="1707"/>
      <c r="ED92" s="1704"/>
      <c r="EE92" s="1704"/>
      <c r="EF92" s="1705"/>
      <c r="EG92" s="1710"/>
      <c r="EH92" s="1704"/>
      <c r="EI92" s="1704"/>
      <c r="EJ92" s="1751"/>
      <c r="EK92" s="1707"/>
      <c r="EL92" s="1704"/>
      <c r="EM92" s="1704"/>
      <c r="EN92" s="1705"/>
      <c r="EO92" s="1707"/>
      <c r="EP92" s="1704"/>
      <c r="EQ92" s="1704"/>
      <c r="ER92" s="1705"/>
      <c r="ES92" s="1707"/>
      <c r="ET92" s="1704"/>
      <c r="EU92" s="1704"/>
      <c r="EV92" s="1705"/>
      <c r="EW92" s="1710"/>
      <c r="EX92" s="1704"/>
      <c r="EY92" s="1704"/>
      <c r="EZ92" s="1751"/>
      <c r="FA92" s="1539"/>
      <c r="FB92" s="1540"/>
      <c r="FC92" s="1540"/>
      <c r="FD92" s="1540"/>
      <c r="FE92" s="1540"/>
      <c r="FF92" s="1540"/>
      <c r="FG92" s="1540"/>
      <c r="FH92" s="1540"/>
      <c r="FI92" s="1540"/>
      <c r="FJ92" s="1541"/>
      <c r="FK92" s="1657"/>
      <c r="FL92" s="1657"/>
      <c r="FM92" s="1657"/>
      <c r="FN92" s="2308"/>
      <c r="FO92" s="1657"/>
      <c r="FP92" s="1657"/>
      <c r="FQ92" s="1657"/>
      <c r="FR92" s="1658"/>
      <c r="FS92" s="124"/>
      <c r="FT92" s="155"/>
    </row>
    <row r="93" spans="2:176" ht="11.25" customHeight="1" x14ac:dyDescent="0.2">
      <c r="B93" s="473"/>
      <c r="C93" s="475"/>
      <c r="D93" s="350"/>
      <c r="E93" s="351"/>
      <c r="F93" s="351"/>
      <c r="G93" s="351"/>
      <c r="H93" s="351"/>
      <c r="I93" s="351"/>
      <c r="J93" s="351"/>
      <c r="K93" s="351"/>
      <c r="L93" s="351"/>
      <c r="M93" s="352"/>
      <c r="N93" s="355"/>
      <c r="O93" s="356"/>
      <c r="P93" s="360"/>
      <c r="Q93" s="361"/>
      <c r="R93" s="362"/>
      <c r="S93" s="366"/>
      <c r="T93" s="367"/>
      <c r="U93" s="367"/>
      <c r="V93" s="367"/>
      <c r="W93" s="368"/>
      <c r="X93" s="360"/>
      <c r="Y93" s="361"/>
      <c r="Z93" s="361"/>
      <c r="AA93" s="361"/>
      <c r="AB93" s="361"/>
      <c r="AC93" s="361"/>
      <c r="AD93" s="361"/>
      <c r="AE93" s="361"/>
      <c r="AF93" s="361"/>
      <c r="AG93" s="361"/>
      <c r="AH93" s="361"/>
      <c r="AI93" s="362"/>
      <c r="AJ93" s="372"/>
      <c r="AK93" s="373"/>
      <c r="AL93" s="373"/>
      <c r="AM93" s="373"/>
      <c r="AN93" s="373"/>
      <c r="AO93" s="373"/>
      <c r="AP93" s="373"/>
      <c r="AQ93" s="373"/>
      <c r="AR93" s="373"/>
      <c r="AS93" s="373"/>
      <c r="AT93" s="373"/>
      <c r="AU93" s="373"/>
      <c r="AV93" s="373"/>
      <c r="AW93" s="373"/>
      <c r="AX93" s="373"/>
      <c r="AY93" s="373"/>
      <c r="AZ93" s="373"/>
      <c r="BA93" s="373"/>
      <c r="BB93" s="373"/>
      <c r="BC93" s="373"/>
      <c r="BD93" s="373"/>
      <c r="BE93" s="373"/>
      <c r="BF93" s="373"/>
      <c r="BG93" s="373"/>
      <c r="BH93" s="374"/>
      <c r="BI93" s="479"/>
      <c r="BJ93" s="480"/>
      <c r="BK93" s="480"/>
      <c r="BL93" s="480"/>
      <c r="BM93" s="480"/>
      <c r="BN93" s="480"/>
      <c r="BO93" s="480"/>
      <c r="BP93" s="480"/>
      <c r="BQ93" s="480"/>
      <c r="BR93" s="480"/>
      <c r="BS93" s="480"/>
      <c r="BT93" s="480"/>
      <c r="BU93" s="480"/>
      <c r="BV93" s="480"/>
      <c r="BW93" s="480"/>
      <c r="BX93" s="480"/>
      <c r="BY93" s="480"/>
      <c r="BZ93" s="481"/>
      <c r="CA93" s="72"/>
      <c r="CB93" s="2"/>
      <c r="CC93" s="156"/>
      <c r="CD93" s="157"/>
      <c r="CE93" s="157"/>
      <c r="CF93" s="157"/>
      <c r="CG93" s="157"/>
      <c r="CH93" s="157"/>
      <c r="CI93" s="157"/>
      <c r="CJ93" s="157"/>
      <c r="CK93" s="157"/>
      <c r="CL93" s="157"/>
      <c r="CM93" s="157"/>
      <c r="CN93" s="157"/>
      <c r="CO93" s="158"/>
      <c r="CP93" s="158"/>
      <c r="CQ93" s="158"/>
      <c r="CR93" s="158"/>
      <c r="CS93" s="157"/>
      <c r="CT93" s="157"/>
      <c r="CU93" s="157"/>
      <c r="CV93" s="157"/>
      <c r="CW93" s="157"/>
      <c r="CX93" s="157"/>
      <c r="CY93" s="157"/>
      <c r="CZ93" s="157"/>
      <c r="DA93" s="157"/>
      <c r="DB93" s="157"/>
      <c r="DC93" s="157"/>
      <c r="DD93" s="157"/>
      <c r="DE93" s="157"/>
      <c r="DF93" s="157"/>
      <c r="DG93" s="157"/>
      <c r="DH93" s="157"/>
      <c r="DI93" s="158"/>
      <c r="DJ93" s="158"/>
      <c r="DK93" s="158"/>
      <c r="DL93" s="158"/>
      <c r="DM93" s="157"/>
      <c r="DN93" s="157"/>
      <c r="DO93" s="157"/>
      <c r="DP93" s="157"/>
      <c r="DQ93" s="157"/>
      <c r="DR93" s="157"/>
      <c r="DS93" s="157"/>
      <c r="DT93" s="157"/>
      <c r="DU93" s="157"/>
      <c r="DV93" s="157"/>
      <c r="DW93" s="157"/>
      <c r="DX93" s="157"/>
      <c r="DY93" s="157"/>
      <c r="DZ93" s="157"/>
      <c r="EA93" s="157"/>
      <c r="EB93" s="157"/>
      <c r="EC93" s="157"/>
      <c r="ED93" s="157"/>
      <c r="EE93" s="157"/>
      <c r="EF93" s="157"/>
      <c r="EG93" s="159"/>
      <c r="EH93" s="159"/>
      <c r="EI93" s="159"/>
      <c r="EJ93" s="159"/>
      <c r="EK93" s="157"/>
      <c r="EL93" s="157"/>
      <c r="EM93" s="157"/>
      <c r="EN93" s="157"/>
      <c r="EO93" s="157"/>
      <c r="EP93" s="157"/>
      <c r="EQ93" s="157"/>
      <c r="ER93" s="157"/>
      <c r="ES93" s="157"/>
      <c r="ET93" s="157"/>
      <c r="EU93" s="157"/>
      <c r="EV93" s="157"/>
      <c r="EW93" s="157"/>
      <c r="EX93" s="157"/>
      <c r="EY93" s="157"/>
      <c r="EZ93" s="157"/>
      <c r="FA93" s="157"/>
      <c r="FB93" s="157"/>
      <c r="FC93" s="157"/>
      <c r="FD93" s="157"/>
      <c r="FE93" s="157"/>
      <c r="FF93" s="157"/>
      <c r="FG93" s="157"/>
      <c r="FH93" s="157"/>
      <c r="FI93" s="157"/>
      <c r="FJ93" s="157"/>
      <c r="FK93" s="157"/>
      <c r="FL93" s="157"/>
      <c r="FM93" s="157"/>
      <c r="FN93" s="157"/>
      <c r="FO93" s="157"/>
      <c r="FP93" s="157"/>
      <c r="FQ93" s="157"/>
      <c r="FR93" s="157"/>
      <c r="FS93" s="157"/>
      <c r="FT93" s="160"/>
    </row>
    <row r="94" spans="2:176" ht="22.5" customHeight="1" x14ac:dyDescent="0.2">
      <c r="B94" s="87" t="str">
        <f t="shared" ref="B94:D98" si="3">IF(B40="","",B40)</f>
        <v/>
      </c>
      <c r="C94" s="19" t="str">
        <f t="shared" si="3"/>
        <v/>
      </c>
      <c r="D94" s="397" t="str">
        <f t="shared" si="3"/>
        <v/>
      </c>
      <c r="E94" s="398"/>
      <c r="F94" s="398"/>
      <c r="G94" s="398"/>
      <c r="H94" s="398"/>
      <c r="I94" s="398"/>
      <c r="J94" s="398"/>
      <c r="K94" s="398"/>
      <c r="L94" s="398"/>
      <c r="M94" s="398"/>
      <c r="N94" s="1148" t="str">
        <f>IF(N40="","",N40)</f>
        <v/>
      </c>
      <c r="O94" s="1149"/>
      <c r="P94" s="1150" t="str">
        <f>IF(P40="","",P40)</f>
        <v/>
      </c>
      <c r="Q94" s="1150"/>
      <c r="R94" s="1150"/>
      <c r="S94" s="363" t="str">
        <f>IF(S40="","",S40)</f>
        <v/>
      </c>
      <c r="T94" s="364"/>
      <c r="U94" s="364"/>
      <c r="V94" s="364"/>
      <c r="W94" s="365"/>
      <c r="X94" s="1151" t="str">
        <f>IF(X40="","",X40)</f>
        <v/>
      </c>
      <c r="Y94" s="938"/>
      <c r="Z94" s="938"/>
      <c r="AA94" s="938"/>
      <c r="AB94" s="938"/>
      <c r="AC94" s="938"/>
      <c r="AD94" s="938"/>
      <c r="AE94" s="938"/>
      <c r="AF94" s="938"/>
      <c r="AG94" s="938"/>
      <c r="AH94" s="938"/>
      <c r="AI94" s="939"/>
      <c r="AJ94" s="1152" t="str">
        <f t="shared" ref="AJ94:AJ99" si="4">IF(AJ40="","",AJ40)</f>
        <v/>
      </c>
      <c r="AK94" s="1153"/>
      <c r="AL94" s="1153"/>
      <c r="AM94" s="1153"/>
      <c r="AN94" s="1153"/>
      <c r="AO94" s="1153"/>
      <c r="AP94" s="1153"/>
      <c r="AQ94" s="1153"/>
      <c r="AR94" s="1153"/>
      <c r="AS94" s="1153"/>
      <c r="AT94" s="1153"/>
      <c r="AU94" s="1153"/>
      <c r="AV94" s="1153"/>
      <c r="AW94" s="1153"/>
      <c r="AX94" s="1153"/>
      <c r="AY94" s="1153"/>
      <c r="AZ94" s="1153"/>
      <c r="BA94" s="1153"/>
      <c r="BB94" s="1153"/>
      <c r="BC94" s="1153"/>
      <c r="BD94" s="1153"/>
      <c r="BE94" s="1153"/>
      <c r="BF94" s="1153"/>
      <c r="BG94" s="1153"/>
      <c r="BH94" s="1153"/>
      <c r="BI94" s="1166"/>
      <c r="BJ94" s="1167"/>
      <c r="BK94" s="1167"/>
      <c r="BL94" s="1167"/>
      <c r="BM94" s="1167"/>
      <c r="BN94" s="1167"/>
      <c r="BO94" s="1167"/>
      <c r="BP94" s="1167"/>
      <c r="BQ94" s="1167"/>
      <c r="BR94" s="1167"/>
      <c r="BS94" s="1167"/>
      <c r="BT94" s="1167"/>
      <c r="BU94" s="1167"/>
      <c r="BV94" s="1167"/>
      <c r="BW94" s="1167"/>
      <c r="BX94" s="1167"/>
      <c r="BY94" s="1167"/>
      <c r="BZ94" s="1168"/>
      <c r="CA94" s="72"/>
      <c r="CB94" s="2"/>
      <c r="CC94" s="1659" t="s">
        <v>37</v>
      </c>
      <c r="CD94" s="1660"/>
      <c r="CE94" s="1660"/>
      <c r="CF94" s="1660"/>
      <c r="CG94" s="1660"/>
      <c r="CH94" s="1660"/>
      <c r="CI94" s="1660"/>
      <c r="CJ94" s="1660"/>
      <c r="CK94" s="1660"/>
      <c r="CL94" s="1660"/>
      <c r="CM94" s="1660"/>
      <c r="CN94" s="1661"/>
      <c r="CO94" s="2300" t="s">
        <v>78</v>
      </c>
      <c r="CP94" s="2301"/>
      <c r="CQ94" s="2301"/>
      <c r="CR94" s="2302"/>
      <c r="CS94" s="1662" t="s">
        <v>82</v>
      </c>
      <c r="CT94" s="1660"/>
      <c r="CU94" s="1660"/>
      <c r="CV94" s="1660"/>
      <c r="CW94" s="1660"/>
      <c r="CX94" s="1660"/>
      <c r="CY94" s="1660"/>
      <c r="CZ94" s="1660"/>
      <c r="DA94" s="1660"/>
      <c r="DB94" s="1660"/>
      <c r="DC94" s="1660"/>
      <c r="DD94" s="1660"/>
      <c r="DE94" s="1660"/>
      <c r="DF94" s="1660"/>
      <c r="DG94" s="1660"/>
      <c r="DH94" s="1661"/>
      <c r="DI94" s="2300" t="s">
        <v>78</v>
      </c>
      <c r="DJ94" s="2301"/>
      <c r="DK94" s="2301"/>
      <c r="DL94" s="2302"/>
      <c r="DM94" s="1662" t="s">
        <v>81</v>
      </c>
      <c r="DN94" s="1660"/>
      <c r="DO94" s="1660"/>
      <c r="DP94" s="1660"/>
      <c r="DQ94" s="1660"/>
      <c r="DR94" s="1660"/>
      <c r="DS94" s="1660"/>
      <c r="DT94" s="1660"/>
      <c r="DU94" s="1660"/>
      <c r="DV94" s="1660"/>
      <c r="DW94" s="1660"/>
      <c r="DX94" s="1660"/>
      <c r="DY94" s="1660"/>
      <c r="DZ94" s="1660"/>
      <c r="EA94" s="1660"/>
      <c r="EB94" s="1660"/>
      <c r="EC94" s="1660"/>
      <c r="ED94" s="1660"/>
      <c r="EE94" s="1660"/>
      <c r="EF94" s="1661"/>
      <c r="EG94" s="2297" t="s">
        <v>107</v>
      </c>
      <c r="EH94" s="2298"/>
      <c r="EI94" s="2298"/>
      <c r="EJ94" s="2299"/>
      <c r="EK94" s="1662" t="s">
        <v>80</v>
      </c>
      <c r="EL94" s="1660"/>
      <c r="EM94" s="1660"/>
      <c r="EN94" s="1660"/>
      <c r="EO94" s="1660"/>
      <c r="EP94" s="1660"/>
      <c r="EQ94" s="1660"/>
      <c r="ER94" s="1660"/>
      <c r="ES94" s="1660"/>
      <c r="ET94" s="1660"/>
      <c r="EU94" s="1660"/>
      <c r="EV94" s="1660"/>
      <c r="EW94" s="1660"/>
      <c r="EX94" s="1660"/>
      <c r="EY94" s="1660"/>
      <c r="EZ94" s="1660"/>
      <c r="FA94" s="1660"/>
      <c r="FB94" s="1660"/>
      <c r="FC94" s="1660"/>
      <c r="FD94" s="1660"/>
      <c r="FE94" s="1660"/>
      <c r="FF94" s="1660"/>
      <c r="FG94" s="1660"/>
      <c r="FH94" s="1660"/>
      <c r="FI94" s="1660"/>
      <c r="FJ94" s="1660"/>
      <c r="FK94" s="1660"/>
      <c r="FL94" s="1660"/>
      <c r="FM94" s="1660"/>
      <c r="FN94" s="1660"/>
      <c r="FO94" s="1660"/>
      <c r="FP94" s="1660"/>
      <c r="FQ94" s="1660"/>
      <c r="FR94" s="1660"/>
      <c r="FS94" s="1660"/>
      <c r="FT94" s="1663"/>
    </row>
    <row r="95" spans="2:176" ht="22.5" customHeight="1" x14ac:dyDescent="0.2">
      <c r="B95" s="87" t="str">
        <f t="shared" si="3"/>
        <v/>
      </c>
      <c r="C95" s="19" t="str">
        <f t="shared" si="3"/>
        <v/>
      </c>
      <c r="D95" s="397" t="str">
        <f t="shared" si="3"/>
        <v/>
      </c>
      <c r="E95" s="398"/>
      <c r="F95" s="398"/>
      <c r="G95" s="398"/>
      <c r="H95" s="398"/>
      <c r="I95" s="398"/>
      <c r="J95" s="398"/>
      <c r="K95" s="398"/>
      <c r="L95" s="398"/>
      <c r="M95" s="398"/>
      <c r="N95" s="1148" t="str">
        <f>IF(N41="","",N41)</f>
        <v/>
      </c>
      <c r="O95" s="1149"/>
      <c r="P95" s="1150" t="str">
        <f>IF(P41="","",P41)</f>
        <v/>
      </c>
      <c r="Q95" s="1150"/>
      <c r="R95" s="1150"/>
      <c r="S95" s="363" t="str">
        <f>IF(S41="","",S41)</f>
        <v/>
      </c>
      <c r="T95" s="364"/>
      <c r="U95" s="364"/>
      <c r="V95" s="364"/>
      <c r="W95" s="365"/>
      <c r="X95" s="1151" t="str">
        <f>IF(X41="","",X41)</f>
        <v/>
      </c>
      <c r="Y95" s="938"/>
      <c r="Z95" s="938"/>
      <c r="AA95" s="938"/>
      <c r="AB95" s="938"/>
      <c r="AC95" s="938"/>
      <c r="AD95" s="938"/>
      <c r="AE95" s="938"/>
      <c r="AF95" s="938"/>
      <c r="AG95" s="938"/>
      <c r="AH95" s="938"/>
      <c r="AI95" s="939"/>
      <c r="AJ95" s="1152" t="str">
        <f t="shared" si="4"/>
        <v/>
      </c>
      <c r="AK95" s="1153"/>
      <c r="AL95" s="1153"/>
      <c r="AM95" s="1153"/>
      <c r="AN95" s="1153"/>
      <c r="AO95" s="1153"/>
      <c r="AP95" s="1153"/>
      <c r="AQ95" s="1153"/>
      <c r="AR95" s="1153"/>
      <c r="AS95" s="1153"/>
      <c r="AT95" s="1153"/>
      <c r="AU95" s="1153"/>
      <c r="AV95" s="1153"/>
      <c r="AW95" s="1153"/>
      <c r="AX95" s="1153"/>
      <c r="AY95" s="1153"/>
      <c r="AZ95" s="1153"/>
      <c r="BA95" s="1153"/>
      <c r="BB95" s="1153"/>
      <c r="BC95" s="1153"/>
      <c r="BD95" s="1153"/>
      <c r="BE95" s="1153"/>
      <c r="BF95" s="1153"/>
      <c r="BG95" s="1153"/>
      <c r="BH95" s="1153"/>
      <c r="BI95" s="1154"/>
      <c r="BJ95" s="1155"/>
      <c r="BK95" s="1155"/>
      <c r="BL95" s="1155"/>
      <c r="BM95" s="1155"/>
      <c r="BN95" s="1155"/>
      <c r="BO95" s="1155"/>
      <c r="BP95" s="1155"/>
      <c r="BQ95" s="1155"/>
      <c r="BR95" s="1155"/>
      <c r="BS95" s="1155"/>
      <c r="BT95" s="1155"/>
      <c r="BU95" s="1155"/>
      <c r="BV95" s="1155"/>
      <c r="BW95" s="1155"/>
      <c r="BX95" s="1155"/>
      <c r="BY95" s="1155"/>
      <c r="BZ95" s="1156"/>
      <c r="CA95" s="72"/>
      <c r="CB95" s="2"/>
      <c r="CC95" s="2777"/>
      <c r="CD95" s="2778"/>
      <c r="CE95" s="2778"/>
      <c r="CF95" s="2779"/>
      <c r="CG95" s="2789"/>
      <c r="CH95" s="2778"/>
      <c r="CI95" s="2778"/>
      <c r="CJ95" s="2779"/>
      <c r="CK95" s="2786"/>
      <c r="CL95" s="2787"/>
      <c r="CM95" s="2787"/>
      <c r="CN95" s="2788"/>
      <c r="CO95" s="2305" t="s">
        <v>79</v>
      </c>
      <c r="CP95" s="2305"/>
      <c r="CQ95" s="2305"/>
      <c r="CR95" s="2305"/>
      <c r="CS95" s="2780"/>
      <c r="CT95" s="2781"/>
      <c r="CU95" s="2781"/>
      <c r="CV95" s="2782"/>
      <c r="CW95" s="2783"/>
      <c r="CX95" s="2784"/>
      <c r="CY95" s="2784"/>
      <c r="CZ95" s="2785"/>
      <c r="DA95" s="2783"/>
      <c r="DB95" s="2784"/>
      <c r="DC95" s="2784"/>
      <c r="DD95" s="2785"/>
      <c r="DE95" s="2784"/>
      <c r="DF95" s="2784"/>
      <c r="DG95" s="2784"/>
      <c r="DH95" s="2784"/>
      <c r="DI95" s="2305" t="s">
        <v>79</v>
      </c>
      <c r="DJ95" s="2305"/>
      <c r="DK95" s="2305"/>
      <c r="DL95" s="2305"/>
      <c r="DM95" s="2788"/>
      <c r="DN95" s="2784"/>
      <c r="DO95" s="2784"/>
      <c r="DP95" s="2785"/>
      <c r="DQ95" s="2783"/>
      <c r="DR95" s="2784"/>
      <c r="DS95" s="2784"/>
      <c r="DT95" s="2785"/>
      <c r="DU95" s="2783"/>
      <c r="DV95" s="2784"/>
      <c r="DW95" s="2784"/>
      <c r="DX95" s="2785"/>
      <c r="DY95" s="2783"/>
      <c r="DZ95" s="2784"/>
      <c r="EA95" s="2784"/>
      <c r="EB95" s="2785"/>
      <c r="EC95" s="2786"/>
      <c r="ED95" s="2787"/>
      <c r="EE95" s="2787"/>
      <c r="EF95" s="2787"/>
      <c r="EG95" s="2304"/>
      <c r="EH95" s="2304"/>
      <c r="EI95" s="2304"/>
      <c r="EJ95" s="2304"/>
      <c r="EK95" s="1685" t="str">
        <f>IF(ISERROR(MID(AJ103,LEN(AJ103)-8,1)),"",MID(AJ103,LEN(AJ103)-8,1))</f>
        <v/>
      </c>
      <c r="EL95" s="1685"/>
      <c r="EM95" s="1685"/>
      <c r="EN95" s="1679"/>
      <c r="EO95" s="1684" t="str">
        <f>IF(ISERROR(MID(AJ103,LEN(AJ103)-7,1)),"",MID(AJ103,LEN(AJ103)-7,1))</f>
        <v/>
      </c>
      <c r="EP95" s="1685"/>
      <c r="EQ95" s="1685"/>
      <c r="ER95" s="1679"/>
      <c r="ES95" s="1684" t="str">
        <f>IF(ISERROR(MID(AJ103,LEN(AJ103)-6,1)),"",MID(AJ103,LEN(AJ103)-6,1))</f>
        <v/>
      </c>
      <c r="ET95" s="1685"/>
      <c r="EU95" s="1685"/>
      <c r="EV95" s="1686"/>
      <c r="EW95" s="1684" t="str">
        <f>IF(ISERROR(MID(AJ103,LEN(AJ103)-5,1)),"",MID(AJ103,LEN(AJ103)-5,1))</f>
        <v/>
      </c>
      <c r="EX95" s="1685"/>
      <c r="EY95" s="1685"/>
      <c r="EZ95" s="1679"/>
      <c r="FA95" s="1684" t="str">
        <f>IF(ISERROR(MID(AJ103,LEN(AJ103)-4,1)),"",MID(AJ103,LEN(AJ103)-4,1))</f>
        <v/>
      </c>
      <c r="FB95" s="1685"/>
      <c r="FC95" s="1685"/>
      <c r="FD95" s="1679"/>
      <c r="FE95" s="1684" t="str">
        <f>IF(ISERROR(MID(AJ103,LEN(AJ103)-3,1)),"",MID(AJ103,LEN(AJ103)-3,1))</f>
        <v/>
      </c>
      <c r="FF95" s="1685"/>
      <c r="FG95" s="1685"/>
      <c r="FH95" s="1686"/>
      <c r="FI95" s="1680" t="str">
        <f>IF(ISERROR(MID(AJ103,LEN(AJ103)-2,1)),"",MID(AJ103,LEN(AJ103)-2,1))</f>
        <v/>
      </c>
      <c r="FJ95" s="1680"/>
      <c r="FK95" s="1680"/>
      <c r="FL95" s="1680"/>
      <c r="FM95" s="1680" t="str">
        <f>IF(ISERROR(MID(AJ103,LEN(AJ103)-1,1)),"",MID(AJ103,LEN(AJ103)-1,1))</f>
        <v/>
      </c>
      <c r="FN95" s="1680"/>
      <c r="FO95" s="1680"/>
      <c r="FP95" s="1680"/>
      <c r="FQ95" s="1684" t="str">
        <f>IF(ISERROR(MID(AJ103,LEN(AJ103)-0,1)),"",MID(AJ103,LEN(AJ103)-0,1))</f>
        <v/>
      </c>
      <c r="FR95" s="1685"/>
      <c r="FS95" s="1685"/>
      <c r="FT95" s="2419"/>
    </row>
    <row r="96" spans="2:176" ht="22.5" customHeight="1" x14ac:dyDescent="0.2">
      <c r="B96" s="87" t="str">
        <f t="shared" si="3"/>
        <v/>
      </c>
      <c r="C96" s="19" t="str">
        <f t="shared" si="3"/>
        <v/>
      </c>
      <c r="D96" s="397" t="str">
        <f t="shared" si="3"/>
        <v/>
      </c>
      <c r="E96" s="398"/>
      <c r="F96" s="398"/>
      <c r="G96" s="398"/>
      <c r="H96" s="398"/>
      <c r="I96" s="398"/>
      <c r="J96" s="398"/>
      <c r="K96" s="398"/>
      <c r="L96" s="398"/>
      <c r="M96" s="398"/>
      <c r="N96" s="1148" t="str">
        <f>IF(N42="","",N42)</f>
        <v/>
      </c>
      <c r="O96" s="1149"/>
      <c r="P96" s="1150" t="str">
        <f>IF(P42="","",P42)</f>
        <v/>
      </c>
      <c r="Q96" s="1150"/>
      <c r="R96" s="1150"/>
      <c r="S96" s="363" t="str">
        <f>IF(S42="","",S42)</f>
        <v/>
      </c>
      <c r="T96" s="364"/>
      <c r="U96" s="364"/>
      <c r="V96" s="364"/>
      <c r="W96" s="365"/>
      <c r="X96" s="1151" t="str">
        <f>IF(X42="","",X42)</f>
        <v/>
      </c>
      <c r="Y96" s="938"/>
      <c r="Z96" s="938"/>
      <c r="AA96" s="938"/>
      <c r="AB96" s="938"/>
      <c r="AC96" s="938"/>
      <c r="AD96" s="938"/>
      <c r="AE96" s="938"/>
      <c r="AF96" s="938"/>
      <c r="AG96" s="938"/>
      <c r="AH96" s="938"/>
      <c r="AI96" s="939"/>
      <c r="AJ96" s="1152" t="str">
        <f t="shared" si="4"/>
        <v/>
      </c>
      <c r="AK96" s="1153"/>
      <c r="AL96" s="1153"/>
      <c r="AM96" s="1153"/>
      <c r="AN96" s="1153"/>
      <c r="AO96" s="1153"/>
      <c r="AP96" s="1153"/>
      <c r="AQ96" s="1153"/>
      <c r="AR96" s="1153"/>
      <c r="AS96" s="1153"/>
      <c r="AT96" s="1153"/>
      <c r="AU96" s="1153"/>
      <c r="AV96" s="1153"/>
      <c r="AW96" s="1153"/>
      <c r="AX96" s="1153"/>
      <c r="AY96" s="1153"/>
      <c r="AZ96" s="1153"/>
      <c r="BA96" s="1153"/>
      <c r="BB96" s="1153"/>
      <c r="BC96" s="1153"/>
      <c r="BD96" s="1153"/>
      <c r="BE96" s="1153"/>
      <c r="BF96" s="1153"/>
      <c r="BG96" s="1153"/>
      <c r="BH96" s="1153"/>
      <c r="BI96" s="1186"/>
      <c r="BJ96" s="1187"/>
      <c r="BK96" s="1187"/>
      <c r="BL96" s="1187"/>
      <c r="BM96" s="1187"/>
      <c r="BN96" s="1187"/>
      <c r="BO96" s="1187"/>
      <c r="BP96" s="1187"/>
      <c r="BQ96" s="1187"/>
      <c r="BR96" s="1187"/>
      <c r="BS96" s="1187"/>
      <c r="BT96" s="1187"/>
      <c r="BU96" s="1187"/>
      <c r="BV96" s="1187"/>
      <c r="BW96" s="1187"/>
      <c r="BX96" s="1187"/>
      <c r="BY96" s="1187"/>
      <c r="BZ96" s="1188"/>
      <c r="CA96" s="72"/>
      <c r="CB96" s="2"/>
      <c r="CC96" s="2793"/>
      <c r="CD96" s="2794"/>
      <c r="CE96" s="2794"/>
      <c r="CF96" s="2795"/>
      <c r="CG96" s="2799"/>
      <c r="CH96" s="2794"/>
      <c r="CI96" s="2794"/>
      <c r="CJ96" s="2795"/>
      <c r="CK96" s="2790"/>
      <c r="CL96" s="2791"/>
      <c r="CM96" s="2791"/>
      <c r="CN96" s="2792"/>
      <c r="CO96" s="1671" t="s">
        <v>79</v>
      </c>
      <c r="CP96" s="1671"/>
      <c r="CQ96" s="1671"/>
      <c r="CR96" s="1671"/>
      <c r="CS96" s="2792"/>
      <c r="CT96" s="2797"/>
      <c r="CU96" s="2797"/>
      <c r="CV96" s="2798"/>
      <c r="CW96" s="2796"/>
      <c r="CX96" s="2797"/>
      <c r="CY96" s="2797"/>
      <c r="CZ96" s="2798"/>
      <c r="DA96" s="2796"/>
      <c r="DB96" s="2797"/>
      <c r="DC96" s="2797"/>
      <c r="DD96" s="2798"/>
      <c r="DE96" s="2797"/>
      <c r="DF96" s="2797"/>
      <c r="DG96" s="2797"/>
      <c r="DH96" s="2797"/>
      <c r="DI96" s="1671" t="s">
        <v>79</v>
      </c>
      <c r="DJ96" s="1671"/>
      <c r="DK96" s="1671"/>
      <c r="DL96" s="1671"/>
      <c r="DM96" s="2792"/>
      <c r="DN96" s="2797"/>
      <c r="DO96" s="2797"/>
      <c r="DP96" s="2798"/>
      <c r="DQ96" s="2796"/>
      <c r="DR96" s="2797"/>
      <c r="DS96" s="2797"/>
      <c r="DT96" s="2798"/>
      <c r="DU96" s="2796"/>
      <c r="DV96" s="2797"/>
      <c r="DW96" s="2797"/>
      <c r="DX96" s="2798"/>
      <c r="DY96" s="2796"/>
      <c r="DZ96" s="2797"/>
      <c r="EA96" s="2797"/>
      <c r="EB96" s="2798"/>
      <c r="EC96" s="2797"/>
      <c r="ED96" s="2797"/>
      <c r="EE96" s="2797"/>
      <c r="EF96" s="2790"/>
      <c r="EG96" s="1675" t="str">
        <f>IF(FQ96="","","※")</f>
        <v/>
      </c>
      <c r="EH96" s="1675"/>
      <c r="EI96" s="1675"/>
      <c r="EJ96" s="1675"/>
      <c r="EK96" s="1665" t="str">
        <f>IF(ISERROR(MID(AJ101,LEN(AJ101)-8,1)),"",MID(AJ101,LEN(AJ101)-8,1))</f>
        <v/>
      </c>
      <c r="EL96" s="1665"/>
      <c r="EM96" s="1665"/>
      <c r="EN96" s="1676"/>
      <c r="EO96" s="1677" t="str">
        <f>IF(ISERROR(MID(AJ101,LEN(AJ101)-7,1)),"",MID(AJ101,LEN(AJ101)-7,1))</f>
        <v/>
      </c>
      <c r="EP96" s="1665"/>
      <c r="EQ96" s="1665"/>
      <c r="ER96" s="1676"/>
      <c r="ES96" s="1677" t="str">
        <f>IF(ISERROR(MID(AJ101,LEN(AJ101)-6,1)),"",MID(AJ101,LEN(AJ101)-6,1))</f>
        <v/>
      </c>
      <c r="ET96" s="1665"/>
      <c r="EU96" s="1665"/>
      <c r="EV96" s="1678"/>
      <c r="EW96" s="1677" t="str">
        <f>IF(ISERROR(MID(AJ101,LEN(AJ101)-5,1)),"",MID(AJ101,LEN(AJ101)-5,1))</f>
        <v/>
      </c>
      <c r="EX96" s="1665"/>
      <c r="EY96" s="1665"/>
      <c r="EZ96" s="1676"/>
      <c r="FA96" s="1677" t="str">
        <f>IF(ISERROR(MID(AJ101,LEN(AJ101)-4,1)),"",MID(AJ101,LEN(AJ101)-4,1))</f>
        <v/>
      </c>
      <c r="FB96" s="1665"/>
      <c r="FC96" s="1665"/>
      <c r="FD96" s="1676"/>
      <c r="FE96" s="1677" t="str">
        <f>IF(ISERROR(MID(AJ101,LEN(AJ101)-3,1)),"",MID(AJ101,LEN(AJ101)-3,1))</f>
        <v/>
      </c>
      <c r="FF96" s="1665"/>
      <c r="FG96" s="1665"/>
      <c r="FH96" s="1678"/>
      <c r="FI96" s="1677" t="str">
        <f>IF(ISERROR(MID(AJ101,LEN(AJ101)-2,1)),"",MID(AJ101,LEN(AJ101)-2,1))</f>
        <v/>
      </c>
      <c r="FJ96" s="1665"/>
      <c r="FK96" s="1665"/>
      <c r="FL96" s="1676"/>
      <c r="FM96" s="1677" t="str">
        <f>IF(ISERROR(MID(AJ101,LEN(AJ101)-1,1)),"",MID(AJ101,LEN(AJ101)-1,1))</f>
        <v/>
      </c>
      <c r="FN96" s="1665"/>
      <c r="FO96" s="1665"/>
      <c r="FP96" s="1676"/>
      <c r="FQ96" s="1677" t="str">
        <f>IF(ISERROR(MID(AJ101,LEN(AJ101)-0,1)),"",MID(AJ101,LEN(AJ101)-0,1))</f>
        <v/>
      </c>
      <c r="FR96" s="1665"/>
      <c r="FS96" s="1665"/>
      <c r="FT96" s="2336"/>
    </row>
    <row r="97" spans="2:178" ht="22.5" customHeight="1" x14ac:dyDescent="0.2">
      <c r="B97" s="87" t="str">
        <f t="shared" si="3"/>
        <v/>
      </c>
      <c r="C97" s="19" t="str">
        <f t="shared" si="3"/>
        <v/>
      </c>
      <c r="D97" s="397" t="str">
        <f t="shared" si="3"/>
        <v/>
      </c>
      <c r="E97" s="398"/>
      <c r="F97" s="398"/>
      <c r="G97" s="398"/>
      <c r="H97" s="398"/>
      <c r="I97" s="398"/>
      <c r="J97" s="398"/>
      <c r="K97" s="398"/>
      <c r="L97" s="398"/>
      <c r="M97" s="398"/>
      <c r="N97" s="1148" t="str">
        <f>IF(N43="","",N43)</f>
        <v/>
      </c>
      <c r="O97" s="1149"/>
      <c r="P97" s="1150" t="str">
        <f>IF(P43="","",P43)</f>
        <v/>
      </c>
      <c r="Q97" s="1150"/>
      <c r="R97" s="1150"/>
      <c r="S97" s="363" t="str">
        <f>IF(S43="","",S43)</f>
        <v/>
      </c>
      <c r="T97" s="364"/>
      <c r="U97" s="364"/>
      <c r="V97" s="364"/>
      <c r="W97" s="365"/>
      <c r="X97" s="1151" t="str">
        <f>IF(X43="","",X43)</f>
        <v/>
      </c>
      <c r="Y97" s="938"/>
      <c r="Z97" s="938"/>
      <c r="AA97" s="938"/>
      <c r="AB97" s="938"/>
      <c r="AC97" s="938"/>
      <c r="AD97" s="938"/>
      <c r="AE97" s="938"/>
      <c r="AF97" s="938"/>
      <c r="AG97" s="938"/>
      <c r="AH97" s="938"/>
      <c r="AI97" s="939"/>
      <c r="AJ97" s="1152" t="str">
        <f t="shared" si="4"/>
        <v/>
      </c>
      <c r="AK97" s="1153"/>
      <c r="AL97" s="1153"/>
      <c r="AM97" s="1153"/>
      <c r="AN97" s="1153"/>
      <c r="AO97" s="1153"/>
      <c r="AP97" s="1153"/>
      <c r="AQ97" s="1153"/>
      <c r="AR97" s="1153"/>
      <c r="AS97" s="1153"/>
      <c r="AT97" s="1153"/>
      <c r="AU97" s="1153"/>
      <c r="AV97" s="1153"/>
      <c r="AW97" s="1153"/>
      <c r="AX97" s="1153"/>
      <c r="AY97" s="1153"/>
      <c r="AZ97" s="1153"/>
      <c r="BA97" s="1153"/>
      <c r="BB97" s="1153"/>
      <c r="BC97" s="1153"/>
      <c r="BD97" s="1153"/>
      <c r="BE97" s="1153"/>
      <c r="BF97" s="1153"/>
      <c r="BG97" s="1153"/>
      <c r="BH97" s="1153"/>
      <c r="BI97" s="1166"/>
      <c r="BJ97" s="1167"/>
      <c r="BK97" s="1167"/>
      <c r="BL97" s="1167"/>
      <c r="BM97" s="1167"/>
      <c r="BN97" s="1167"/>
      <c r="BO97" s="1167"/>
      <c r="BP97" s="1167"/>
      <c r="BQ97" s="1167"/>
      <c r="BR97" s="1167"/>
      <c r="BS97" s="1167"/>
      <c r="BT97" s="1167"/>
      <c r="BU97" s="1167"/>
      <c r="BV97" s="1167"/>
      <c r="BW97" s="1167"/>
      <c r="BX97" s="1167"/>
      <c r="BY97" s="1167"/>
      <c r="BZ97" s="1168"/>
      <c r="CA97" s="72"/>
      <c r="CB97" s="2"/>
      <c r="CC97" s="2793"/>
      <c r="CD97" s="2794"/>
      <c r="CE97" s="2794"/>
      <c r="CF97" s="2795"/>
      <c r="CG97" s="2799"/>
      <c r="CH97" s="2794"/>
      <c r="CI97" s="2794"/>
      <c r="CJ97" s="2795"/>
      <c r="CK97" s="2790"/>
      <c r="CL97" s="2791"/>
      <c r="CM97" s="2791"/>
      <c r="CN97" s="2792"/>
      <c r="CO97" s="1671" t="s">
        <v>79</v>
      </c>
      <c r="CP97" s="1671"/>
      <c r="CQ97" s="1671"/>
      <c r="CR97" s="1671"/>
      <c r="CS97" s="2792"/>
      <c r="CT97" s="2797"/>
      <c r="CU97" s="2797"/>
      <c r="CV97" s="2798"/>
      <c r="CW97" s="2796"/>
      <c r="CX97" s="2797"/>
      <c r="CY97" s="2797"/>
      <c r="CZ97" s="2798"/>
      <c r="DA97" s="2796"/>
      <c r="DB97" s="2797"/>
      <c r="DC97" s="2797"/>
      <c r="DD97" s="2798"/>
      <c r="DE97" s="2797"/>
      <c r="DF97" s="2797"/>
      <c r="DG97" s="2797"/>
      <c r="DH97" s="2797"/>
      <c r="DI97" s="1671" t="s">
        <v>79</v>
      </c>
      <c r="DJ97" s="1671"/>
      <c r="DK97" s="1671"/>
      <c r="DL97" s="1671"/>
      <c r="DM97" s="2792"/>
      <c r="DN97" s="2797"/>
      <c r="DO97" s="2797"/>
      <c r="DP97" s="2798"/>
      <c r="DQ97" s="2796"/>
      <c r="DR97" s="2797"/>
      <c r="DS97" s="2797"/>
      <c r="DT97" s="2798"/>
      <c r="DU97" s="2796"/>
      <c r="DV97" s="2797"/>
      <c r="DW97" s="2797"/>
      <c r="DX97" s="2798"/>
      <c r="DY97" s="2796"/>
      <c r="DZ97" s="2797"/>
      <c r="EA97" s="2797"/>
      <c r="EB97" s="2798"/>
      <c r="EC97" s="2790"/>
      <c r="ED97" s="2791"/>
      <c r="EE97" s="2791"/>
      <c r="EF97" s="2791"/>
      <c r="EG97" s="1675" t="str">
        <f>IF(FQ97="","","◇")</f>
        <v/>
      </c>
      <c r="EH97" s="1675"/>
      <c r="EI97" s="1675"/>
      <c r="EJ97" s="1675"/>
      <c r="EK97" s="1665" t="str">
        <f>IF(SUMIF(N38:O44,S51,AJ38:BH44)=0,"",IF(ISERROR(MID(ROUND(SUMIF(N38:O44,S51,AJ38:BH44),0),LEN(ROUND(SUMIF(N38:O44,S51,AJ38:BH44),0))-8,1)),"",MID(ROUND(SUMIF(N38:O44,S51,AJ38:BH44),0),LEN(ROUND(SUMIF(N38:O44,S51,AJ38:BH44),0))-8,1)))</f>
        <v/>
      </c>
      <c r="EL97" s="1665"/>
      <c r="EM97" s="1665"/>
      <c r="EN97" s="1676"/>
      <c r="EO97" s="1677" t="str">
        <f>IF(SUMIF(N38:O44,S51,AJ38:BH44)=0,"",IF(ISERROR(MID(ROUND(SUMIF(N38:O44,S51,AJ38:BH44),0),LEN(ROUND(SUMIF(N38:O44,S51,AJ38:BH44),0))-7,1)),"",MID(ROUND(SUMIF(N38:O44,S51,AJ38:BH44),0),LEN(ROUND(SUMIF(N38:O44,S51,AJ38:BH44),0))-7,1)))</f>
        <v/>
      </c>
      <c r="EP97" s="1665"/>
      <c r="EQ97" s="1665"/>
      <c r="ER97" s="1676"/>
      <c r="ES97" s="1677" t="str">
        <f>IF(SUMIF(N38:O44,S51,AJ38:BH44)=0,"",IF(ISERROR(MID(ROUND(SUMIF(N38:O44,S51,AJ38:BH44),0),LEN(ROUND(SUMIF(N38:O44,S51,AJ38:BH44),0))-6,1)),"",MID(ROUND(SUMIF(N38:O44,S51,AJ38:BH44),0),LEN(ROUND(SUMIF(N38:O44,S51,AJ38:BH44),0))-6,1)))</f>
        <v/>
      </c>
      <c r="ET97" s="1665"/>
      <c r="EU97" s="1665"/>
      <c r="EV97" s="1678"/>
      <c r="EW97" s="1677" t="str">
        <f>IF(SUMIF(N38:O44,S51,AJ38:BH44)=0,"",IF(ISERROR(MID(ROUND(SUMIF(N38:O44,S51,AJ38:BH44),0),LEN(ROUND(SUMIF(N38:O44,S51,AJ38:BH44),0))-5,1)),"",MID(ROUND(SUMIF(N38:O44,S51,AJ38:BH44),0),LEN(ROUND(SUMIF(N38:O44,S51,AJ38:BH44),0))-5,1)))</f>
        <v/>
      </c>
      <c r="EX97" s="1665"/>
      <c r="EY97" s="1665"/>
      <c r="EZ97" s="1676"/>
      <c r="FA97" s="1677" t="str">
        <f>IF(SUMIF(N38:O44,S51,AJ38:BH44)=0,"",IF(ISERROR(MID(ROUND(SUMIF(N38:O44,S51,AJ38:BH44),0),LEN(ROUND(SUMIF(N38:O44,S51,AJ38:BH44),0))-4,1)),"",MID(ROUND(SUMIF(N38:O44,S51,AJ38:BH44),0),LEN(ROUND(SUMIF(N38:O44,S51,AJ38:BH44),0))-4,1)))</f>
        <v/>
      </c>
      <c r="FB97" s="1665"/>
      <c r="FC97" s="1665"/>
      <c r="FD97" s="1676"/>
      <c r="FE97" s="1677" t="str">
        <f>IF(SUMIF(N38:O44,S51,AJ38:BH44)=0,"",IF(ISERROR(MID(ROUND(SUMIF(N38:O44,S51,AJ38:BH44),0),LEN(ROUND(SUMIF(N38:O44,S51,AJ38:BH44),0))-3,1)),"",MID(ROUND(SUMIF(N38:O44,S51,AJ38:BH44),0),LEN(ROUND(SUMIF(N38:O44,S51,AJ38:BH44),0))-3,1)))</f>
        <v/>
      </c>
      <c r="FF97" s="1665"/>
      <c r="FG97" s="1665"/>
      <c r="FH97" s="1678"/>
      <c r="FI97" s="1677" t="str">
        <f>IF(SUMIF(N38:O44,S51,AJ38:BH44)=0,"",IF(ISERROR(MID(ROUND(SUMIF(N38:O44,S51,AJ38:BH44),0),LEN(ROUND(SUMIF(N38:O44,S51,AJ38:BH44),0))-2,1)),"",MID(ROUND(SUMIF(N38:O44,S51,AJ38:BH44),0),LEN(ROUND(SUMIF(N38:O44,S51,AJ38:BH44),0))-2,1)))</f>
        <v/>
      </c>
      <c r="FJ97" s="1665"/>
      <c r="FK97" s="1665"/>
      <c r="FL97" s="1676"/>
      <c r="FM97" s="1677" t="str">
        <f>IF(SUMIF(N38:O44,S51,AJ38:BH44)=0,"",IF(ISERROR(MID(ROUND(SUMIF(N38:O44,S51,AJ38:BH44),0),LEN(ROUND(SUMIF(N38:O44,S51,AJ38:BH44),0))-1,1)),"",MID(ROUND(SUMIF(N38:O44,S51,AJ38:BH44),0),LEN(ROUND(SUMIF(N38:O44,S51,AJ38:BH44),0))-1,1)))</f>
        <v/>
      </c>
      <c r="FN97" s="1665"/>
      <c r="FO97" s="1665"/>
      <c r="FP97" s="1676"/>
      <c r="FQ97" s="1677" t="str">
        <f>IF(SUMIF(N38:O44,S51,AJ38:BH44)=0,"",IF(ISERROR(MID(ROUND(SUMIF(N38:O44,S51,AJ38:BH44),0),LEN(ROUND(SUMIF(N38:O44,S51,AJ38:BH44),0))-0,1)),"",MID(ROUND(SUMIF(N38:O44,S51,AJ38:BH44),0),LEN(ROUND(SUMIF(N38:O44,S51,AJ38:BH44),0))-0,1)))</f>
        <v/>
      </c>
      <c r="FR97" s="1665"/>
      <c r="FS97" s="1665"/>
      <c r="FT97" s="2336"/>
    </row>
    <row r="98" spans="2:178" ht="22.5" customHeight="1" thickBot="1" x14ac:dyDescent="0.25">
      <c r="B98" s="93" t="str">
        <f t="shared" si="3"/>
        <v/>
      </c>
      <c r="C98" s="20" t="str">
        <f t="shared" si="3"/>
        <v/>
      </c>
      <c r="D98" s="1190" t="str">
        <f t="shared" si="3"/>
        <v/>
      </c>
      <c r="E98" s="1191"/>
      <c r="F98" s="1191"/>
      <c r="G98" s="1191"/>
      <c r="H98" s="1191"/>
      <c r="I98" s="1191"/>
      <c r="J98" s="1191"/>
      <c r="K98" s="1191"/>
      <c r="L98" s="1191"/>
      <c r="M98" s="1191"/>
      <c r="N98" s="1192" t="str">
        <f>IF(N44="","",N44)</f>
        <v/>
      </c>
      <c r="O98" s="1193"/>
      <c r="P98" s="1194" t="str">
        <f>IF(P44="","",P44)</f>
        <v/>
      </c>
      <c r="Q98" s="1194"/>
      <c r="R98" s="1194"/>
      <c r="S98" s="1195" t="str">
        <f>IF(S44="","",S44)</f>
        <v/>
      </c>
      <c r="T98" s="1196"/>
      <c r="U98" s="1196"/>
      <c r="V98" s="1196"/>
      <c r="W98" s="1197"/>
      <c r="X98" s="970" t="str">
        <f>IF(X44="","",X44)</f>
        <v/>
      </c>
      <c r="Y98" s="971"/>
      <c r="Z98" s="971"/>
      <c r="AA98" s="971"/>
      <c r="AB98" s="971"/>
      <c r="AC98" s="971"/>
      <c r="AD98" s="971"/>
      <c r="AE98" s="971"/>
      <c r="AF98" s="971"/>
      <c r="AG98" s="971"/>
      <c r="AH98" s="971"/>
      <c r="AI98" s="972"/>
      <c r="AJ98" s="1224" t="str">
        <f t="shared" si="4"/>
        <v/>
      </c>
      <c r="AK98" s="1225"/>
      <c r="AL98" s="1225"/>
      <c r="AM98" s="1225"/>
      <c r="AN98" s="1225"/>
      <c r="AO98" s="1225"/>
      <c r="AP98" s="1225"/>
      <c r="AQ98" s="1225"/>
      <c r="AR98" s="1225"/>
      <c r="AS98" s="1225"/>
      <c r="AT98" s="1225"/>
      <c r="AU98" s="1225"/>
      <c r="AV98" s="1225"/>
      <c r="AW98" s="1225"/>
      <c r="AX98" s="1225"/>
      <c r="AY98" s="1225"/>
      <c r="AZ98" s="1225"/>
      <c r="BA98" s="1225"/>
      <c r="BB98" s="1225"/>
      <c r="BC98" s="1225"/>
      <c r="BD98" s="1225"/>
      <c r="BE98" s="1225"/>
      <c r="BF98" s="1225"/>
      <c r="BG98" s="1225"/>
      <c r="BH98" s="1225"/>
      <c r="BI98" s="1166"/>
      <c r="BJ98" s="1167"/>
      <c r="BK98" s="1167"/>
      <c r="BL98" s="1167"/>
      <c r="BM98" s="1167"/>
      <c r="BN98" s="1167"/>
      <c r="BO98" s="1167"/>
      <c r="BP98" s="1167"/>
      <c r="BQ98" s="1167"/>
      <c r="BR98" s="1167"/>
      <c r="BS98" s="1167"/>
      <c r="BT98" s="1167"/>
      <c r="BU98" s="1167"/>
      <c r="BV98" s="1167"/>
      <c r="BW98" s="1167"/>
      <c r="BX98" s="1167"/>
      <c r="BY98" s="1167"/>
      <c r="BZ98" s="1168"/>
      <c r="CA98" s="72"/>
      <c r="CB98" s="2"/>
      <c r="CC98" s="2806"/>
      <c r="CD98" s="2804"/>
      <c r="CE98" s="2804"/>
      <c r="CF98" s="2807"/>
      <c r="CG98" s="2808"/>
      <c r="CH98" s="2804"/>
      <c r="CI98" s="2804"/>
      <c r="CJ98" s="2807"/>
      <c r="CK98" s="2803"/>
      <c r="CL98" s="2804"/>
      <c r="CM98" s="2804"/>
      <c r="CN98" s="2805"/>
      <c r="CO98" s="2331" t="s">
        <v>79</v>
      </c>
      <c r="CP98" s="2331"/>
      <c r="CQ98" s="2331"/>
      <c r="CR98" s="2331"/>
      <c r="CS98" s="2805"/>
      <c r="CT98" s="2801"/>
      <c r="CU98" s="2801"/>
      <c r="CV98" s="2802"/>
      <c r="CW98" s="2800"/>
      <c r="CX98" s="2801"/>
      <c r="CY98" s="2801"/>
      <c r="CZ98" s="2802"/>
      <c r="DA98" s="2800"/>
      <c r="DB98" s="2801"/>
      <c r="DC98" s="2801"/>
      <c r="DD98" s="2802"/>
      <c r="DE98" s="2801"/>
      <c r="DF98" s="2801"/>
      <c r="DG98" s="2801"/>
      <c r="DH98" s="2801"/>
      <c r="DI98" s="2331" t="s">
        <v>79</v>
      </c>
      <c r="DJ98" s="2331"/>
      <c r="DK98" s="2331"/>
      <c r="DL98" s="2331"/>
      <c r="DM98" s="2805"/>
      <c r="DN98" s="2801"/>
      <c r="DO98" s="2801"/>
      <c r="DP98" s="2802"/>
      <c r="DQ98" s="2800"/>
      <c r="DR98" s="2801"/>
      <c r="DS98" s="2801"/>
      <c r="DT98" s="2802"/>
      <c r="DU98" s="2800"/>
      <c r="DV98" s="2801"/>
      <c r="DW98" s="2801"/>
      <c r="DX98" s="2802"/>
      <c r="DY98" s="2800"/>
      <c r="DZ98" s="2801"/>
      <c r="EA98" s="2801"/>
      <c r="EB98" s="2802"/>
      <c r="EC98" s="2803"/>
      <c r="ED98" s="2804"/>
      <c r="EE98" s="2804"/>
      <c r="EF98" s="2804"/>
      <c r="EG98" s="1675"/>
      <c r="EH98" s="1675"/>
      <c r="EI98" s="1675"/>
      <c r="EJ98" s="1675"/>
      <c r="EK98" s="2337"/>
      <c r="EL98" s="2337"/>
      <c r="EM98" s="2337"/>
      <c r="EN98" s="2338"/>
      <c r="EO98" s="2339"/>
      <c r="EP98" s="2337"/>
      <c r="EQ98" s="2337"/>
      <c r="ER98" s="2338"/>
      <c r="ES98" s="2339"/>
      <c r="ET98" s="2337"/>
      <c r="EU98" s="2337"/>
      <c r="EV98" s="2340"/>
      <c r="EW98" s="1668"/>
      <c r="EX98" s="1669"/>
      <c r="EY98" s="1669"/>
      <c r="EZ98" s="1670"/>
      <c r="FA98" s="1668"/>
      <c r="FB98" s="1669"/>
      <c r="FC98" s="1669"/>
      <c r="FD98" s="1670"/>
      <c r="FE98" s="2339"/>
      <c r="FF98" s="2337"/>
      <c r="FG98" s="2337"/>
      <c r="FH98" s="2340"/>
      <c r="FI98" s="1668"/>
      <c r="FJ98" s="1669"/>
      <c r="FK98" s="1669"/>
      <c r="FL98" s="1670"/>
      <c r="FM98" s="1668"/>
      <c r="FN98" s="1669"/>
      <c r="FO98" s="1669"/>
      <c r="FP98" s="1670"/>
      <c r="FQ98" s="1668"/>
      <c r="FR98" s="1669"/>
      <c r="FS98" s="1669"/>
      <c r="FT98" s="2335"/>
    </row>
    <row r="99" spans="2:178" ht="7.5" customHeight="1" x14ac:dyDescent="0.2">
      <c r="B99" s="1001" t="s">
        <v>90</v>
      </c>
      <c r="C99" s="1002"/>
      <c r="D99" s="1002"/>
      <c r="E99" s="1002"/>
      <c r="F99" s="1002"/>
      <c r="G99" s="1002"/>
      <c r="H99" s="1002"/>
      <c r="I99" s="1003"/>
      <c r="J99" s="1258" t="str">
        <f>IF(J45="","",J45)</f>
        <v/>
      </c>
      <c r="K99" s="1258"/>
      <c r="L99" s="1258"/>
      <c r="M99" s="1258"/>
      <c r="N99" s="1258"/>
      <c r="O99" s="1259"/>
      <c r="P99" s="988" t="s">
        <v>83</v>
      </c>
      <c r="Q99" s="989"/>
      <c r="R99" s="989"/>
      <c r="S99" s="989"/>
      <c r="T99" s="989"/>
      <c r="U99" s="989"/>
      <c r="V99" s="989"/>
      <c r="W99" s="989"/>
      <c r="X99" s="989"/>
      <c r="Y99" s="989"/>
      <c r="Z99" s="989"/>
      <c r="AA99" s="989"/>
      <c r="AB99" s="989"/>
      <c r="AC99" s="989"/>
      <c r="AD99" s="989"/>
      <c r="AE99" s="989"/>
      <c r="AF99" s="989"/>
      <c r="AG99" s="989"/>
      <c r="AH99" s="989"/>
      <c r="AI99" s="990"/>
      <c r="AJ99" s="991" t="str">
        <f t="shared" si="4"/>
        <v/>
      </c>
      <c r="AK99" s="992"/>
      <c r="AL99" s="992"/>
      <c r="AM99" s="992"/>
      <c r="AN99" s="992"/>
      <c r="AO99" s="992"/>
      <c r="AP99" s="992"/>
      <c r="AQ99" s="992"/>
      <c r="AR99" s="992"/>
      <c r="AS99" s="992"/>
      <c r="AT99" s="992"/>
      <c r="AU99" s="992"/>
      <c r="AV99" s="992"/>
      <c r="AW99" s="992"/>
      <c r="AX99" s="992"/>
      <c r="AY99" s="992"/>
      <c r="AZ99" s="992"/>
      <c r="BA99" s="992"/>
      <c r="BB99" s="992"/>
      <c r="BC99" s="992"/>
      <c r="BD99" s="992"/>
      <c r="BE99" s="992"/>
      <c r="BF99" s="992"/>
      <c r="BG99" s="992"/>
      <c r="BH99" s="992"/>
      <c r="BI99" s="1199"/>
      <c r="BJ99" s="1200"/>
      <c r="BK99" s="1200"/>
      <c r="BL99" s="1200"/>
      <c r="BM99" s="1200"/>
      <c r="BN99" s="1200"/>
      <c r="BO99" s="1200"/>
      <c r="BP99" s="1200"/>
      <c r="BQ99" s="1200"/>
      <c r="BR99" s="1200"/>
      <c r="BS99" s="1200"/>
      <c r="BT99" s="1200"/>
      <c r="BU99" s="1200"/>
      <c r="BV99" s="1200"/>
      <c r="BW99" s="1200"/>
      <c r="BX99" s="1200"/>
      <c r="BY99" s="1200"/>
      <c r="BZ99" s="1201"/>
      <c r="CA99" s="72"/>
      <c r="CB99" s="2"/>
      <c r="CC99" s="1636" t="s">
        <v>114</v>
      </c>
      <c r="CD99" s="1637"/>
      <c r="CE99" s="1637"/>
      <c r="CF99" s="1637"/>
      <c r="CG99" s="1637"/>
      <c r="CH99" s="1637"/>
      <c r="CI99" s="1637"/>
      <c r="CJ99" s="1637"/>
      <c r="CK99" s="1637"/>
      <c r="CL99" s="1637"/>
      <c r="CM99" s="1637"/>
      <c r="CN99" s="1638"/>
      <c r="CO99" s="2447" t="str">
        <f>IF(ISERROR(MID(J99,LEN(J99)-8,1)),"",MID(J99,LEN(J99)-8,1))</f>
        <v/>
      </c>
      <c r="CP99" s="2420"/>
      <c r="CQ99" s="2420"/>
      <c r="CR99" s="2420"/>
      <c r="CS99" s="2420" t="str">
        <f>IF(ISERROR(MID(J99,LEN(J99)-7,1)),"",MID(J99,LEN(J99)-7,1))</f>
        <v/>
      </c>
      <c r="CT99" s="2420"/>
      <c r="CU99" s="2420"/>
      <c r="CV99" s="2420"/>
      <c r="CW99" s="2420" t="str">
        <f>IF(ISERROR(MID(J99,LEN(J99)-6,1)),"",MID(J99,LEN(J99)-6,1))</f>
        <v/>
      </c>
      <c r="CX99" s="2420"/>
      <c r="CY99" s="2420"/>
      <c r="CZ99" s="2421"/>
      <c r="DA99" s="2422" t="str">
        <f>IF(ISERROR(MID(J99,LEN(J99)-5,1)),"",MID(J99,LEN(J99)-5,1))</f>
        <v/>
      </c>
      <c r="DB99" s="2420"/>
      <c r="DC99" s="2420"/>
      <c r="DD99" s="2420"/>
      <c r="DE99" s="2420" t="str">
        <f>IF(ISERROR(MID(J99,LEN(J99)-4,1)),"",MID(J99,LEN(J99)-4,1))</f>
        <v/>
      </c>
      <c r="DF99" s="2420"/>
      <c r="DG99" s="2420"/>
      <c r="DH99" s="2420"/>
      <c r="DI99" s="2420" t="str">
        <f>IF(ISERROR(MID(J99,LEN(J99)-3,1)),"",MID(J99,LEN(J99)-3,1))</f>
        <v/>
      </c>
      <c r="DJ99" s="2420"/>
      <c r="DK99" s="2420"/>
      <c r="DL99" s="2421"/>
      <c r="DM99" s="2422" t="str">
        <f>IF(ISERROR(MID(J99,LEN(J99)-2,1)),"",MID(J99,LEN(J99)-2,1))</f>
        <v/>
      </c>
      <c r="DN99" s="2420"/>
      <c r="DO99" s="2420"/>
      <c r="DP99" s="2420"/>
      <c r="DQ99" s="2420" t="str">
        <f>IF(ISERROR(MID(J99,LEN(J99)-1,1)),"",MID(J99,LEN(J99)-1,1))</f>
        <v/>
      </c>
      <c r="DR99" s="2420"/>
      <c r="DS99" s="2420"/>
      <c r="DT99" s="2420"/>
      <c r="DU99" s="1651" t="str">
        <f>IF(ISERROR(MID(J99,LEN(J99)-0,1)),"",MID(J99,LEN(J99)-0,1))</f>
        <v/>
      </c>
      <c r="DV99" s="1651"/>
      <c r="DW99" s="1651"/>
      <c r="DX99" s="1753"/>
      <c r="DY99" s="2409" t="s">
        <v>83</v>
      </c>
      <c r="DZ99" s="2410"/>
      <c r="EA99" s="2410"/>
      <c r="EB99" s="2410"/>
      <c r="EC99" s="2410"/>
      <c r="ED99" s="2410"/>
      <c r="EE99" s="2410"/>
      <c r="EF99" s="2410"/>
      <c r="EG99" s="2410"/>
      <c r="EH99" s="2410"/>
      <c r="EI99" s="2410"/>
      <c r="EJ99" s="2411"/>
      <c r="EK99" s="2315" t="str">
        <f>IF(ISERROR(MID(AJ99,LEN(AJ99)-8,1)),"",MID(AJ99,LEN(AJ99)-8,1))</f>
        <v/>
      </c>
      <c r="EL99" s="2316"/>
      <c r="EM99" s="2316"/>
      <c r="EN99" s="2316"/>
      <c r="EO99" s="2316" t="str">
        <f>IF(ISERROR(MID(AJ99,LEN(AJ99)-7,1)),"",MID(AJ99,LEN(AJ99)-7,1))</f>
        <v/>
      </c>
      <c r="EP99" s="2316"/>
      <c r="EQ99" s="2316"/>
      <c r="ER99" s="2316"/>
      <c r="ES99" s="2316" t="str">
        <f>IF(ISERROR(MID(AJ99,LEN(AJ99)-6,1)),"",MID(AJ99,LEN(AJ99)-6,1))</f>
        <v/>
      </c>
      <c r="ET99" s="2316"/>
      <c r="EU99" s="2316"/>
      <c r="EV99" s="2317"/>
      <c r="EW99" s="2316" t="str">
        <f>IF(ISERROR(MID(AJ99,LEN(AJ99)-5,1)),"",MID(AJ99,LEN(AJ99)-5,1))</f>
        <v/>
      </c>
      <c r="EX99" s="2316"/>
      <c r="EY99" s="2316"/>
      <c r="EZ99" s="2316"/>
      <c r="FA99" s="2316" t="str">
        <f>IF(ISERROR(MID(AJ99,LEN(AJ99)-4,1)),"",MID(AJ99,LEN(AJ99)-4,1))</f>
        <v/>
      </c>
      <c r="FB99" s="2316"/>
      <c r="FC99" s="2316"/>
      <c r="FD99" s="2316"/>
      <c r="FE99" s="2316" t="str">
        <f>IF(ISERROR(MID(AJ99,LEN(AJ99)-3,1)),"",MID(AJ99,LEN(AJ99)-3,1))</f>
        <v/>
      </c>
      <c r="FF99" s="2316"/>
      <c r="FG99" s="2316"/>
      <c r="FH99" s="2317"/>
      <c r="FI99" s="2316" t="str">
        <f>IF(ISERROR(MID(AJ99,LEN(AJ99)-2,1)),"",MID(AJ99,LEN(AJ99)-2,1))</f>
        <v/>
      </c>
      <c r="FJ99" s="2316"/>
      <c r="FK99" s="2316"/>
      <c r="FL99" s="2316"/>
      <c r="FM99" s="2316" t="str">
        <f>IF(ISERROR(MID(AJ99,LEN(AJ99)-1,1)),"",MID(AJ99,LEN(AJ99)-1,1))</f>
        <v/>
      </c>
      <c r="FN99" s="2316"/>
      <c r="FO99" s="2316"/>
      <c r="FP99" s="2316"/>
      <c r="FQ99" s="2316" t="str">
        <f>IF(ISERROR(MID(AJ99,LEN(AJ99)-0,1)),"",MID(AJ99,LEN(AJ99)-0,1))</f>
        <v/>
      </c>
      <c r="FR99" s="2316"/>
      <c r="FS99" s="2316"/>
      <c r="FT99" s="2425"/>
    </row>
    <row r="100" spans="2:178" ht="15" customHeight="1" x14ac:dyDescent="0.2">
      <c r="B100" s="1004"/>
      <c r="C100" s="1005"/>
      <c r="D100" s="1005"/>
      <c r="E100" s="1005"/>
      <c r="F100" s="1005"/>
      <c r="G100" s="1005"/>
      <c r="H100" s="1005"/>
      <c r="I100" s="1006"/>
      <c r="J100" s="960"/>
      <c r="K100" s="960"/>
      <c r="L100" s="960"/>
      <c r="M100" s="960"/>
      <c r="N100" s="960"/>
      <c r="O100" s="1011"/>
      <c r="P100" s="1014" t="s">
        <v>84</v>
      </c>
      <c r="Q100" s="1015"/>
      <c r="R100" s="1015"/>
      <c r="S100" s="1015"/>
      <c r="T100" s="1015"/>
      <c r="U100" s="1015"/>
      <c r="V100" s="1015"/>
      <c r="W100" s="1015"/>
      <c r="X100" s="1015"/>
      <c r="Y100" s="1015"/>
      <c r="Z100" s="1015"/>
      <c r="AA100" s="1015"/>
      <c r="AB100" s="1015"/>
      <c r="AC100" s="1015"/>
      <c r="AD100" s="1015"/>
      <c r="AE100" s="1015"/>
      <c r="AF100" s="1015"/>
      <c r="AG100" s="1015"/>
      <c r="AH100" s="1015"/>
      <c r="AI100" s="1016"/>
      <c r="AJ100" s="959"/>
      <c r="AK100" s="960"/>
      <c r="AL100" s="960"/>
      <c r="AM100" s="960"/>
      <c r="AN100" s="960"/>
      <c r="AO100" s="960"/>
      <c r="AP100" s="960"/>
      <c r="AQ100" s="960"/>
      <c r="AR100" s="960"/>
      <c r="AS100" s="960"/>
      <c r="AT100" s="960"/>
      <c r="AU100" s="960"/>
      <c r="AV100" s="960"/>
      <c r="AW100" s="960"/>
      <c r="AX100" s="960"/>
      <c r="AY100" s="960"/>
      <c r="AZ100" s="960"/>
      <c r="BA100" s="960"/>
      <c r="BB100" s="960"/>
      <c r="BC100" s="960"/>
      <c r="BD100" s="960"/>
      <c r="BE100" s="960"/>
      <c r="BF100" s="960"/>
      <c r="BG100" s="960"/>
      <c r="BH100" s="960"/>
      <c r="BI100" s="1202"/>
      <c r="BJ100" s="1203"/>
      <c r="BK100" s="1203"/>
      <c r="BL100" s="1203"/>
      <c r="BM100" s="1203"/>
      <c r="BN100" s="1203"/>
      <c r="BO100" s="1203"/>
      <c r="BP100" s="1203"/>
      <c r="BQ100" s="1203"/>
      <c r="BR100" s="1203"/>
      <c r="BS100" s="1203"/>
      <c r="BT100" s="1203"/>
      <c r="BU100" s="1203"/>
      <c r="BV100" s="1203"/>
      <c r="BW100" s="1203"/>
      <c r="BX100" s="1203"/>
      <c r="BY100" s="1203"/>
      <c r="BZ100" s="1204"/>
      <c r="CA100" s="72"/>
      <c r="CB100" s="2"/>
      <c r="CC100" s="2319"/>
      <c r="CD100" s="2320"/>
      <c r="CE100" s="2320"/>
      <c r="CF100" s="2320"/>
      <c r="CG100" s="2320"/>
      <c r="CH100" s="2320"/>
      <c r="CI100" s="2320"/>
      <c r="CJ100" s="2320"/>
      <c r="CK100" s="2320"/>
      <c r="CL100" s="2320"/>
      <c r="CM100" s="2320"/>
      <c r="CN100" s="2321"/>
      <c r="CO100" s="1679"/>
      <c r="CP100" s="1680"/>
      <c r="CQ100" s="1680"/>
      <c r="CR100" s="1680"/>
      <c r="CS100" s="1680"/>
      <c r="CT100" s="1680"/>
      <c r="CU100" s="1680"/>
      <c r="CV100" s="1680"/>
      <c r="CW100" s="1680"/>
      <c r="CX100" s="1680"/>
      <c r="CY100" s="1680"/>
      <c r="CZ100" s="2318"/>
      <c r="DA100" s="2423"/>
      <c r="DB100" s="1680"/>
      <c r="DC100" s="1680"/>
      <c r="DD100" s="1680"/>
      <c r="DE100" s="1680"/>
      <c r="DF100" s="1680"/>
      <c r="DG100" s="1680"/>
      <c r="DH100" s="1680"/>
      <c r="DI100" s="1680"/>
      <c r="DJ100" s="1680"/>
      <c r="DK100" s="1680"/>
      <c r="DL100" s="2318"/>
      <c r="DM100" s="2423"/>
      <c r="DN100" s="1680"/>
      <c r="DO100" s="1680"/>
      <c r="DP100" s="1680"/>
      <c r="DQ100" s="1680"/>
      <c r="DR100" s="1680"/>
      <c r="DS100" s="1680"/>
      <c r="DT100" s="1680"/>
      <c r="DU100" s="1680"/>
      <c r="DV100" s="1680"/>
      <c r="DW100" s="1680"/>
      <c r="DX100" s="1684"/>
      <c r="DY100" s="2406" t="s">
        <v>109</v>
      </c>
      <c r="DZ100" s="2407"/>
      <c r="EA100" s="2407"/>
      <c r="EB100" s="2407"/>
      <c r="EC100" s="2407"/>
      <c r="ED100" s="2407"/>
      <c r="EE100" s="2407"/>
      <c r="EF100" s="2407"/>
      <c r="EG100" s="2407"/>
      <c r="EH100" s="2407"/>
      <c r="EI100" s="2407"/>
      <c r="EJ100" s="2408"/>
      <c r="EK100" s="1679"/>
      <c r="EL100" s="1680"/>
      <c r="EM100" s="1680"/>
      <c r="EN100" s="1680"/>
      <c r="EO100" s="1680"/>
      <c r="EP100" s="1680"/>
      <c r="EQ100" s="1680"/>
      <c r="ER100" s="1680"/>
      <c r="ES100" s="1680"/>
      <c r="ET100" s="1680"/>
      <c r="EU100" s="1680"/>
      <c r="EV100" s="2318"/>
      <c r="EW100" s="1680"/>
      <c r="EX100" s="1680"/>
      <c r="EY100" s="1680"/>
      <c r="EZ100" s="1680"/>
      <c r="FA100" s="1680"/>
      <c r="FB100" s="1680"/>
      <c r="FC100" s="1680"/>
      <c r="FD100" s="1680"/>
      <c r="FE100" s="1680"/>
      <c r="FF100" s="1680"/>
      <c r="FG100" s="1680"/>
      <c r="FH100" s="2318"/>
      <c r="FI100" s="1680"/>
      <c r="FJ100" s="1680"/>
      <c r="FK100" s="1680"/>
      <c r="FL100" s="1680"/>
      <c r="FM100" s="1680"/>
      <c r="FN100" s="1680"/>
      <c r="FO100" s="1680"/>
      <c r="FP100" s="1680"/>
      <c r="FQ100" s="1680"/>
      <c r="FR100" s="1680"/>
      <c r="FS100" s="1680"/>
      <c r="FT100" s="2426"/>
    </row>
    <row r="101" spans="2:178" ht="7.5" customHeight="1" x14ac:dyDescent="0.2">
      <c r="B101" s="1017" t="s">
        <v>126</v>
      </c>
      <c r="C101" s="1018"/>
      <c r="D101" s="1018"/>
      <c r="E101" s="1018"/>
      <c r="F101" s="1018"/>
      <c r="G101" s="1018"/>
      <c r="H101" s="1018"/>
      <c r="I101" s="1019"/>
      <c r="J101" s="1024" t="str">
        <f>IF(J47="","",J47)</f>
        <v/>
      </c>
      <c r="K101" s="1024"/>
      <c r="L101" s="1024"/>
      <c r="M101" s="1024"/>
      <c r="N101" s="1024"/>
      <c r="O101" s="1025"/>
      <c r="P101" s="988" t="s">
        <v>83</v>
      </c>
      <c r="Q101" s="989"/>
      <c r="R101" s="989"/>
      <c r="S101" s="989"/>
      <c r="T101" s="989"/>
      <c r="U101" s="989"/>
      <c r="V101" s="989"/>
      <c r="W101" s="989"/>
      <c r="X101" s="989"/>
      <c r="Y101" s="989"/>
      <c r="Z101" s="989"/>
      <c r="AA101" s="989"/>
      <c r="AB101" s="989"/>
      <c r="AC101" s="989"/>
      <c r="AD101" s="989"/>
      <c r="AE101" s="989"/>
      <c r="AF101" s="989"/>
      <c r="AG101" s="989"/>
      <c r="AH101" s="989"/>
      <c r="AI101" s="990"/>
      <c r="AJ101" s="1029" t="str">
        <f>IF(AJ47="","",AJ47)</f>
        <v/>
      </c>
      <c r="AK101" s="1024"/>
      <c r="AL101" s="1024"/>
      <c r="AM101" s="1024"/>
      <c r="AN101" s="1024"/>
      <c r="AO101" s="1024"/>
      <c r="AP101" s="1024"/>
      <c r="AQ101" s="1024"/>
      <c r="AR101" s="1024"/>
      <c r="AS101" s="1024"/>
      <c r="AT101" s="1024"/>
      <c r="AU101" s="1024"/>
      <c r="AV101" s="1024"/>
      <c r="AW101" s="1024"/>
      <c r="AX101" s="1024"/>
      <c r="AY101" s="1024"/>
      <c r="AZ101" s="1024"/>
      <c r="BA101" s="1024"/>
      <c r="BB101" s="1024"/>
      <c r="BC101" s="1024"/>
      <c r="BD101" s="1024"/>
      <c r="BE101" s="1024"/>
      <c r="BF101" s="1024"/>
      <c r="BG101" s="1024"/>
      <c r="BH101" s="1024"/>
      <c r="BI101" s="482"/>
      <c r="BJ101" s="483"/>
      <c r="BK101" s="483"/>
      <c r="BL101" s="483"/>
      <c r="BM101" s="483"/>
      <c r="BN101" s="483"/>
      <c r="BO101" s="483"/>
      <c r="BP101" s="483"/>
      <c r="BQ101" s="483"/>
      <c r="BR101" s="483"/>
      <c r="BS101" s="483"/>
      <c r="BT101" s="483"/>
      <c r="BU101" s="483"/>
      <c r="BV101" s="483"/>
      <c r="BW101" s="483"/>
      <c r="BX101" s="483"/>
      <c r="BY101" s="483"/>
      <c r="BZ101" s="484"/>
      <c r="CA101" s="72"/>
      <c r="CB101" s="2"/>
      <c r="CC101" s="2309" t="s">
        <v>115</v>
      </c>
      <c r="CD101" s="2310"/>
      <c r="CE101" s="2310"/>
      <c r="CF101" s="2310"/>
      <c r="CG101" s="2310"/>
      <c r="CH101" s="2310"/>
      <c r="CI101" s="2310"/>
      <c r="CJ101" s="2310"/>
      <c r="CK101" s="2310"/>
      <c r="CL101" s="2310"/>
      <c r="CM101" s="2310"/>
      <c r="CN101" s="2311"/>
      <c r="CO101" s="1670" t="str">
        <f>IF(ISERROR(MID(J101,LEN(J101)-8,1)),"",MID(J101,LEN(J101)-8,1))</f>
        <v/>
      </c>
      <c r="CP101" s="1672"/>
      <c r="CQ101" s="1672"/>
      <c r="CR101" s="1672"/>
      <c r="CS101" s="1672" t="str">
        <f>IF(ISERROR(MID(J101,LEN(J101)-7,1)),"",MID(J101,LEN(J101)-7,1))</f>
        <v/>
      </c>
      <c r="CT101" s="1672"/>
      <c r="CU101" s="1672"/>
      <c r="CV101" s="1672"/>
      <c r="CW101" s="1672" t="str">
        <f>IF(ISERROR(MID(J101,LEN(J101)-6,1)),"",MID(J101,LEN(J101)-6,1))</f>
        <v/>
      </c>
      <c r="CX101" s="1672"/>
      <c r="CY101" s="1672"/>
      <c r="CZ101" s="2322"/>
      <c r="DA101" s="2342" t="str">
        <f>IF(ISERROR(MID(J101,LEN(J101)-5,1)),"",MID(J101,LEN(J101)-5,1))</f>
        <v/>
      </c>
      <c r="DB101" s="1672"/>
      <c r="DC101" s="1672"/>
      <c r="DD101" s="1672"/>
      <c r="DE101" s="1672" t="str">
        <f>IF(ISERROR(MID(J101,LEN(J101)-4,1)),"",MID(J101,LEN(J101)-4,1))</f>
        <v/>
      </c>
      <c r="DF101" s="1672"/>
      <c r="DG101" s="1672"/>
      <c r="DH101" s="1672"/>
      <c r="DI101" s="1672" t="str">
        <f>IF(ISERROR(MID(J101,LEN(J101)-3,1)),"",MID(J101,LEN(J101)-3,1))</f>
        <v/>
      </c>
      <c r="DJ101" s="1672"/>
      <c r="DK101" s="1672"/>
      <c r="DL101" s="2322"/>
      <c r="DM101" s="2342" t="str">
        <f>IF(ISERROR(MID(J101,LEN(J101)-2,1)),"",MID(J101,LEN(J101)-2,1))</f>
        <v/>
      </c>
      <c r="DN101" s="1672"/>
      <c r="DO101" s="1672"/>
      <c r="DP101" s="1672"/>
      <c r="DQ101" s="1672" t="str">
        <f>IF(ISERROR(MID(J101,LEN(J101)-1,1)),"",MID(J101,LEN(J101)-1,1))</f>
        <v/>
      </c>
      <c r="DR101" s="1672"/>
      <c r="DS101" s="1672"/>
      <c r="DT101" s="1672"/>
      <c r="DU101" s="1672" t="str">
        <f>IF(ISERROR(MID(J101,LEN(J101)-0,1)),"",MID(J101,LEN(J101)-0,1))</f>
        <v/>
      </c>
      <c r="DV101" s="1672"/>
      <c r="DW101" s="1672"/>
      <c r="DX101" s="1668"/>
      <c r="DY101" s="2349" t="s">
        <v>83</v>
      </c>
      <c r="DZ101" s="2350"/>
      <c r="EA101" s="2350"/>
      <c r="EB101" s="2350"/>
      <c r="EC101" s="2350"/>
      <c r="ED101" s="2350"/>
      <c r="EE101" s="2350"/>
      <c r="EF101" s="2350"/>
      <c r="EG101" s="2350"/>
      <c r="EH101" s="2350"/>
      <c r="EI101" s="2350"/>
      <c r="EJ101" s="2351"/>
      <c r="EK101" s="1670" t="str">
        <f>IF(ISERROR(MID(AJ101,LEN(AJ101)-8,1)),"",MID(AJ101,LEN(AJ101)-8,1))</f>
        <v/>
      </c>
      <c r="EL101" s="1672"/>
      <c r="EM101" s="1672"/>
      <c r="EN101" s="1672"/>
      <c r="EO101" s="1672" t="str">
        <f>IF(ISERROR(MID(AJ101,LEN(AJ101)-7,1)),"",MID(AJ101,LEN(AJ101)-7,1))</f>
        <v/>
      </c>
      <c r="EP101" s="1672"/>
      <c r="EQ101" s="1672"/>
      <c r="ER101" s="1672"/>
      <c r="ES101" s="1672" t="str">
        <f>IF(ISERROR(MID(AJ101,LEN(AJ101)-6,1)),"",MID(AJ101,LEN(AJ101)-6,1))</f>
        <v/>
      </c>
      <c r="ET101" s="1672"/>
      <c r="EU101" s="1672"/>
      <c r="EV101" s="2322"/>
      <c r="EW101" s="1672" t="str">
        <f>IF(ISERROR(MID(AJ101,LEN(AJ101)-5,1)),"",MID(AJ101,LEN(AJ101)-5,1))</f>
        <v/>
      </c>
      <c r="EX101" s="1672"/>
      <c r="EY101" s="1672"/>
      <c r="EZ101" s="1672"/>
      <c r="FA101" s="1672" t="str">
        <f>IF(ISERROR(MID(AJ101,LEN(AJ101)-4,1)),"",MID(AJ101,LEN(AJ101)-4,1))</f>
        <v/>
      </c>
      <c r="FB101" s="1672"/>
      <c r="FC101" s="1672"/>
      <c r="FD101" s="1672"/>
      <c r="FE101" s="1672" t="str">
        <f>IF(ISERROR(MID(AJ101,LEN(AJ101)-3,1)),"",MID(AJ101,LEN(AJ101)-3,1))</f>
        <v/>
      </c>
      <c r="FF101" s="1672"/>
      <c r="FG101" s="1672"/>
      <c r="FH101" s="2322"/>
      <c r="FI101" s="1672" t="str">
        <f>IF(ISERROR(MID(AJ101,LEN(AJ101)-2,1)),"",MID(AJ101,LEN(AJ101)-2,1))</f>
        <v/>
      </c>
      <c r="FJ101" s="1672"/>
      <c r="FK101" s="1672"/>
      <c r="FL101" s="1672"/>
      <c r="FM101" s="1672" t="str">
        <f>IF(ISERROR(MID(AJ101,LEN(AJ101)-1,1)),"",MID(AJ101,LEN(AJ101)-1,1))</f>
        <v/>
      </c>
      <c r="FN101" s="1672"/>
      <c r="FO101" s="1672"/>
      <c r="FP101" s="1672"/>
      <c r="FQ101" s="1672" t="str">
        <f>IF(ISERROR(MID(AJ101,LEN(AJ101)-0,1)),"",MID(AJ101,LEN(AJ101)-0,1))</f>
        <v/>
      </c>
      <c r="FR101" s="1672"/>
      <c r="FS101" s="1672"/>
      <c r="FT101" s="2427"/>
    </row>
    <row r="102" spans="2:178" ht="15" customHeight="1" x14ac:dyDescent="0.2">
      <c r="B102" s="1020"/>
      <c r="C102" s="1021"/>
      <c r="D102" s="1021"/>
      <c r="E102" s="1021"/>
      <c r="F102" s="1021"/>
      <c r="G102" s="1021"/>
      <c r="H102" s="1021"/>
      <c r="I102" s="1022"/>
      <c r="J102" s="1027"/>
      <c r="K102" s="1027"/>
      <c r="L102" s="1027"/>
      <c r="M102" s="1027"/>
      <c r="N102" s="1027"/>
      <c r="O102" s="1028"/>
      <c r="P102" s="1033" t="s">
        <v>96</v>
      </c>
      <c r="Q102" s="1034"/>
      <c r="R102" s="1034"/>
      <c r="S102" s="1034"/>
      <c r="T102" s="1034"/>
      <c r="U102" s="1034"/>
      <c r="V102" s="1034"/>
      <c r="W102" s="1034"/>
      <c r="X102" s="1034"/>
      <c r="Y102" s="1034"/>
      <c r="Z102" s="1034"/>
      <c r="AA102" s="1034"/>
      <c r="AB102" s="1034"/>
      <c r="AC102" s="1034"/>
      <c r="AD102" s="1034"/>
      <c r="AE102" s="1034"/>
      <c r="AF102" s="1034"/>
      <c r="AG102" s="1034"/>
      <c r="AH102" s="1034"/>
      <c r="AI102" s="1035"/>
      <c r="AJ102" s="1031"/>
      <c r="AK102" s="1027"/>
      <c r="AL102" s="1027"/>
      <c r="AM102" s="1027"/>
      <c r="AN102" s="1027"/>
      <c r="AO102" s="1027"/>
      <c r="AP102" s="1027"/>
      <c r="AQ102" s="1027"/>
      <c r="AR102" s="1027"/>
      <c r="AS102" s="1027"/>
      <c r="AT102" s="1027"/>
      <c r="AU102" s="1027"/>
      <c r="AV102" s="1027"/>
      <c r="AW102" s="1027"/>
      <c r="AX102" s="1027"/>
      <c r="AY102" s="1027"/>
      <c r="AZ102" s="1027"/>
      <c r="BA102" s="1027"/>
      <c r="BB102" s="1027"/>
      <c r="BC102" s="1027"/>
      <c r="BD102" s="1027"/>
      <c r="BE102" s="1027"/>
      <c r="BF102" s="1027"/>
      <c r="BG102" s="1027"/>
      <c r="BH102" s="1027"/>
      <c r="BI102" s="1234"/>
      <c r="BJ102" s="1235"/>
      <c r="BK102" s="1235"/>
      <c r="BL102" s="1235"/>
      <c r="BM102" s="1235"/>
      <c r="BN102" s="1235"/>
      <c r="BO102" s="1235"/>
      <c r="BP102" s="1235"/>
      <c r="BQ102" s="1235"/>
      <c r="BR102" s="1235"/>
      <c r="BS102" s="1235"/>
      <c r="BT102" s="1235"/>
      <c r="BU102" s="1235"/>
      <c r="BV102" s="1235"/>
      <c r="BW102" s="1235"/>
      <c r="BX102" s="1235"/>
      <c r="BY102" s="1235"/>
      <c r="BZ102" s="1236"/>
      <c r="CA102" s="72"/>
      <c r="CB102" s="2"/>
      <c r="CC102" s="2312"/>
      <c r="CD102" s="2313"/>
      <c r="CE102" s="2313"/>
      <c r="CF102" s="2313"/>
      <c r="CG102" s="2313"/>
      <c r="CH102" s="2313"/>
      <c r="CI102" s="2313"/>
      <c r="CJ102" s="2313"/>
      <c r="CK102" s="2313"/>
      <c r="CL102" s="2313"/>
      <c r="CM102" s="2313"/>
      <c r="CN102" s="2314"/>
      <c r="CO102" s="2341"/>
      <c r="CP102" s="2323"/>
      <c r="CQ102" s="2323"/>
      <c r="CR102" s="2323"/>
      <c r="CS102" s="2323"/>
      <c r="CT102" s="2323"/>
      <c r="CU102" s="2323"/>
      <c r="CV102" s="2323"/>
      <c r="CW102" s="2323"/>
      <c r="CX102" s="2323"/>
      <c r="CY102" s="2323"/>
      <c r="CZ102" s="2324"/>
      <c r="DA102" s="2343"/>
      <c r="DB102" s="2323"/>
      <c r="DC102" s="2323"/>
      <c r="DD102" s="2323"/>
      <c r="DE102" s="2323"/>
      <c r="DF102" s="2323"/>
      <c r="DG102" s="2323"/>
      <c r="DH102" s="2323"/>
      <c r="DI102" s="2323"/>
      <c r="DJ102" s="2323"/>
      <c r="DK102" s="2323"/>
      <c r="DL102" s="2324"/>
      <c r="DM102" s="2343"/>
      <c r="DN102" s="2323"/>
      <c r="DO102" s="2323"/>
      <c r="DP102" s="2323"/>
      <c r="DQ102" s="2323"/>
      <c r="DR102" s="2323"/>
      <c r="DS102" s="2323"/>
      <c r="DT102" s="2323"/>
      <c r="DU102" s="2323"/>
      <c r="DV102" s="2323"/>
      <c r="DW102" s="2323"/>
      <c r="DX102" s="2424"/>
      <c r="DY102" s="2412" t="s">
        <v>110</v>
      </c>
      <c r="DZ102" s="2413"/>
      <c r="EA102" s="2413"/>
      <c r="EB102" s="2413"/>
      <c r="EC102" s="2413"/>
      <c r="ED102" s="2413"/>
      <c r="EE102" s="2413"/>
      <c r="EF102" s="2413"/>
      <c r="EG102" s="2413"/>
      <c r="EH102" s="2413"/>
      <c r="EI102" s="2413"/>
      <c r="EJ102" s="2414"/>
      <c r="EK102" s="2341"/>
      <c r="EL102" s="2323"/>
      <c r="EM102" s="2323"/>
      <c r="EN102" s="2323"/>
      <c r="EO102" s="2323"/>
      <c r="EP102" s="2323"/>
      <c r="EQ102" s="2323"/>
      <c r="ER102" s="2323"/>
      <c r="ES102" s="2323"/>
      <c r="ET102" s="2323"/>
      <c r="EU102" s="2323"/>
      <c r="EV102" s="2324"/>
      <c r="EW102" s="2323"/>
      <c r="EX102" s="2323"/>
      <c r="EY102" s="2323"/>
      <c r="EZ102" s="2323"/>
      <c r="FA102" s="2323"/>
      <c r="FB102" s="2323"/>
      <c r="FC102" s="2323"/>
      <c r="FD102" s="2323"/>
      <c r="FE102" s="2323"/>
      <c r="FF102" s="2323"/>
      <c r="FG102" s="2323"/>
      <c r="FH102" s="2324"/>
      <c r="FI102" s="2323"/>
      <c r="FJ102" s="2323"/>
      <c r="FK102" s="2323"/>
      <c r="FL102" s="2323"/>
      <c r="FM102" s="2323"/>
      <c r="FN102" s="2323"/>
      <c r="FO102" s="2323"/>
      <c r="FP102" s="2323"/>
      <c r="FQ102" s="2323"/>
      <c r="FR102" s="2323"/>
      <c r="FS102" s="2323"/>
      <c r="FT102" s="2428"/>
      <c r="FV102" s="61"/>
    </row>
    <row r="103" spans="2:178" ht="7.5" customHeight="1" x14ac:dyDescent="0.2">
      <c r="B103" s="976" t="s">
        <v>91</v>
      </c>
      <c r="C103" s="977"/>
      <c r="D103" s="977"/>
      <c r="E103" s="977"/>
      <c r="F103" s="977"/>
      <c r="G103" s="977"/>
      <c r="H103" s="977"/>
      <c r="I103" s="978"/>
      <c r="J103" s="992" t="str">
        <f>IF(J49="","",J49)</f>
        <v/>
      </c>
      <c r="K103" s="992"/>
      <c r="L103" s="992"/>
      <c r="M103" s="992"/>
      <c r="N103" s="992"/>
      <c r="O103" s="1270"/>
      <c r="P103" s="988" t="s">
        <v>83</v>
      </c>
      <c r="Q103" s="989"/>
      <c r="R103" s="989"/>
      <c r="S103" s="989"/>
      <c r="T103" s="989"/>
      <c r="U103" s="989"/>
      <c r="V103" s="989"/>
      <c r="W103" s="989"/>
      <c r="X103" s="989"/>
      <c r="Y103" s="989"/>
      <c r="Z103" s="989"/>
      <c r="AA103" s="989"/>
      <c r="AB103" s="989"/>
      <c r="AC103" s="989"/>
      <c r="AD103" s="989"/>
      <c r="AE103" s="989"/>
      <c r="AF103" s="989"/>
      <c r="AG103" s="989"/>
      <c r="AH103" s="989"/>
      <c r="AI103" s="990"/>
      <c r="AJ103" s="1271" t="str">
        <f>IF(AJ49="","",AJ49)</f>
        <v/>
      </c>
      <c r="AK103" s="983"/>
      <c r="AL103" s="983"/>
      <c r="AM103" s="983"/>
      <c r="AN103" s="983"/>
      <c r="AO103" s="983"/>
      <c r="AP103" s="983"/>
      <c r="AQ103" s="983"/>
      <c r="AR103" s="983"/>
      <c r="AS103" s="983"/>
      <c r="AT103" s="983"/>
      <c r="AU103" s="983"/>
      <c r="AV103" s="983"/>
      <c r="AW103" s="983"/>
      <c r="AX103" s="983"/>
      <c r="AY103" s="983"/>
      <c r="AZ103" s="983"/>
      <c r="BA103" s="983"/>
      <c r="BB103" s="983"/>
      <c r="BC103" s="983"/>
      <c r="BD103" s="983"/>
      <c r="BE103" s="983"/>
      <c r="BF103" s="983"/>
      <c r="BG103" s="983"/>
      <c r="BH103" s="983"/>
      <c r="BI103" s="1272"/>
      <c r="BJ103" s="1273"/>
      <c r="BK103" s="1273"/>
      <c r="BL103" s="1273"/>
      <c r="BM103" s="1273"/>
      <c r="BN103" s="1273"/>
      <c r="BO103" s="1273"/>
      <c r="BP103" s="1273"/>
      <c r="BQ103" s="1273"/>
      <c r="BR103" s="1273"/>
      <c r="BS103" s="1273"/>
      <c r="BT103" s="1273"/>
      <c r="BU103" s="1273"/>
      <c r="BV103" s="1273"/>
      <c r="BW103" s="1273"/>
      <c r="BX103" s="1273"/>
      <c r="BY103" s="1273"/>
      <c r="BZ103" s="1274"/>
      <c r="CA103" s="72"/>
      <c r="CB103" s="2"/>
      <c r="CC103" s="1636" t="s">
        <v>116</v>
      </c>
      <c r="CD103" s="1637"/>
      <c r="CE103" s="1637"/>
      <c r="CF103" s="1637"/>
      <c r="CG103" s="1637"/>
      <c r="CH103" s="1637"/>
      <c r="CI103" s="1637"/>
      <c r="CJ103" s="1637"/>
      <c r="CK103" s="1637"/>
      <c r="CL103" s="1637"/>
      <c r="CM103" s="1637"/>
      <c r="CN103" s="1638"/>
      <c r="CO103" s="1752" t="str">
        <f>IF(ISERROR(MID(J103,LEN(J103)-8,1)),"",MID(J103,LEN(J103)-8,1))</f>
        <v/>
      </c>
      <c r="CP103" s="1651"/>
      <c r="CQ103" s="1651"/>
      <c r="CR103" s="1651"/>
      <c r="CS103" s="1651" t="str">
        <f>IF(ISERROR(MID(J103,LEN(J103)-7,1)),"",MID(J103,LEN(J103)-7,1))</f>
        <v/>
      </c>
      <c r="CT103" s="1651"/>
      <c r="CU103" s="1651"/>
      <c r="CV103" s="1651"/>
      <c r="CW103" s="1651" t="str">
        <f>IF(ISERROR(MID(J103,LEN(J103)-6,1)),"",MID(J103,LEN(J103)-6,1))</f>
        <v/>
      </c>
      <c r="CX103" s="1651"/>
      <c r="CY103" s="1651"/>
      <c r="CZ103" s="2347"/>
      <c r="DA103" s="1650" t="str">
        <f>IF(ISERROR(MID(J103,LEN(J103)-5,1)),"",MID(J103,LEN(J103)-5,1))</f>
        <v/>
      </c>
      <c r="DB103" s="1651"/>
      <c r="DC103" s="1651"/>
      <c r="DD103" s="1651"/>
      <c r="DE103" s="1651" t="str">
        <f>IF(ISERROR(MID(J103,LEN(J103)-4,1)),"",MID(J103,LEN(J103)-4,1))</f>
        <v/>
      </c>
      <c r="DF103" s="1651"/>
      <c r="DG103" s="1651"/>
      <c r="DH103" s="1651"/>
      <c r="DI103" s="1651" t="str">
        <f>IF(ISERROR(MID(J103,LEN(J103)-3,1)),"",MID(J103,LEN(J103)-3,1))</f>
        <v/>
      </c>
      <c r="DJ103" s="1651"/>
      <c r="DK103" s="1651"/>
      <c r="DL103" s="2347"/>
      <c r="DM103" s="1650" t="str">
        <f>IF(ISERROR(MID(J103,LEN(J103)-2,1)),"",MID(J103,LEN(J103)-2,1))</f>
        <v/>
      </c>
      <c r="DN103" s="1651"/>
      <c r="DO103" s="1651"/>
      <c r="DP103" s="1651"/>
      <c r="DQ103" s="1651" t="str">
        <f>IF(ISERROR(MID(J103,LEN(J103)-1,1)),"",MID(J103,LEN(J103)-1,1))</f>
        <v/>
      </c>
      <c r="DR103" s="1651"/>
      <c r="DS103" s="1651"/>
      <c r="DT103" s="1651"/>
      <c r="DU103" s="1651" t="str">
        <f>IF(ISERROR(MID(J103,LEN(J103)-0,1)),"",MID(J103,LEN(J103)-0,1))</f>
        <v/>
      </c>
      <c r="DV103" s="1651"/>
      <c r="DW103" s="1651"/>
      <c r="DX103" s="1753"/>
      <c r="DY103" s="2344" t="s">
        <v>83</v>
      </c>
      <c r="DZ103" s="2345"/>
      <c r="EA103" s="2345"/>
      <c r="EB103" s="2345"/>
      <c r="EC103" s="2345"/>
      <c r="ED103" s="2345"/>
      <c r="EE103" s="2345"/>
      <c r="EF103" s="2345"/>
      <c r="EG103" s="2345"/>
      <c r="EH103" s="2345"/>
      <c r="EI103" s="2345"/>
      <c r="EJ103" s="2346"/>
      <c r="EK103" s="1752" t="str">
        <f>IF(ISERROR(MID(AJ103,LEN(AJ103)-8,1)),"",MID(AJ103,LEN(AJ103)-8,1))</f>
        <v/>
      </c>
      <c r="EL103" s="1651"/>
      <c r="EM103" s="1651"/>
      <c r="EN103" s="1651"/>
      <c r="EO103" s="1651" t="str">
        <f>IF(ISERROR(MID(AJ103,LEN(AJ103)-7,1)),"",MID(AJ103,LEN(AJ103)-7,1))</f>
        <v/>
      </c>
      <c r="EP103" s="1651"/>
      <c r="EQ103" s="1651"/>
      <c r="ER103" s="1651"/>
      <c r="ES103" s="1651" t="str">
        <f>IF(ISERROR(MID(AJ103,LEN(AJ103)-6,1)),"",MID(AJ103,LEN(AJ103)-6,1))</f>
        <v/>
      </c>
      <c r="ET103" s="1651"/>
      <c r="EU103" s="1651"/>
      <c r="EV103" s="2347"/>
      <c r="EW103" s="1651" t="str">
        <f>IF(ISERROR(MID(AJ103,LEN(AJ103)-5,1)),"",MID(AJ103,LEN(AJ103)-5,1))</f>
        <v/>
      </c>
      <c r="EX103" s="1651"/>
      <c r="EY103" s="1651"/>
      <c r="EZ103" s="1651"/>
      <c r="FA103" s="1651" t="str">
        <f>IF(ISERROR(MID(AJ103,LEN(AJ103)-4,1)),"",MID(AJ103,LEN(AJ103)-4,1))</f>
        <v/>
      </c>
      <c r="FB103" s="1651"/>
      <c r="FC103" s="1651"/>
      <c r="FD103" s="1651"/>
      <c r="FE103" s="1651" t="str">
        <f>IF(ISERROR(MID(AJ103,LEN(AJ103)-3,1)),"",MID(AJ103,LEN(AJ103)-3,1))</f>
        <v/>
      </c>
      <c r="FF103" s="1651"/>
      <c r="FG103" s="1651"/>
      <c r="FH103" s="2347"/>
      <c r="FI103" s="1651" t="str">
        <f>IF(ISERROR(MID(AJ103,LEN(AJ103)-2,1)),"",MID(AJ103,LEN(AJ103)-2,1))</f>
        <v/>
      </c>
      <c r="FJ103" s="1651"/>
      <c r="FK103" s="1651"/>
      <c r="FL103" s="1651"/>
      <c r="FM103" s="1651" t="str">
        <f>IF(ISERROR(MID(AJ103,LEN(AJ103)-1,1)),"",MID(AJ103,LEN(AJ103)-1,1))</f>
        <v/>
      </c>
      <c r="FN103" s="1651"/>
      <c r="FO103" s="1651"/>
      <c r="FP103" s="1651"/>
      <c r="FQ103" s="1651" t="str">
        <f>IF(ISERROR(MID(AJ103,LEN(AJ103)-0,1)),"",MID(AJ103,LEN(AJ103)-0,1))</f>
        <v/>
      </c>
      <c r="FR103" s="1651"/>
      <c r="FS103" s="1651"/>
      <c r="FT103" s="2352"/>
    </row>
    <row r="104" spans="2:178" ht="15" customHeight="1" thickBot="1" x14ac:dyDescent="0.25">
      <c r="B104" s="979"/>
      <c r="C104" s="980"/>
      <c r="D104" s="980"/>
      <c r="E104" s="980"/>
      <c r="F104" s="980"/>
      <c r="G104" s="980"/>
      <c r="H104" s="980"/>
      <c r="I104" s="981"/>
      <c r="J104" s="986"/>
      <c r="K104" s="986"/>
      <c r="L104" s="986"/>
      <c r="M104" s="986"/>
      <c r="N104" s="986"/>
      <c r="O104" s="987"/>
      <c r="P104" s="996" t="s">
        <v>97</v>
      </c>
      <c r="Q104" s="997"/>
      <c r="R104" s="997"/>
      <c r="S104" s="997"/>
      <c r="T104" s="997"/>
      <c r="U104" s="997"/>
      <c r="V104" s="997"/>
      <c r="W104" s="997"/>
      <c r="X104" s="997"/>
      <c r="Y104" s="997"/>
      <c r="Z104" s="997"/>
      <c r="AA104" s="997"/>
      <c r="AB104" s="997"/>
      <c r="AC104" s="997"/>
      <c r="AD104" s="997"/>
      <c r="AE104" s="997"/>
      <c r="AF104" s="997"/>
      <c r="AG104" s="997"/>
      <c r="AH104" s="997"/>
      <c r="AI104" s="998"/>
      <c r="AJ104" s="994"/>
      <c r="AK104" s="986"/>
      <c r="AL104" s="986"/>
      <c r="AM104" s="986"/>
      <c r="AN104" s="986"/>
      <c r="AO104" s="986"/>
      <c r="AP104" s="986"/>
      <c r="AQ104" s="986"/>
      <c r="AR104" s="986"/>
      <c r="AS104" s="986"/>
      <c r="AT104" s="986"/>
      <c r="AU104" s="986"/>
      <c r="AV104" s="986"/>
      <c r="AW104" s="986"/>
      <c r="AX104" s="986"/>
      <c r="AY104" s="986"/>
      <c r="AZ104" s="986"/>
      <c r="BA104" s="986"/>
      <c r="BB104" s="986"/>
      <c r="BC104" s="986"/>
      <c r="BD104" s="986"/>
      <c r="BE104" s="986"/>
      <c r="BF104" s="986"/>
      <c r="BG104" s="986"/>
      <c r="BH104" s="986"/>
      <c r="BI104" s="1275"/>
      <c r="BJ104" s="1276"/>
      <c r="BK104" s="1276"/>
      <c r="BL104" s="1276"/>
      <c r="BM104" s="1276"/>
      <c r="BN104" s="1276"/>
      <c r="BO104" s="1276"/>
      <c r="BP104" s="1276"/>
      <c r="BQ104" s="1276"/>
      <c r="BR104" s="1276"/>
      <c r="BS104" s="1276"/>
      <c r="BT104" s="1276"/>
      <c r="BU104" s="1276"/>
      <c r="BV104" s="1276"/>
      <c r="BW104" s="1276"/>
      <c r="BX104" s="1276"/>
      <c r="BY104" s="1276"/>
      <c r="BZ104" s="1277"/>
      <c r="CA104" s="72"/>
      <c r="CB104" s="2"/>
      <c r="CC104" s="1639"/>
      <c r="CD104" s="1640"/>
      <c r="CE104" s="1640"/>
      <c r="CF104" s="1640"/>
      <c r="CG104" s="1640"/>
      <c r="CH104" s="1640"/>
      <c r="CI104" s="1640"/>
      <c r="CJ104" s="1640"/>
      <c r="CK104" s="1640"/>
      <c r="CL104" s="1640"/>
      <c r="CM104" s="1640"/>
      <c r="CN104" s="1641"/>
      <c r="CO104" s="1644"/>
      <c r="CP104" s="1645"/>
      <c r="CQ104" s="1645"/>
      <c r="CR104" s="1645"/>
      <c r="CS104" s="1645"/>
      <c r="CT104" s="1645"/>
      <c r="CU104" s="1645"/>
      <c r="CV104" s="1645"/>
      <c r="CW104" s="1645"/>
      <c r="CX104" s="1645"/>
      <c r="CY104" s="1645"/>
      <c r="CZ104" s="1647"/>
      <c r="DA104" s="1649"/>
      <c r="DB104" s="1645"/>
      <c r="DC104" s="1645"/>
      <c r="DD104" s="1645"/>
      <c r="DE104" s="1645"/>
      <c r="DF104" s="1645"/>
      <c r="DG104" s="1645"/>
      <c r="DH104" s="1645"/>
      <c r="DI104" s="1645"/>
      <c r="DJ104" s="1645"/>
      <c r="DK104" s="1645"/>
      <c r="DL104" s="1647"/>
      <c r="DM104" s="1649"/>
      <c r="DN104" s="1645"/>
      <c r="DO104" s="1645"/>
      <c r="DP104" s="1645"/>
      <c r="DQ104" s="1645"/>
      <c r="DR104" s="1645"/>
      <c r="DS104" s="1645"/>
      <c r="DT104" s="1645"/>
      <c r="DU104" s="1645"/>
      <c r="DV104" s="1645"/>
      <c r="DW104" s="1645"/>
      <c r="DX104" s="2348"/>
      <c r="DY104" s="2354" t="s">
        <v>111</v>
      </c>
      <c r="DZ104" s="2355"/>
      <c r="EA104" s="2355"/>
      <c r="EB104" s="2355"/>
      <c r="EC104" s="2355"/>
      <c r="ED104" s="2355"/>
      <c r="EE104" s="2355"/>
      <c r="EF104" s="2355"/>
      <c r="EG104" s="2355"/>
      <c r="EH104" s="2355"/>
      <c r="EI104" s="2355"/>
      <c r="EJ104" s="2356"/>
      <c r="EK104" s="1644"/>
      <c r="EL104" s="1645"/>
      <c r="EM104" s="1645"/>
      <c r="EN104" s="1645"/>
      <c r="EO104" s="1645"/>
      <c r="EP104" s="1645"/>
      <c r="EQ104" s="1645"/>
      <c r="ER104" s="1645"/>
      <c r="ES104" s="1645"/>
      <c r="ET104" s="1645"/>
      <c r="EU104" s="1645"/>
      <c r="EV104" s="1647"/>
      <c r="EW104" s="1645"/>
      <c r="EX104" s="1645"/>
      <c r="EY104" s="1645"/>
      <c r="EZ104" s="1645"/>
      <c r="FA104" s="1645"/>
      <c r="FB104" s="1645"/>
      <c r="FC104" s="1645"/>
      <c r="FD104" s="1645"/>
      <c r="FE104" s="1645"/>
      <c r="FF104" s="1645"/>
      <c r="FG104" s="1645"/>
      <c r="FH104" s="1647"/>
      <c r="FI104" s="1645"/>
      <c r="FJ104" s="1645"/>
      <c r="FK104" s="1645"/>
      <c r="FL104" s="1645"/>
      <c r="FM104" s="1645"/>
      <c r="FN104" s="1645"/>
      <c r="FO104" s="1645"/>
      <c r="FP104" s="1645"/>
      <c r="FQ104" s="1645"/>
      <c r="FR104" s="1645"/>
      <c r="FS104" s="1645"/>
      <c r="FT104" s="2353"/>
    </row>
    <row r="105" spans="2:178" ht="11.25" customHeight="1" x14ac:dyDescent="0.15">
      <c r="B105" s="732" t="s">
        <v>23</v>
      </c>
      <c r="C105" s="732"/>
      <c r="D105" s="999" t="s">
        <v>262</v>
      </c>
      <c r="E105" s="999"/>
      <c r="F105" s="999"/>
      <c r="G105" s="999"/>
      <c r="H105" s="999"/>
      <c r="I105" s="999"/>
      <c r="J105" s="999"/>
      <c r="K105" s="999"/>
      <c r="L105" s="999"/>
      <c r="M105" s="999"/>
      <c r="N105" s="999"/>
      <c r="O105" s="999"/>
      <c r="P105" s="999"/>
      <c r="Q105" s="999"/>
      <c r="R105" s="999"/>
      <c r="S105" s="109" t="s">
        <v>180</v>
      </c>
      <c r="T105" s="2"/>
      <c r="U105" s="2"/>
      <c r="AJ105" s="1000" t="s">
        <v>92</v>
      </c>
      <c r="AK105" s="1000"/>
      <c r="AL105" s="1000"/>
      <c r="AM105" s="1000"/>
      <c r="AN105" s="1000"/>
      <c r="AO105" s="1000"/>
      <c r="AP105" s="1000"/>
      <c r="AQ105" s="1000"/>
      <c r="AR105" s="1000"/>
      <c r="AS105" s="1000"/>
      <c r="AT105" s="1000"/>
      <c r="AU105" s="1000"/>
      <c r="AV105" s="1000"/>
      <c r="AW105" s="1000"/>
      <c r="AX105" s="1000"/>
      <c r="AY105" s="1000"/>
      <c r="AZ105" s="1000"/>
      <c r="BA105" s="1000"/>
      <c r="BB105" s="1000"/>
      <c r="BC105" s="1000"/>
      <c r="BD105" s="1000"/>
      <c r="BE105" s="1000"/>
      <c r="BF105" s="1000"/>
      <c r="BG105" s="1000"/>
      <c r="BH105" s="1000"/>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51"/>
      <c r="DE105" s="51"/>
      <c r="DF105" s="51"/>
      <c r="DG105" s="51"/>
      <c r="DH105" s="51"/>
      <c r="DI105" s="51"/>
      <c r="DJ105" s="51"/>
      <c r="DK105" s="51"/>
      <c r="DL105" s="51"/>
      <c r="DM105" s="51"/>
      <c r="DN105" s="51"/>
      <c r="DO105" s="51"/>
      <c r="DP105" s="51"/>
      <c r="DQ105" s="51"/>
      <c r="DR105" s="51"/>
      <c r="DS105" s="51"/>
      <c r="DT105" s="51"/>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row>
    <row r="106" spans="2:178" ht="11.25" customHeight="1" x14ac:dyDescent="0.15">
      <c r="B106" s="732"/>
      <c r="C106" s="732"/>
      <c r="D106" s="999"/>
      <c r="E106" s="999"/>
      <c r="F106" s="999"/>
      <c r="G106" s="999"/>
      <c r="H106" s="999"/>
      <c r="I106" s="999"/>
      <c r="J106" s="999"/>
      <c r="K106" s="999"/>
      <c r="L106" s="999"/>
      <c r="M106" s="999"/>
      <c r="N106" s="999"/>
      <c r="O106" s="999"/>
      <c r="P106" s="999"/>
      <c r="Q106" s="999"/>
      <c r="R106" s="999"/>
      <c r="S106" s="2"/>
      <c r="T106" s="2"/>
      <c r="U106" s="2"/>
      <c r="AH106" s="2"/>
      <c r="AI106" s="2"/>
      <c r="AJ106" s="2"/>
      <c r="BF106" s="2"/>
      <c r="BG106" s="2"/>
      <c r="BH106" s="2"/>
      <c r="BI106" s="2"/>
      <c r="BJ106" s="2"/>
      <c r="BK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row>
    <row r="107" spans="2:178" ht="11.25" customHeight="1" x14ac:dyDescent="0.15">
      <c r="B107" s="722" t="s">
        <v>3</v>
      </c>
      <c r="C107" s="722"/>
      <c r="D107" s="722"/>
      <c r="E107" s="724" t="s">
        <v>43</v>
      </c>
      <c r="F107" s="724"/>
      <c r="G107" s="724"/>
      <c r="H107" s="724"/>
      <c r="I107" s="724"/>
      <c r="J107" s="724"/>
      <c r="K107" s="724"/>
      <c r="L107" s="726" t="s">
        <v>4</v>
      </c>
      <c r="M107" s="726"/>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CQ107" s="12"/>
      <c r="CR107" s="12"/>
      <c r="CS107" s="12"/>
      <c r="CT107" s="12"/>
      <c r="CU107" s="12"/>
      <c r="CV107" s="1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row>
    <row r="108" spans="2:178" ht="11.25" customHeight="1" x14ac:dyDescent="0.15">
      <c r="B108" s="722"/>
      <c r="C108" s="722"/>
      <c r="D108" s="722"/>
      <c r="E108" s="724"/>
      <c r="F108" s="724"/>
      <c r="G108" s="724"/>
      <c r="H108" s="724"/>
      <c r="I108" s="724"/>
      <c r="J108" s="724"/>
      <c r="K108" s="724"/>
      <c r="L108" s="726"/>
      <c r="M108" s="726"/>
      <c r="AD108" s="2"/>
      <c r="AE108" s="2"/>
      <c r="AF108" s="2"/>
      <c r="AG108" s="2"/>
      <c r="AH108" s="728" t="s">
        <v>0</v>
      </c>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CQ108" s="2"/>
      <c r="CR108" s="2"/>
      <c r="CS108" s="2"/>
      <c r="CT108" s="2"/>
      <c r="CU108" s="2"/>
      <c r="CV108" s="2"/>
      <c r="CW108" s="2"/>
      <c r="CX108" s="2"/>
      <c r="CY108" s="2"/>
      <c r="CZ108" s="2"/>
      <c r="DC108" s="4"/>
      <c r="DD108" s="728" t="s">
        <v>46</v>
      </c>
      <c r="DE108" s="728"/>
      <c r="DF108" s="728"/>
      <c r="DG108" s="728"/>
      <c r="DH108" s="728"/>
      <c r="DI108" s="728"/>
      <c r="DJ108" s="728"/>
      <c r="DK108" s="728"/>
      <c r="DL108" s="728"/>
      <c r="DM108" s="728"/>
      <c r="DN108" s="728"/>
      <c r="DO108" s="728"/>
      <c r="DP108" s="728"/>
      <c r="DQ108" s="728"/>
      <c r="DR108" s="728"/>
      <c r="DS108" s="728"/>
      <c r="DT108" s="728"/>
      <c r="DU108" s="728"/>
      <c r="DV108" s="728"/>
      <c r="DW108" s="728"/>
      <c r="DX108" s="728"/>
      <c r="DY108" s="728"/>
      <c r="DZ108" s="728"/>
      <c r="EA108" s="728"/>
      <c r="EB108" s="728"/>
      <c r="EC108" s="728"/>
      <c r="ED108" s="728"/>
      <c r="EE108" s="728"/>
      <c r="EF108" s="728"/>
      <c r="EG108" s="728"/>
      <c r="EH108" s="728"/>
      <c r="EI108" s="728"/>
      <c r="EJ108" s="728"/>
      <c r="EK108" s="728"/>
      <c r="EL108" s="728"/>
      <c r="EM108" s="728"/>
      <c r="EN108" s="728"/>
      <c r="EO108" s="728"/>
      <c r="EP108" s="728"/>
      <c r="EQ108" s="728"/>
      <c r="ER108" s="728"/>
      <c r="ES108" s="728"/>
      <c r="ET108" s="4"/>
      <c r="EU108" s="4"/>
      <c r="EV108" s="2263" t="s">
        <v>74</v>
      </c>
      <c r="EW108" s="2263"/>
      <c r="EX108" s="2263"/>
      <c r="EY108" s="2263"/>
      <c r="EZ108" s="2263"/>
      <c r="FA108" s="2263"/>
      <c r="FB108" s="2263"/>
      <c r="FC108" s="2263"/>
      <c r="FD108" s="2263"/>
      <c r="FE108" s="2263"/>
      <c r="FF108" s="2263"/>
      <c r="FG108" s="2263"/>
      <c r="FH108" s="2263"/>
      <c r="FI108" s="2263"/>
      <c r="FJ108" s="2263"/>
      <c r="FK108" s="2263"/>
      <c r="FL108" s="2263"/>
      <c r="FM108" s="2263"/>
      <c r="FN108" s="2263"/>
      <c r="FO108" s="2263"/>
      <c r="FP108" s="2263"/>
      <c r="FQ108" s="2263"/>
      <c r="FR108" s="2263"/>
      <c r="FS108" s="2263"/>
      <c r="FT108" s="2263"/>
    </row>
    <row r="109" spans="2:178" ht="9.75" customHeight="1" thickBot="1" x14ac:dyDescent="0.2">
      <c r="B109" s="722"/>
      <c r="C109" s="722"/>
      <c r="D109" s="722"/>
      <c r="E109" s="724"/>
      <c r="F109" s="724"/>
      <c r="G109" s="724"/>
      <c r="H109" s="724"/>
      <c r="I109" s="724"/>
      <c r="J109" s="724"/>
      <c r="K109" s="724"/>
      <c r="L109" s="726"/>
      <c r="M109" s="726"/>
      <c r="AD109" s="2"/>
      <c r="AE109" s="2"/>
      <c r="AF109" s="2"/>
      <c r="AG109" s="2"/>
      <c r="AH109" s="729"/>
      <c r="AI109" s="729"/>
      <c r="AJ109" s="729"/>
      <c r="AK109" s="729"/>
      <c r="AL109" s="729"/>
      <c r="AM109" s="729"/>
      <c r="AN109" s="729"/>
      <c r="AO109" s="729"/>
      <c r="AP109" s="729"/>
      <c r="AQ109" s="729"/>
      <c r="AR109" s="729"/>
      <c r="AS109" s="729"/>
      <c r="AT109" s="729"/>
      <c r="AU109" s="729"/>
      <c r="AV109" s="729"/>
      <c r="AW109" s="729"/>
      <c r="AX109" s="729"/>
      <c r="AY109" s="729"/>
      <c r="AZ109" s="729"/>
      <c r="BA109" s="729"/>
      <c r="BB109" s="729"/>
      <c r="BC109" s="729"/>
      <c r="BD109" s="729"/>
      <c r="BE109" s="729"/>
      <c r="BF109" s="729"/>
      <c r="BG109" s="729"/>
      <c r="BH109" s="729"/>
      <c r="BI109" s="729"/>
      <c r="BJ109" s="729"/>
      <c r="BK109" s="729"/>
      <c r="BL109" s="729"/>
      <c r="BM109" s="729"/>
      <c r="BN109" s="729"/>
      <c r="BO109" s="729"/>
      <c r="BP109" s="729"/>
      <c r="BQ109" s="729"/>
      <c r="BR109" s="729"/>
      <c r="BS109" s="58"/>
      <c r="BT109" s="58"/>
      <c r="BU109" s="58"/>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4"/>
      <c r="DB109" s="4"/>
      <c r="DC109" s="4"/>
      <c r="DD109" s="2262"/>
      <c r="DE109" s="2262"/>
      <c r="DF109" s="2262"/>
      <c r="DG109" s="2262"/>
      <c r="DH109" s="2262"/>
      <c r="DI109" s="2262"/>
      <c r="DJ109" s="2262"/>
      <c r="DK109" s="2262"/>
      <c r="DL109" s="2262"/>
      <c r="DM109" s="2262"/>
      <c r="DN109" s="2262"/>
      <c r="DO109" s="2262"/>
      <c r="DP109" s="2262"/>
      <c r="DQ109" s="2262"/>
      <c r="DR109" s="2262"/>
      <c r="DS109" s="2262"/>
      <c r="DT109" s="2262"/>
      <c r="DU109" s="2262"/>
      <c r="DV109" s="2262"/>
      <c r="DW109" s="2262"/>
      <c r="DX109" s="2262"/>
      <c r="DY109" s="2262"/>
      <c r="DZ109" s="2262"/>
      <c r="EA109" s="2262"/>
      <c r="EB109" s="2262"/>
      <c r="EC109" s="2262"/>
      <c r="ED109" s="2262"/>
      <c r="EE109" s="2262"/>
      <c r="EF109" s="2262"/>
      <c r="EG109" s="2262"/>
      <c r="EH109" s="2262"/>
      <c r="EI109" s="2262"/>
      <c r="EJ109" s="2262"/>
      <c r="EK109" s="2262"/>
      <c r="EL109" s="2262"/>
      <c r="EM109" s="2262"/>
      <c r="EN109" s="2262"/>
      <c r="EO109" s="2262"/>
      <c r="EP109" s="2262"/>
      <c r="EQ109" s="2262"/>
      <c r="ER109" s="2262"/>
      <c r="ES109" s="2262"/>
      <c r="ET109" s="4"/>
      <c r="EU109" s="4"/>
      <c r="EV109" s="2263"/>
      <c r="EW109" s="2263"/>
      <c r="EX109" s="2263"/>
      <c r="EY109" s="2263"/>
      <c r="EZ109" s="2263"/>
      <c r="FA109" s="2263"/>
      <c r="FB109" s="2263"/>
      <c r="FC109" s="2263"/>
      <c r="FD109" s="2263"/>
      <c r="FE109" s="2263"/>
      <c r="FF109" s="2263"/>
      <c r="FG109" s="2263"/>
      <c r="FH109" s="2263"/>
      <c r="FI109" s="2263"/>
      <c r="FJ109" s="2263"/>
      <c r="FK109" s="2263"/>
      <c r="FL109" s="2263"/>
      <c r="FM109" s="2263"/>
      <c r="FN109" s="2263"/>
      <c r="FO109" s="2263"/>
      <c r="FP109" s="2263"/>
      <c r="FQ109" s="2263"/>
      <c r="FR109" s="2263"/>
      <c r="FS109" s="2263"/>
      <c r="FT109" s="2263"/>
    </row>
    <row r="110" spans="2:178" ht="4.5" customHeight="1" thickTop="1" x14ac:dyDescent="0.15">
      <c r="B110" s="722"/>
      <c r="C110" s="722"/>
      <c r="D110" s="722"/>
      <c r="E110" s="724"/>
      <c r="F110" s="724"/>
      <c r="G110" s="724"/>
      <c r="H110" s="724"/>
      <c r="I110" s="724"/>
      <c r="J110" s="724"/>
      <c r="K110" s="724"/>
      <c r="L110" s="726"/>
      <c r="M110" s="726"/>
      <c r="AD110" s="2"/>
      <c r="AE110" s="2"/>
      <c r="AF110" s="2"/>
      <c r="AG110" s="2"/>
      <c r="AH110" s="731" t="s">
        <v>1</v>
      </c>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59"/>
      <c r="BT110" s="59"/>
      <c r="BU110" s="59"/>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row>
    <row r="111" spans="2:178" ht="4.5" customHeight="1" x14ac:dyDescent="0.15">
      <c r="B111" s="722"/>
      <c r="C111" s="722"/>
      <c r="D111" s="722"/>
      <c r="E111" s="724"/>
      <c r="F111" s="724"/>
      <c r="G111" s="724"/>
      <c r="H111" s="724"/>
      <c r="I111" s="724"/>
      <c r="J111" s="724"/>
      <c r="K111" s="724"/>
      <c r="L111" s="726"/>
      <c r="M111" s="726"/>
      <c r="AD111" s="2"/>
      <c r="AE111" s="2"/>
      <c r="AF111" s="2"/>
      <c r="AG111" s="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59"/>
      <c r="BT111" s="59"/>
      <c r="BU111" s="59"/>
      <c r="BV111" s="2"/>
      <c r="BW111" s="2"/>
      <c r="BX111" s="2"/>
      <c r="BY111" s="2"/>
      <c r="BZ111" s="2"/>
      <c r="CA111" s="2"/>
      <c r="CB111" s="2"/>
      <c r="CC111" s="2251" t="s">
        <v>32</v>
      </c>
      <c r="CD111" s="2251"/>
      <c r="CE111" s="2251"/>
      <c r="CF111" s="2251"/>
      <c r="CG111" s="2251"/>
      <c r="CH111" s="2251"/>
      <c r="CI111" s="2251"/>
      <c r="CJ111" s="2251"/>
      <c r="CK111" s="2251"/>
      <c r="CL111" s="2251"/>
      <c r="CM111" s="2251" t="s">
        <v>40</v>
      </c>
      <c r="CN111" s="2251"/>
      <c r="CO111" s="2251"/>
      <c r="CP111" s="2251"/>
      <c r="CQ111" s="2251"/>
      <c r="CR111" s="2251"/>
      <c r="CS111" s="2251"/>
      <c r="CT111" s="2251"/>
      <c r="CU111" s="2251"/>
      <c r="CV111" s="2251"/>
      <c r="CW111" s="2251"/>
      <c r="CX111" s="2251"/>
      <c r="CY111" s="2251"/>
      <c r="CZ111" s="2251"/>
      <c r="DA111" s="2251"/>
      <c r="DB111" s="2251"/>
      <c r="DC111" s="2251"/>
      <c r="DD111" s="2251"/>
      <c r="DE111" s="2251"/>
      <c r="DF111" s="2251"/>
      <c r="DG111" s="2251"/>
      <c r="DH111" s="2251"/>
      <c r="DI111" s="2251"/>
      <c r="DJ111" s="2251"/>
      <c r="DK111" s="2251"/>
      <c r="DL111" s="2251"/>
      <c r="DM111" s="2251"/>
      <c r="DN111" s="2251"/>
      <c r="DO111" s="2251" t="s">
        <v>41</v>
      </c>
      <c r="DP111" s="2251"/>
      <c r="DQ111" s="2251"/>
      <c r="DR111" s="2251"/>
      <c r="DS111" s="2251"/>
      <c r="DT111" s="2251"/>
      <c r="DU111" s="2251"/>
      <c r="DV111" s="2251"/>
      <c r="DW111" s="2251"/>
      <c r="DX111" s="2251"/>
      <c r="DY111" s="2251" t="s">
        <v>33</v>
      </c>
      <c r="DZ111" s="2251"/>
      <c r="EA111" s="2251"/>
      <c r="EB111" s="2251"/>
      <c r="EC111" s="2251"/>
      <c r="ED111" s="2251"/>
      <c r="EE111" s="2251"/>
      <c r="EF111" s="2251"/>
      <c r="EG111" s="2251"/>
      <c r="EH111" s="2251"/>
      <c r="EI111" s="2251"/>
      <c r="EJ111" s="2251"/>
      <c r="EK111" s="2251"/>
      <c r="EL111" s="2251"/>
      <c r="EM111" s="2251"/>
      <c r="EN111" s="2251"/>
      <c r="EO111" s="2251"/>
      <c r="EP111" s="2251"/>
      <c r="EQ111" s="2251"/>
      <c r="ER111" s="2251"/>
      <c r="ES111" s="2251"/>
      <c r="ET111" s="2251"/>
      <c r="EU111" s="2251"/>
      <c r="EV111" s="2251"/>
      <c r="EW111" s="2251"/>
      <c r="EX111" s="2251"/>
      <c r="EY111" s="2251"/>
      <c r="EZ111" s="2251"/>
      <c r="FA111" s="2251"/>
      <c r="FB111" s="2251"/>
      <c r="FC111" s="2251"/>
      <c r="FD111" s="2251"/>
      <c r="FE111" s="2251"/>
      <c r="FF111" s="2251"/>
      <c r="FG111" s="2251"/>
      <c r="FH111" s="2251"/>
      <c r="FI111" s="2251"/>
      <c r="FJ111" s="2251"/>
      <c r="FK111" s="2251" t="s">
        <v>42</v>
      </c>
      <c r="FL111" s="2251"/>
      <c r="FM111" s="2251"/>
      <c r="FN111" s="2251"/>
      <c r="FO111" s="2251"/>
      <c r="FP111" s="2251"/>
      <c r="FQ111" s="2251"/>
      <c r="FR111" s="2251"/>
      <c r="FS111" s="2251"/>
      <c r="FT111" s="2251"/>
    </row>
    <row r="112" spans="2:178" ht="4.5" customHeight="1" x14ac:dyDescent="0.15">
      <c r="B112" s="723"/>
      <c r="C112" s="723"/>
      <c r="D112" s="723"/>
      <c r="E112" s="725"/>
      <c r="F112" s="725"/>
      <c r="G112" s="725"/>
      <c r="H112" s="725"/>
      <c r="I112" s="725"/>
      <c r="J112" s="725"/>
      <c r="K112" s="725"/>
      <c r="L112" s="727"/>
      <c r="M112" s="727"/>
      <c r="AD112" s="2"/>
      <c r="AE112" s="2"/>
      <c r="AF112" s="2"/>
      <c r="AG112" s="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59"/>
      <c r="BT112" s="59"/>
      <c r="BU112" s="59"/>
      <c r="BV112" s="2"/>
      <c r="BW112" s="2"/>
      <c r="BX112" s="2"/>
      <c r="BY112" s="2"/>
      <c r="BZ112" s="2"/>
      <c r="CA112" s="2"/>
      <c r="CB112" s="2"/>
      <c r="CC112" s="2251"/>
      <c r="CD112" s="2251"/>
      <c r="CE112" s="2251"/>
      <c r="CF112" s="2251"/>
      <c r="CG112" s="2251"/>
      <c r="CH112" s="2251"/>
      <c r="CI112" s="2251"/>
      <c r="CJ112" s="2251"/>
      <c r="CK112" s="2251"/>
      <c r="CL112" s="2251"/>
      <c r="CM112" s="2251"/>
      <c r="CN112" s="2251"/>
      <c r="CO112" s="2251"/>
      <c r="CP112" s="2251"/>
      <c r="CQ112" s="2251"/>
      <c r="CR112" s="2251"/>
      <c r="CS112" s="2251"/>
      <c r="CT112" s="2251"/>
      <c r="CU112" s="2251"/>
      <c r="CV112" s="2251"/>
      <c r="CW112" s="2251"/>
      <c r="CX112" s="2251"/>
      <c r="CY112" s="2251"/>
      <c r="CZ112" s="2251"/>
      <c r="DA112" s="2251"/>
      <c r="DB112" s="2251"/>
      <c r="DC112" s="2251"/>
      <c r="DD112" s="2251"/>
      <c r="DE112" s="2251"/>
      <c r="DF112" s="2251"/>
      <c r="DG112" s="2251"/>
      <c r="DH112" s="2251"/>
      <c r="DI112" s="2251"/>
      <c r="DJ112" s="2251"/>
      <c r="DK112" s="2251"/>
      <c r="DL112" s="2251"/>
      <c r="DM112" s="2251"/>
      <c r="DN112" s="2251"/>
      <c r="DO112" s="2251"/>
      <c r="DP112" s="2251"/>
      <c r="DQ112" s="2251"/>
      <c r="DR112" s="2251"/>
      <c r="DS112" s="2251"/>
      <c r="DT112" s="2251"/>
      <c r="DU112" s="2251"/>
      <c r="DV112" s="2251"/>
      <c r="DW112" s="2251"/>
      <c r="DX112" s="2251"/>
      <c r="DY112" s="2251"/>
      <c r="DZ112" s="2251"/>
      <c r="EA112" s="2251"/>
      <c r="EB112" s="2251"/>
      <c r="EC112" s="2251"/>
      <c r="ED112" s="2251"/>
      <c r="EE112" s="2251"/>
      <c r="EF112" s="2251"/>
      <c r="EG112" s="2251"/>
      <c r="EH112" s="2251"/>
      <c r="EI112" s="2251"/>
      <c r="EJ112" s="2251"/>
      <c r="EK112" s="2251"/>
      <c r="EL112" s="2251"/>
      <c r="EM112" s="2251"/>
      <c r="EN112" s="2251"/>
      <c r="EO112" s="2251"/>
      <c r="EP112" s="2251"/>
      <c r="EQ112" s="2251"/>
      <c r="ER112" s="2251"/>
      <c r="ES112" s="2251"/>
      <c r="ET112" s="2251"/>
      <c r="EU112" s="2251"/>
      <c r="EV112" s="2251"/>
      <c r="EW112" s="2251"/>
      <c r="EX112" s="2251"/>
      <c r="EY112" s="2251"/>
      <c r="EZ112" s="2251"/>
      <c r="FA112" s="2251"/>
      <c r="FB112" s="2251"/>
      <c r="FC112" s="2251"/>
      <c r="FD112" s="2251"/>
      <c r="FE112" s="2251"/>
      <c r="FF112" s="2251"/>
      <c r="FG112" s="2251"/>
      <c r="FH112" s="2251"/>
      <c r="FI112" s="2251"/>
      <c r="FJ112" s="2251"/>
      <c r="FK112" s="2251"/>
      <c r="FL112" s="2251"/>
      <c r="FM112" s="2251"/>
      <c r="FN112" s="2251"/>
      <c r="FO112" s="2251"/>
      <c r="FP112" s="2251"/>
      <c r="FQ112" s="2251"/>
      <c r="FR112" s="2251"/>
      <c r="FS112" s="2251"/>
      <c r="FT112" s="2251"/>
    </row>
    <row r="113" spans="2:176" ht="4.5" customHeight="1" thickBot="1" x14ac:dyDescent="0.2">
      <c r="N113" s="2"/>
      <c r="R113" s="2"/>
      <c r="S113" s="2"/>
      <c r="T113" s="2"/>
      <c r="U113" s="2"/>
      <c r="V113" s="2"/>
      <c r="W113" s="2"/>
      <c r="X113" s="2"/>
      <c r="Y113" s="2"/>
      <c r="Z113" s="2"/>
      <c r="AA113" s="2"/>
      <c r="AB113" s="2"/>
      <c r="AC113" s="2"/>
      <c r="AD113" s="2"/>
      <c r="AE113" s="2"/>
      <c r="AF113" s="2"/>
      <c r="AG113" s="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59"/>
      <c r="BT113" s="59"/>
      <c r="BU113" s="59"/>
      <c r="BV113" s="2"/>
      <c r="BW113" s="2"/>
      <c r="BX113" s="2"/>
      <c r="BY113" s="2"/>
      <c r="BZ113" s="2"/>
      <c r="CA113" s="2"/>
      <c r="CB113" s="2"/>
      <c r="CC113" s="2252"/>
      <c r="CD113" s="2252"/>
      <c r="CE113" s="2252"/>
      <c r="CF113" s="2252"/>
      <c r="CG113" s="2252"/>
      <c r="CH113" s="2252"/>
      <c r="CI113" s="2252"/>
      <c r="CJ113" s="2252"/>
      <c r="CK113" s="2252"/>
      <c r="CL113" s="2252"/>
      <c r="CM113" s="2254"/>
      <c r="CN113" s="2254"/>
      <c r="CO113" s="2254"/>
      <c r="CP113" s="2254"/>
      <c r="CQ113" s="2254"/>
      <c r="CR113" s="2254"/>
      <c r="CS113" s="2254"/>
      <c r="CT113" s="2254"/>
      <c r="CU113" s="2254"/>
      <c r="CV113" s="2254"/>
      <c r="CW113" s="2254"/>
      <c r="CX113" s="2254"/>
      <c r="CY113" s="2254"/>
      <c r="CZ113" s="2254"/>
      <c r="DA113" s="2254"/>
      <c r="DB113" s="2254"/>
      <c r="DC113" s="2254"/>
      <c r="DD113" s="2254"/>
      <c r="DE113" s="2254"/>
      <c r="DF113" s="2254"/>
      <c r="DG113" s="2254"/>
      <c r="DH113" s="2254"/>
      <c r="DI113" s="2254"/>
      <c r="DJ113" s="2254"/>
      <c r="DK113" s="2254"/>
      <c r="DL113" s="2254"/>
      <c r="DM113" s="2254"/>
      <c r="DN113" s="2254"/>
      <c r="DO113" s="2252"/>
      <c r="DP113" s="2252"/>
      <c r="DQ113" s="2252"/>
      <c r="DR113" s="2252"/>
      <c r="DS113" s="2252"/>
      <c r="DT113" s="2252"/>
      <c r="DU113" s="2252"/>
      <c r="DV113" s="2252"/>
      <c r="DW113" s="2252"/>
      <c r="DX113" s="2252"/>
      <c r="DY113" s="2252"/>
      <c r="DZ113" s="2252"/>
      <c r="EA113" s="2252"/>
      <c r="EB113" s="2252"/>
      <c r="EC113" s="2252"/>
      <c r="ED113" s="2252"/>
      <c r="EE113" s="2252"/>
      <c r="EF113" s="2252"/>
      <c r="EG113" s="2252"/>
      <c r="EH113" s="2252"/>
      <c r="EI113" s="2252"/>
      <c r="EJ113" s="2252"/>
      <c r="EK113" s="2252"/>
      <c r="EL113" s="2252"/>
      <c r="EM113" s="2252"/>
      <c r="EN113" s="2252"/>
      <c r="EO113" s="2252"/>
      <c r="EP113" s="2252"/>
      <c r="EQ113" s="2252"/>
      <c r="ER113" s="2252"/>
      <c r="ES113" s="2252"/>
      <c r="ET113" s="2252"/>
      <c r="EU113" s="2252"/>
      <c r="EV113" s="2252"/>
      <c r="EW113" s="2252"/>
      <c r="EX113" s="2252"/>
      <c r="EY113" s="2252"/>
      <c r="EZ113" s="2252"/>
      <c r="FA113" s="2252"/>
      <c r="FB113" s="2252"/>
      <c r="FC113" s="2252"/>
      <c r="FD113" s="2252"/>
      <c r="FE113" s="2252"/>
      <c r="FF113" s="2252"/>
      <c r="FG113" s="2252"/>
      <c r="FH113" s="2252"/>
      <c r="FI113" s="2252"/>
      <c r="FJ113" s="2252"/>
      <c r="FK113" s="2252"/>
      <c r="FL113" s="2252"/>
      <c r="FM113" s="2252"/>
      <c r="FN113" s="2252"/>
      <c r="FO113" s="2252"/>
      <c r="FP113" s="2252"/>
      <c r="FQ113" s="2252"/>
      <c r="FR113" s="2252"/>
      <c r="FS113" s="2252"/>
      <c r="FT113" s="2252"/>
    </row>
    <row r="114" spans="2:176" ht="9.75" customHeight="1" thickBot="1" x14ac:dyDescent="0.2">
      <c r="B114" s="1053" t="s">
        <v>6</v>
      </c>
      <c r="C114" s="1054"/>
      <c r="D114" s="1054"/>
      <c r="E114" s="1054"/>
      <c r="F114" s="1055" t="str">
        <f>IF(F60="","",F60)</f>
        <v/>
      </c>
      <c r="G114" s="1055"/>
      <c r="H114" s="1055"/>
      <c r="I114" s="1055"/>
      <c r="J114" s="1055"/>
      <c r="K114" s="1055"/>
      <c r="L114" s="1055"/>
      <c r="M114" s="1055"/>
      <c r="N114" s="1055"/>
      <c r="O114" s="1055"/>
      <c r="P114" s="1055"/>
      <c r="Q114" s="1055"/>
      <c r="R114" s="1055"/>
      <c r="S114" s="1056"/>
      <c r="T114" s="2"/>
      <c r="U114" s="2"/>
      <c r="V114" s="2"/>
      <c r="W114" s="2"/>
      <c r="X114" s="2"/>
      <c r="Y114" s="2"/>
      <c r="Z114" s="2"/>
      <c r="AA114" s="2"/>
      <c r="AB114" s="2"/>
      <c r="AC114" s="2"/>
      <c r="AD114" s="2"/>
      <c r="AE114" s="2"/>
      <c r="AF114" s="2"/>
      <c r="AG114" s="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59"/>
      <c r="BT114" s="59"/>
      <c r="BU114" s="59"/>
      <c r="BV114" s="2"/>
      <c r="BW114" s="2"/>
      <c r="BX114" s="2"/>
      <c r="BY114" s="2"/>
      <c r="BZ114" s="2"/>
      <c r="CA114" s="2"/>
      <c r="CB114" s="2"/>
      <c r="CC114" s="2252"/>
      <c r="CD114" s="2252"/>
      <c r="CE114" s="2252"/>
      <c r="CF114" s="2252"/>
      <c r="CG114" s="2252"/>
      <c r="CH114" s="2252"/>
      <c r="CI114" s="2252"/>
      <c r="CJ114" s="2252"/>
      <c r="CK114" s="2252"/>
      <c r="CL114" s="2252"/>
      <c r="CM114" s="2254"/>
      <c r="CN114" s="2254"/>
      <c r="CO114" s="2254"/>
      <c r="CP114" s="2254"/>
      <c r="CQ114" s="2254"/>
      <c r="CR114" s="2254"/>
      <c r="CS114" s="2254"/>
      <c r="CT114" s="2254"/>
      <c r="CU114" s="2254"/>
      <c r="CV114" s="2254"/>
      <c r="CW114" s="2254"/>
      <c r="CX114" s="2254"/>
      <c r="CY114" s="2254"/>
      <c r="CZ114" s="2254"/>
      <c r="DA114" s="2254"/>
      <c r="DB114" s="2254"/>
      <c r="DC114" s="2254"/>
      <c r="DD114" s="2254"/>
      <c r="DE114" s="2254"/>
      <c r="DF114" s="2254"/>
      <c r="DG114" s="2254"/>
      <c r="DH114" s="2254"/>
      <c r="DI114" s="2254"/>
      <c r="DJ114" s="2254"/>
      <c r="DK114" s="2254"/>
      <c r="DL114" s="2254"/>
      <c r="DM114" s="2254"/>
      <c r="DN114" s="2254"/>
      <c r="DO114" s="2252"/>
      <c r="DP114" s="2252"/>
      <c r="DQ114" s="2252"/>
      <c r="DR114" s="2252"/>
      <c r="DS114" s="2252"/>
      <c r="DT114" s="2252"/>
      <c r="DU114" s="2252"/>
      <c r="DV114" s="2252"/>
      <c r="DW114" s="2252"/>
      <c r="DX114" s="2252"/>
      <c r="DY114" s="2252"/>
      <c r="DZ114" s="2252"/>
      <c r="EA114" s="2252"/>
      <c r="EB114" s="2252"/>
      <c r="EC114" s="2252"/>
      <c r="ED114" s="2252"/>
      <c r="EE114" s="2252"/>
      <c r="EF114" s="2252"/>
      <c r="EG114" s="2252"/>
      <c r="EH114" s="2252"/>
      <c r="EI114" s="2252"/>
      <c r="EJ114" s="2252"/>
      <c r="EK114" s="2252"/>
      <c r="EL114" s="2252"/>
      <c r="EM114" s="2252"/>
      <c r="EN114" s="2252"/>
      <c r="EO114" s="2252"/>
      <c r="EP114" s="2252"/>
      <c r="EQ114" s="2252"/>
      <c r="ER114" s="2252"/>
      <c r="ES114" s="2252"/>
      <c r="ET114" s="2252"/>
      <c r="EU114" s="2252"/>
      <c r="EV114" s="2252"/>
      <c r="EW114" s="2252"/>
      <c r="EX114" s="2252"/>
      <c r="EY114" s="2252"/>
      <c r="EZ114" s="2252"/>
      <c r="FA114" s="2252"/>
      <c r="FB114" s="2252"/>
      <c r="FC114" s="2252"/>
      <c r="FD114" s="2252"/>
      <c r="FE114" s="2252"/>
      <c r="FF114" s="2252"/>
      <c r="FG114" s="2252"/>
      <c r="FH114" s="2252"/>
      <c r="FI114" s="2252"/>
      <c r="FJ114" s="2252"/>
      <c r="FK114" s="2252"/>
      <c r="FL114" s="2252"/>
      <c r="FM114" s="2252"/>
      <c r="FN114" s="2252"/>
      <c r="FO114" s="2252"/>
      <c r="FP114" s="2252"/>
      <c r="FQ114" s="2252"/>
      <c r="FR114" s="2252"/>
      <c r="FS114" s="2252"/>
      <c r="FT114" s="2252"/>
    </row>
    <row r="115" spans="2:176" ht="9.75" customHeight="1" x14ac:dyDescent="0.15">
      <c r="B115" s="1049"/>
      <c r="C115" s="1050"/>
      <c r="D115" s="1050"/>
      <c r="E115" s="1050"/>
      <c r="F115" s="1057"/>
      <c r="G115" s="1057"/>
      <c r="H115" s="1057"/>
      <c r="I115" s="1057"/>
      <c r="J115" s="1057"/>
      <c r="K115" s="1057"/>
      <c r="L115" s="1057"/>
      <c r="M115" s="1057"/>
      <c r="N115" s="1057"/>
      <c r="O115" s="1057"/>
      <c r="P115" s="1057"/>
      <c r="Q115" s="1057"/>
      <c r="R115" s="1057"/>
      <c r="S115" s="1058"/>
      <c r="T115" s="2"/>
      <c r="V115" s="748" t="s">
        <v>25</v>
      </c>
      <c r="W115" s="749"/>
      <c r="X115" s="749"/>
      <c r="Y115" s="749"/>
      <c r="Z115" s="749"/>
      <c r="AA115" s="749"/>
      <c r="AB115" s="749"/>
      <c r="AC115" s="749"/>
      <c r="AD115" s="749"/>
      <c r="AE115" s="749"/>
      <c r="AF115" s="749"/>
      <c r="AG115" s="749"/>
      <c r="AH115" s="749"/>
      <c r="AI115" s="749"/>
      <c r="AJ115" s="749"/>
      <c r="AK115" s="749"/>
      <c r="AL115" s="749"/>
      <c r="AM115" s="749"/>
      <c r="AN115" s="749"/>
      <c r="AO115" s="749"/>
      <c r="AP115" s="750"/>
      <c r="AQ115" s="710" t="str">
        <f>IF(AQ61="","",AQ61)</f>
        <v/>
      </c>
      <c r="AR115" s="710"/>
      <c r="AS115" s="710"/>
      <c r="AT115" s="710"/>
      <c r="AU115" s="710"/>
      <c r="AV115" s="710"/>
      <c r="AW115" s="710"/>
      <c r="AX115" s="710"/>
      <c r="AY115" s="710" t="s">
        <v>26</v>
      </c>
      <c r="AZ115" s="710"/>
      <c r="BA115" s="710"/>
      <c r="BB115" s="710"/>
      <c r="BC115" s="710" t="str">
        <f>IF(BC61="","",BC61)</f>
        <v/>
      </c>
      <c r="BD115" s="710"/>
      <c r="BE115" s="710"/>
      <c r="BF115" s="710"/>
      <c r="BG115" s="710"/>
      <c r="BH115" s="710"/>
      <c r="BI115" s="710"/>
      <c r="BJ115" s="710"/>
      <c r="BK115" s="710" t="s">
        <v>27</v>
      </c>
      <c r="BL115" s="710"/>
      <c r="BM115" s="710"/>
      <c r="BN115" s="710"/>
      <c r="BO115" s="710" t="str">
        <f>IF(BO61="","",BO61)</f>
        <v/>
      </c>
      <c r="BP115" s="710"/>
      <c r="BQ115" s="710"/>
      <c r="BR115" s="710"/>
      <c r="BS115" s="710"/>
      <c r="BT115" s="710"/>
      <c r="BU115" s="710"/>
      <c r="BV115" s="710"/>
      <c r="BW115" s="710" t="s">
        <v>28</v>
      </c>
      <c r="BX115" s="710"/>
      <c r="BY115" s="710"/>
      <c r="BZ115" s="713"/>
      <c r="CA115" s="56"/>
      <c r="CB115" s="2"/>
      <c r="CC115" s="2252"/>
      <c r="CD115" s="2252"/>
      <c r="CE115" s="2252"/>
      <c r="CF115" s="2252"/>
      <c r="CG115" s="2252"/>
      <c r="CH115" s="2252"/>
      <c r="CI115" s="2252"/>
      <c r="CJ115" s="2252"/>
      <c r="CK115" s="2252"/>
      <c r="CL115" s="2252"/>
      <c r="CM115" s="2254"/>
      <c r="CN115" s="2254"/>
      <c r="CO115" s="2254"/>
      <c r="CP115" s="2254"/>
      <c r="CQ115" s="2254"/>
      <c r="CR115" s="2254"/>
      <c r="CS115" s="2254"/>
      <c r="CT115" s="2254"/>
      <c r="CU115" s="2254"/>
      <c r="CV115" s="2254"/>
      <c r="CW115" s="2254"/>
      <c r="CX115" s="2254"/>
      <c r="CY115" s="2254"/>
      <c r="CZ115" s="2254"/>
      <c r="DA115" s="2254"/>
      <c r="DB115" s="2254"/>
      <c r="DC115" s="2254"/>
      <c r="DD115" s="2254"/>
      <c r="DE115" s="2254"/>
      <c r="DF115" s="2254"/>
      <c r="DG115" s="2254"/>
      <c r="DH115" s="2254"/>
      <c r="DI115" s="2254"/>
      <c r="DJ115" s="2254"/>
      <c r="DK115" s="2254"/>
      <c r="DL115" s="2254"/>
      <c r="DM115" s="2254"/>
      <c r="DN115" s="2254"/>
      <c r="DO115" s="2252"/>
      <c r="DP115" s="2252"/>
      <c r="DQ115" s="2252"/>
      <c r="DR115" s="2252"/>
      <c r="DS115" s="2252"/>
      <c r="DT115" s="2252"/>
      <c r="DU115" s="2252"/>
      <c r="DV115" s="2252"/>
      <c r="DW115" s="2252"/>
      <c r="DX115" s="2252"/>
      <c r="DY115" s="2252"/>
      <c r="DZ115" s="2252"/>
      <c r="EA115" s="2252"/>
      <c r="EB115" s="2252"/>
      <c r="EC115" s="2252"/>
      <c r="ED115" s="2252"/>
      <c r="EE115" s="2252"/>
      <c r="EF115" s="2252"/>
      <c r="EG115" s="2252"/>
      <c r="EH115" s="2252"/>
      <c r="EI115" s="2252"/>
      <c r="EJ115" s="2252"/>
      <c r="EK115" s="2252"/>
      <c r="EL115" s="2252"/>
      <c r="EM115" s="2252"/>
      <c r="EN115" s="2252"/>
      <c r="EO115" s="2252"/>
      <c r="EP115" s="2252"/>
      <c r="EQ115" s="2252"/>
      <c r="ER115" s="2252"/>
      <c r="ES115" s="2252"/>
      <c r="ET115" s="2252"/>
      <c r="EU115" s="2252"/>
      <c r="EV115" s="2252"/>
      <c r="EW115" s="2252"/>
      <c r="EX115" s="2252"/>
      <c r="EY115" s="2252"/>
      <c r="EZ115" s="2252"/>
      <c r="FA115" s="2252"/>
      <c r="FB115" s="2252"/>
      <c r="FC115" s="2252"/>
      <c r="FD115" s="2252"/>
      <c r="FE115" s="2252"/>
      <c r="FF115" s="2252"/>
      <c r="FG115" s="2252"/>
      <c r="FH115" s="2252"/>
      <c r="FI115" s="2252"/>
      <c r="FJ115" s="2252"/>
      <c r="FK115" s="2252"/>
      <c r="FL115" s="2252"/>
      <c r="FM115" s="2252"/>
      <c r="FN115" s="2252"/>
      <c r="FO115" s="2252"/>
      <c r="FP115" s="2252"/>
      <c r="FQ115" s="2252"/>
      <c r="FR115" s="2252"/>
      <c r="FS115" s="2252"/>
      <c r="FT115" s="2252"/>
    </row>
    <row r="116" spans="2:176" ht="9.75" customHeight="1" x14ac:dyDescent="0.15">
      <c r="B116" s="1049"/>
      <c r="C116" s="1050"/>
      <c r="D116" s="1050"/>
      <c r="E116" s="1050"/>
      <c r="F116" s="1057"/>
      <c r="G116" s="1057"/>
      <c r="H116" s="1057"/>
      <c r="I116" s="1057"/>
      <c r="J116" s="1057"/>
      <c r="K116" s="1057"/>
      <c r="L116" s="1057"/>
      <c r="M116" s="1057"/>
      <c r="N116" s="1057"/>
      <c r="O116" s="1057"/>
      <c r="P116" s="1057"/>
      <c r="Q116" s="1057"/>
      <c r="R116" s="1057"/>
      <c r="S116" s="1058"/>
      <c r="T116" s="71"/>
      <c r="U116" s="2"/>
      <c r="V116" s="751"/>
      <c r="W116" s="752"/>
      <c r="X116" s="752"/>
      <c r="Y116" s="752"/>
      <c r="Z116" s="752"/>
      <c r="AA116" s="752"/>
      <c r="AB116" s="752"/>
      <c r="AC116" s="752"/>
      <c r="AD116" s="752"/>
      <c r="AE116" s="752"/>
      <c r="AF116" s="752"/>
      <c r="AG116" s="752"/>
      <c r="AH116" s="752"/>
      <c r="AI116" s="752"/>
      <c r="AJ116" s="752"/>
      <c r="AK116" s="752"/>
      <c r="AL116" s="752"/>
      <c r="AM116" s="752"/>
      <c r="AN116" s="752"/>
      <c r="AO116" s="752"/>
      <c r="AP116" s="753"/>
      <c r="AQ116" s="711"/>
      <c r="AR116" s="711"/>
      <c r="AS116" s="711"/>
      <c r="AT116" s="711"/>
      <c r="AU116" s="711"/>
      <c r="AV116" s="711"/>
      <c r="AW116" s="711"/>
      <c r="AX116" s="711"/>
      <c r="AY116" s="711"/>
      <c r="AZ116" s="711"/>
      <c r="BA116" s="711"/>
      <c r="BB116" s="711"/>
      <c r="BC116" s="711"/>
      <c r="BD116" s="711"/>
      <c r="BE116" s="711"/>
      <c r="BF116" s="711"/>
      <c r="BG116" s="711"/>
      <c r="BH116" s="711"/>
      <c r="BI116" s="711"/>
      <c r="BJ116" s="711"/>
      <c r="BK116" s="711"/>
      <c r="BL116" s="711"/>
      <c r="BM116" s="711"/>
      <c r="BN116" s="711"/>
      <c r="BO116" s="711"/>
      <c r="BP116" s="711"/>
      <c r="BQ116" s="711"/>
      <c r="BR116" s="711"/>
      <c r="BS116" s="711"/>
      <c r="BT116" s="711"/>
      <c r="BU116" s="711"/>
      <c r="BV116" s="711"/>
      <c r="BW116" s="711"/>
      <c r="BX116" s="711"/>
      <c r="BY116" s="711"/>
      <c r="BZ116" s="714"/>
      <c r="CA116" s="56"/>
      <c r="CB116" s="2"/>
      <c r="CC116" s="2252"/>
      <c r="CD116" s="2252"/>
      <c r="CE116" s="2252"/>
      <c r="CF116" s="2252"/>
      <c r="CG116" s="2252"/>
      <c r="CH116" s="2252"/>
      <c r="CI116" s="2252"/>
      <c r="CJ116" s="2252"/>
      <c r="CK116" s="2252"/>
      <c r="CL116" s="2252"/>
      <c r="CM116" s="2254"/>
      <c r="CN116" s="2254"/>
      <c r="CO116" s="2254"/>
      <c r="CP116" s="2254"/>
      <c r="CQ116" s="2254"/>
      <c r="CR116" s="2254"/>
      <c r="CS116" s="2254"/>
      <c r="CT116" s="2254"/>
      <c r="CU116" s="2254"/>
      <c r="CV116" s="2254"/>
      <c r="CW116" s="2254"/>
      <c r="CX116" s="2254"/>
      <c r="CY116" s="2254"/>
      <c r="CZ116" s="2254"/>
      <c r="DA116" s="2254"/>
      <c r="DB116" s="2254"/>
      <c r="DC116" s="2254"/>
      <c r="DD116" s="2254"/>
      <c r="DE116" s="2254"/>
      <c r="DF116" s="2254"/>
      <c r="DG116" s="2254"/>
      <c r="DH116" s="2254"/>
      <c r="DI116" s="2254"/>
      <c r="DJ116" s="2254"/>
      <c r="DK116" s="2254"/>
      <c r="DL116" s="2254"/>
      <c r="DM116" s="2254"/>
      <c r="DN116" s="2254"/>
      <c r="DO116" s="2252"/>
      <c r="DP116" s="2252"/>
      <c r="DQ116" s="2252"/>
      <c r="DR116" s="2252"/>
      <c r="DS116" s="2252"/>
      <c r="DT116" s="2252"/>
      <c r="DU116" s="2252"/>
      <c r="DV116" s="2252"/>
      <c r="DW116" s="2252"/>
      <c r="DX116" s="2252"/>
      <c r="DY116" s="2252"/>
      <c r="DZ116" s="2252"/>
      <c r="EA116" s="2252"/>
      <c r="EB116" s="2252"/>
      <c r="EC116" s="2252"/>
      <c r="ED116" s="2252"/>
      <c r="EE116" s="2252"/>
      <c r="EF116" s="2252"/>
      <c r="EG116" s="2252"/>
      <c r="EH116" s="2252"/>
      <c r="EI116" s="2252"/>
      <c r="EJ116" s="2252"/>
      <c r="EK116" s="2252"/>
      <c r="EL116" s="2252"/>
      <c r="EM116" s="2252"/>
      <c r="EN116" s="2252"/>
      <c r="EO116" s="2252"/>
      <c r="EP116" s="2252"/>
      <c r="EQ116" s="2252"/>
      <c r="ER116" s="2252"/>
      <c r="ES116" s="2252"/>
      <c r="ET116" s="2252"/>
      <c r="EU116" s="2252"/>
      <c r="EV116" s="2252"/>
      <c r="EW116" s="2252"/>
      <c r="EX116" s="2252"/>
      <c r="EY116" s="2252"/>
      <c r="EZ116" s="2252"/>
      <c r="FA116" s="2252"/>
      <c r="FB116" s="2252"/>
      <c r="FC116" s="2252"/>
      <c r="FD116" s="2252"/>
      <c r="FE116" s="2252"/>
      <c r="FF116" s="2252"/>
      <c r="FG116" s="2252"/>
      <c r="FH116" s="2252"/>
      <c r="FI116" s="2252"/>
      <c r="FJ116" s="2252"/>
      <c r="FK116" s="2252"/>
      <c r="FL116" s="2252"/>
      <c r="FM116" s="2252"/>
      <c r="FN116" s="2252"/>
      <c r="FO116" s="2252"/>
      <c r="FP116" s="2252"/>
      <c r="FQ116" s="2252"/>
      <c r="FR116" s="2252"/>
      <c r="FS116" s="2252"/>
      <c r="FT116" s="2252"/>
    </row>
    <row r="117" spans="2:176" ht="9.75" customHeight="1" thickBot="1" x14ac:dyDescent="0.2">
      <c r="B117" s="1049"/>
      <c r="C117" s="1050"/>
      <c r="D117" s="1050"/>
      <c r="E117" s="1050"/>
      <c r="F117" s="1057"/>
      <c r="G117" s="1057"/>
      <c r="H117" s="1057"/>
      <c r="I117" s="1057"/>
      <c r="J117" s="1057"/>
      <c r="K117" s="1057"/>
      <c r="L117" s="1057"/>
      <c r="M117" s="1057"/>
      <c r="N117" s="1057"/>
      <c r="O117" s="1057"/>
      <c r="P117" s="1057"/>
      <c r="Q117" s="1057"/>
      <c r="R117" s="1057"/>
      <c r="S117" s="1058"/>
      <c r="T117" s="71"/>
      <c r="U117" s="2"/>
      <c r="V117" s="754"/>
      <c r="W117" s="755"/>
      <c r="X117" s="755"/>
      <c r="Y117" s="755"/>
      <c r="Z117" s="755"/>
      <c r="AA117" s="755"/>
      <c r="AB117" s="755"/>
      <c r="AC117" s="755"/>
      <c r="AD117" s="755"/>
      <c r="AE117" s="755"/>
      <c r="AF117" s="755"/>
      <c r="AG117" s="755"/>
      <c r="AH117" s="755"/>
      <c r="AI117" s="755"/>
      <c r="AJ117" s="755"/>
      <c r="AK117" s="755"/>
      <c r="AL117" s="755"/>
      <c r="AM117" s="755"/>
      <c r="AN117" s="755"/>
      <c r="AO117" s="755"/>
      <c r="AP117" s="756"/>
      <c r="AQ117" s="712"/>
      <c r="AR117" s="712"/>
      <c r="AS117" s="712"/>
      <c r="AT117" s="712"/>
      <c r="AU117" s="712"/>
      <c r="AV117" s="712"/>
      <c r="AW117" s="712"/>
      <c r="AX117" s="712"/>
      <c r="AY117" s="712"/>
      <c r="AZ117" s="712"/>
      <c r="BA117" s="712"/>
      <c r="BB117" s="712"/>
      <c r="BC117" s="712"/>
      <c r="BD117" s="712"/>
      <c r="BE117" s="712"/>
      <c r="BF117" s="712"/>
      <c r="BG117" s="712"/>
      <c r="BH117" s="712"/>
      <c r="BI117" s="712"/>
      <c r="BJ117" s="712"/>
      <c r="BK117" s="712"/>
      <c r="BL117" s="712"/>
      <c r="BM117" s="712"/>
      <c r="BN117" s="712"/>
      <c r="BO117" s="712"/>
      <c r="BP117" s="712"/>
      <c r="BQ117" s="712"/>
      <c r="BR117" s="712"/>
      <c r="BS117" s="712"/>
      <c r="BT117" s="712"/>
      <c r="BU117" s="712"/>
      <c r="BV117" s="712"/>
      <c r="BW117" s="712"/>
      <c r="BX117" s="712"/>
      <c r="BY117" s="712"/>
      <c r="BZ117" s="715"/>
      <c r="CA117" s="56"/>
      <c r="CB117" s="2"/>
      <c r="CC117" s="2253"/>
      <c r="CD117" s="2253"/>
      <c r="CE117" s="2253"/>
      <c r="CF117" s="2253"/>
      <c r="CG117" s="2253"/>
      <c r="CH117" s="2253"/>
      <c r="CI117" s="2253"/>
      <c r="CJ117" s="2253"/>
      <c r="CK117" s="2253"/>
      <c r="CL117" s="2253"/>
      <c r="CM117" s="2255"/>
      <c r="CN117" s="2255"/>
      <c r="CO117" s="2255"/>
      <c r="CP117" s="2255"/>
      <c r="CQ117" s="2255"/>
      <c r="CR117" s="2255"/>
      <c r="CS117" s="2255"/>
      <c r="CT117" s="2255"/>
      <c r="CU117" s="2255"/>
      <c r="CV117" s="2255"/>
      <c r="CW117" s="2255"/>
      <c r="CX117" s="2255"/>
      <c r="CY117" s="2255"/>
      <c r="CZ117" s="2255"/>
      <c r="DA117" s="2255"/>
      <c r="DB117" s="2255"/>
      <c r="DC117" s="2255"/>
      <c r="DD117" s="2255"/>
      <c r="DE117" s="2255"/>
      <c r="DF117" s="2255"/>
      <c r="DG117" s="2255"/>
      <c r="DH117" s="2255"/>
      <c r="DI117" s="2255"/>
      <c r="DJ117" s="2255"/>
      <c r="DK117" s="2255"/>
      <c r="DL117" s="2255"/>
      <c r="DM117" s="2255"/>
      <c r="DN117" s="2255"/>
      <c r="DO117" s="2253"/>
      <c r="DP117" s="2253"/>
      <c r="DQ117" s="2253"/>
      <c r="DR117" s="2253"/>
      <c r="DS117" s="2253"/>
      <c r="DT117" s="2253"/>
      <c r="DU117" s="2253"/>
      <c r="DV117" s="2253"/>
      <c r="DW117" s="2253"/>
      <c r="DX117" s="2253"/>
      <c r="DY117" s="2253"/>
      <c r="DZ117" s="2253"/>
      <c r="EA117" s="2253"/>
      <c r="EB117" s="2253"/>
      <c r="EC117" s="2253"/>
      <c r="ED117" s="2253"/>
      <c r="EE117" s="2253"/>
      <c r="EF117" s="2253"/>
      <c r="EG117" s="2253"/>
      <c r="EH117" s="2253"/>
      <c r="EI117" s="2253"/>
      <c r="EJ117" s="2253"/>
      <c r="EK117" s="2253"/>
      <c r="EL117" s="2253"/>
      <c r="EM117" s="2253"/>
      <c r="EN117" s="2253"/>
      <c r="EO117" s="2253"/>
      <c r="EP117" s="2253"/>
      <c r="EQ117" s="2253"/>
      <c r="ER117" s="2253"/>
      <c r="ES117" s="2253"/>
      <c r="ET117" s="2253"/>
      <c r="EU117" s="2253"/>
      <c r="EV117" s="2253"/>
      <c r="EW117" s="2253"/>
      <c r="EX117" s="2253"/>
      <c r="EY117" s="2253"/>
      <c r="EZ117" s="2253"/>
      <c r="FA117" s="2253"/>
      <c r="FB117" s="2253"/>
      <c r="FC117" s="2253"/>
      <c r="FD117" s="2253"/>
      <c r="FE117" s="2253"/>
      <c r="FF117" s="2253"/>
      <c r="FG117" s="2253"/>
      <c r="FH117" s="2253"/>
      <c r="FI117" s="2253"/>
      <c r="FJ117" s="2253"/>
      <c r="FK117" s="2253"/>
      <c r="FL117" s="2253"/>
      <c r="FM117" s="2253"/>
      <c r="FN117" s="2253"/>
      <c r="FO117" s="2253"/>
      <c r="FP117" s="2253"/>
      <c r="FQ117" s="2253"/>
      <c r="FR117" s="2253"/>
      <c r="FS117" s="2253"/>
      <c r="FT117" s="2253"/>
    </row>
    <row r="118" spans="2:176" ht="9.75" customHeight="1" x14ac:dyDescent="0.15">
      <c r="B118" s="1049" t="s">
        <v>5</v>
      </c>
      <c r="C118" s="1050"/>
      <c r="D118" s="1050"/>
      <c r="E118" s="1050"/>
      <c r="F118" s="363" t="str">
        <f t="shared" ref="F118:M118" si="5">IF(F64="","",F64)</f>
        <v/>
      </c>
      <c r="G118" s="1051" t="str">
        <f t="shared" si="5"/>
        <v/>
      </c>
      <c r="H118" s="1051" t="str">
        <f t="shared" si="5"/>
        <v/>
      </c>
      <c r="I118" s="1051" t="str">
        <f t="shared" si="5"/>
        <v/>
      </c>
      <c r="J118" s="1051" t="str">
        <f t="shared" si="5"/>
        <v/>
      </c>
      <c r="K118" s="1051" t="str">
        <f t="shared" si="5"/>
        <v/>
      </c>
      <c r="L118" s="1051" t="str">
        <f t="shared" si="5"/>
        <v/>
      </c>
      <c r="M118" s="1051" t="str">
        <f t="shared" si="5"/>
        <v/>
      </c>
      <c r="N118" s="1296"/>
      <c r="O118" s="1296"/>
      <c r="P118" s="1296"/>
      <c r="Q118" s="1296"/>
      <c r="R118" s="1296"/>
      <c r="S118" s="1297"/>
      <c r="T118" s="24"/>
      <c r="V118" s="808" t="s">
        <v>113</v>
      </c>
      <c r="W118" s="808"/>
      <c r="X118" s="808"/>
      <c r="Y118" s="808"/>
      <c r="Z118" s="808"/>
      <c r="AA118" s="808"/>
      <c r="AB118" s="808"/>
      <c r="AC118" s="808"/>
      <c r="AD118" s="808"/>
      <c r="AE118" s="808"/>
      <c r="AF118" s="808"/>
      <c r="AG118" s="808"/>
      <c r="AH118" s="808"/>
      <c r="AI118" s="808"/>
      <c r="AJ118" s="808"/>
      <c r="AK118" s="808"/>
      <c r="AL118" s="808"/>
      <c r="AM118" s="808"/>
      <c r="AN118" s="808"/>
      <c r="AO118" s="808"/>
      <c r="AP118" s="808"/>
      <c r="AQ118" s="808"/>
      <c r="AR118" s="808"/>
      <c r="AS118" s="808"/>
      <c r="AT118" s="808"/>
      <c r="AU118" s="808"/>
      <c r="AV118" s="808"/>
      <c r="AW118" s="808"/>
      <c r="AX118" s="808"/>
      <c r="AY118" s="808"/>
      <c r="AZ118" s="808"/>
      <c r="BA118" s="808"/>
      <c r="BB118" s="808"/>
      <c r="BC118" s="808"/>
      <c r="BD118" s="808"/>
      <c r="BE118" s="808"/>
      <c r="BF118" s="808"/>
      <c r="BG118" s="808"/>
      <c r="BH118" s="808"/>
      <c r="BI118" s="808"/>
      <c r="BJ118" s="808"/>
      <c r="BK118" s="808"/>
      <c r="BL118" s="808"/>
      <c r="BM118" s="808"/>
      <c r="BN118" s="808"/>
      <c r="BO118" s="808"/>
      <c r="BP118" s="808"/>
      <c r="BQ118" s="808"/>
      <c r="BR118" s="808"/>
      <c r="BS118" s="808"/>
      <c r="BT118" s="808"/>
      <c r="BU118" s="808"/>
      <c r="BV118" s="808"/>
      <c r="BW118" s="808"/>
      <c r="BX118" s="808"/>
      <c r="BY118" s="808"/>
      <c r="BZ118" s="808"/>
      <c r="CA118" s="69"/>
      <c r="CB118" s="2"/>
      <c r="CC118" s="1625" t="s">
        <v>271</v>
      </c>
      <c r="CD118" s="1626"/>
      <c r="CE118" s="1626"/>
      <c r="CF118" s="1626"/>
      <c r="CG118" s="1626"/>
      <c r="CH118" s="1626"/>
      <c r="CI118" s="1626"/>
      <c r="CJ118" s="1626"/>
      <c r="CK118" s="1626"/>
      <c r="CL118" s="1626"/>
      <c r="CM118" s="1626"/>
      <c r="CN118" s="1626"/>
      <c r="CO118" s="1626"/>
      <c r="CP118" s="1626"/>
      <c r="CQ118" s="1626"/>
      <c r="CR118" s="1626"/>
      <c r="CS118" s="1626"/>
      <c r="CT118" s="1626"/>
      <c r="CU118" s="1626"/>
      <c r="CV118" s="1626"/>
      <c r="CW118" s="1626"/>
      <c r="CX118" s="1626"/>
      <c r="CY118" s="1626"/>
      <c r="CZ118" s="1626"/>
      <c r="DA118" s="1626"/>
      <c r="DB118" s="1626"/>
      <c r="DC118" s="1626"/>
      <c r="DD118" s="1626"/>
      <c r="DE118" s="1626"/>
      <c r="DF118" s="1626"/>
      <c r="DG118" s="1626"/>
      <c r="DH118" s="1626"/>
      <c r="DI118" s="1626"/>
      <c r="DJ118" s="1626"/>
      <c r="DK118" s="1626"/>
      <c r="DL118" s="1626"/>
      <c r="DM118" s="1626"/>
      <c r="DN118" s="1626"/>
      <c r="DO118" s="1626"/>
      <c r="DP118" s="1626"/>
      <c r="DQ118" s="1626"/>
      <c r="DR118" s="1626"/>
      <c r="DS118" s="1626"/>
      <c r="DT118" s="1626"/>
      <c r="DU118" s="1626"/>
      <c r="DV118" s="1626"/>
      <c r="DW118" s="1626"/>
      <c r="DX118" s="1626"/>
      <c r="DY118" s="1626"/>
      <c r="DZ118" s="1626"/>
      <c r="EA118" s="1626"/>
      <c r="EB118" s="1626"/>
      <c r="EC118" s="1626"/>
      <c r="ED118" s="1626"/>
      <c r="EE118" s="1626"/>
      <c r="EF118" s="1626"/>
      <c r="EG118" s="1626"/>
      <c r="EH118" s="1626"/>
      <c r="EI118" s="1626"/>
      <c r="EJ118" s="1626"/>
      <c r="EK118" s="1626"/>
      <c r="EL118" s="1626"/>
      <c r="EM118" s="1626"/>
      <c r="EN118" s="1626"/>
      <c r="EO118" s="1626"/>
      <c r="EP118" s="1626"/>
      <c r="EQ118" s="1626"/>
      <c r="ER118" s="1626"/>
      <c r="ES118" s="1626"/>
      <c r="ET118" s="1626"/>
      <c r="EU118" s="1626"/>
      <c r="EV118" s="1626"/>
      <c r="EW118" s="1626"/>
      <c r="EX118" s="1626"/>
      <c r="EY118" s="1626"/>
      <c r="EZ118" s="1626"/>
      <c r="FA118" s="1626"/>
      <c r="FB118" s="1626"/>
      <c r="FC118" s="1626"/>
      <c r="FD118" s="1626"/>
      <c r="FE118" s="1626"/>
      <c r="FF118" s="1626"/>
      <c r="FG118" s="1626"/>
      <c r="FH118" s="1626"/>
      <c r="FI118" s="1626"/>
      <c r="FJ118" s="1626"/>
      <c r="FK118" s="1626"/>
      <c r="FL118" s="1626"/>
      <c r="FM118" s="1626"/>
      <c r="FN118" s="1626"/>
      <c r="FO118" s="1626"/>
      <c r="FP118" s="1626"/>
      <c r="FQ118" s="1626"/>
      <c r="FR118" s="1626"/>
      <c r="FS118" s="1626"/>
      <c r="FT118" s="1627"/>
    </row>
    <row r="119" spans="2:176" ht="9.75" customHeight="1" thickBot="1" x14ac:dyDescent="0.2">
      <c r="B119" s="1049"/>
      <c r="C119" s="1050"/>
      <c r="D119" s="1050"/>
      <c r="E119" s="1050"/>
      <c r="F119" s="366"/>
      <c r="G119" s="1052"/>
      <c r="H119" s="1052"/>
      <c r="I119" s="1052"/>
      <c r="J119" s="1052"/>
      <c r="K119" s="1052"/>
      <c r="L119" s="1052"/>
      <c r="M119" s="1052"/>
      <c r="N119" s="1296"/>
      <c r="O119" s="1296"/>
      <c r="P119" s="1296"/>
      <c r="Q119" s="1296"/>
      <c r="R119" s="1296"/>
      <c r="S119" s="1297"/>
      <c r="T119" s="24"/>
      <c r="U119" s="6"/>
      <c r="V119" s="809"/>
      <c r="W119" s="809"/>
      <c r="X119" s="809"/>
      <c r="Y119" s="809"/>
      <c r="Z119" s="809"/>
      <c r="AA119" s="809"/>
      <c r="AB119" s="809"/>
      <c r="AC119" s="809"/>
      <c r="AD119" s="809"/>
      <c r="AE119" s="809"/>
      <c r="AF119" s="809"/>
      <c r="AG119" s="809"/>
      <c r="AH119" s="809"/>
      <c r="AI119" s="809"/>
      <c r="AJ119" s="809"/>
      <c r="AK119" s="809"/>
      <c r="AL119" s="809"/>
      <c r="AM119" s="809"/>
      <c r="AN119" s="809"/>
      <c r="AO119" s="809"/>
      <c r="AP119" s="809"/>
      <c r="AQ119" s="809"/>
      <c r="AR119" s="809"/>
      <c r="AS119" s="809"/>
      <c r="AT119" s="809"/>
      <c r="AU119" s="809"/>
      <c r="AV119" s="809"/>
      <c r="AW119" s="809"/>
      <c r="AX119" s="809"/>
      <c r="AY119" s="809"/>
      <c r="AZ119" s="809"/>
      <c r="BA119" s="809"/>
      <c r="BB119" s="809"/>
      <c r="BC119" s="809"/>
      <c r="BD119" s="809"/>
      <c r="BE119" s="809"/>
      <c r="BF119" s="809"/>
      <c r="BG119" s="809"/>
      <c r="BH119" s="809"/>
      <c r="BI119" s="809"/>
      <c r="BJ119" s="809"/>
      <c r="BK119" s="809"/>
      <c r="BL119" s="809"/>
      <c r="BM119" s="809"/>
      <c r="BN119" s="809"/>
      <c r="BO119" s="809"/>
      <c r="BP119" s="809"/>
      <c r="BQ119" s="809"/>
      <c r="BR119" s="809"/>
      <c r="BS119" s="809"/>
      <c r="BT119" s="809"/>
      <c r="BU119" s="809"/>
      <c r="BV119" s="809"/>
      <c r="BW119" s="809"/>
      <c r="BX119" s="809"/>
      <c r="BY119" s="809"/>
      <c r="BZ119" s="809"/>
      <c r="CA119" s="69"/>
      <c r="CB119" s="2"/>
      <c r="CC119" s="16"/>
      <c r="CD119" s="2"/>
      <c r="EQ119" s="108"/>
      <c r="ER119" s="108"/>
      <c r="ES119" s="108"/>
      <c r="ET119" s="108"/>
      <c r="EU119" s="108"/>
      <c r="EV119" s="108"/>
      <c r="EW119" s="108"/>
      <c r="FS119" s="2"/>
      <c r="FT119" s="17"/>
    </row>
    <row r="120" spans="2:176" ht="9.75" customHeight="1" x14ac:dyDescent="0.15">
      <c r="B120" s="810" t="s">
        <v>45</v>
      </c>
      <c r="C120" s="811"/>
      <c r="D120" s="811"/>
      <c r="E120" s="811"/>
      <c r="F120" s="812" t="str">
        <f>IF(F66="","",F66)</f>
        <v>〒</v>
      </c>
      <c r="G120" s="794" t="str">
        <f>IF(G66="","",G66)</f>
        <v/>
      </c>
      <c r="H120" s="794"/>
      <c r="I120" s="794"/>
      <c r="J120" s="794"/>
      <c r="K120" s="794"/>
      <c r="L120" s="794"/>
      <c r="M120" s="794"/>
      <c r="N120" s="794"/>
      <c r="O120" s="794"/>
      <c r="P120" s="794"/>
      <c r="Q120" s="794"/>
      <c r="R120" s="794"/>
      <c r="S120" s="795"/>
      <c r="T120" s="14"/>
      <c r="V120" s="2235" t="s">
        <v>15</v>
      </c>
      <c r="W120" s="2058"/>
      <c r="X120" s="2058"/>
      <c r="Y120" s="2058"/>
      <c r="Z120" s="2058"/>
      <c r="AA120" s="2058"/>
      <c r="AB120" s="2058"/>
      <c r="AC120" s="2058"/>
      <c r="AD120" s="2058"/>
      <c r="AE120" s="2058"/>
      <c r="AF120" s="2058"/>
      <c r="AG120" s="2058"/>
      <c r="AH120" s="2058"/>
      <c r="AI120" s="2058"/>
      <c r="AJ120" s="2236"/>
      <c r="AK120" s="2359" t="str">
        <f>IF(AK66="","",AK66)</f>
        <v/>
      </c>
      <c r="AL120" s="1757"/>
      <c r="AM120" s="1757"/>
      <c r="AN120" s="1781"/>
      <c r="AO120" s="1780" t="str">
        <f>IF(AO66="","",AO66)</f>
        <v/>
      </c>
      <c r="AP120" s="1757"/>
      <c r="AQ120" s="1757"/>
      <c r="AR120" s="1781"/>
      <c r="AS120" s="1780" t="str">
        <f>IF(AS66="","",AS66)</f>
        <v/>
      </c>
      <c r="AT120" s="1757"/>
      <c r="AU120" s="1757"/>
      <c r="AV120" s="1781"/>
      <c r="AW120" s="1780" t="str">
        <f>IF(AW66="","",AW66)</f>
        <v/>
      </c>
      <c r="AX120" s="1757"/>
      <c r="AY120" s="1757"/>
      <c r="AZ120" s="1781"/>
      <c r="BA120" s="1780" t="str">
        <f>IF(BA66="","",BA66)</f>
        <v/>
      </c>
      <c r="BB120" s="1757"/>
      <c r="BC120" s="1757"/>
      <c r="BD120" s="1781"/>
      <c r="BE120" s="1780" t="str">
        <f>IF(BE66="","",BE66)</f>
        <v/>
      </c>
      <c r="BF120" s="1757"/>
      <c r="BG120" s="1757"/>
      <c r="BH120" s="1781"/>
      <c r="BI120" s="1757" t="str">
        <f>IF(BI66="","",BI66)</f>
        <v/>
      </c>
      <c r="BJ120" s="1757"/>
      <c r="BK120" s="1757"/>
      <c r="BL120" s="1758"/>
      <c r="BM120" s="2809" t="str">
        <f>IF(BM66="","",BM66)</f>
        <v/>
      </c>
      <c r="BN120" s="2810"/>
      <c r="BO120" s="2810"/>
      <c r="BP120" s="2810"/>
      <c r="BQ120" s="2810"/>
      <c r="BR120" s="2810"/>
      <c r="BS120" s="2810"/>
      <c r="BT120" s="2810"/>
      <c r="BU120" s="2810"/>
      <c r="BV120" s="2810"/>
      <c r="BW120" s="2810"/>
      <c r="BX120" s="2810"/>
      <c r="BY120" s="2810"/>
      <c r="BZ120" s="2811"/>
      <c r="CA120" s="14"/>
      <c r="CB120" s="2"/>
      <c r="CC120" s="16"/>
      <c r="CD120" s="8"/>
      <c r="CE120" s="1589" t="s">
        <v>224</v>
      </c>
      <c r="CF120" s="1590"/>
      <c r="CG120" s="1590"/>
      <c r="CH120" s="1590"/>
      <c r="CI120" s="1590"/>
      <c r="CJ120" s="1590"/>
      <c r="CK120" s="1590"/>
      <c r="CL120" s="1590"/>
      <c r="CM120" s="1590"/>
      <c r="CN120" s="1590"/>
      <c r="CO120" s="1590"/>
      <c r="CP120" s="1590"/>
      <c r="CQ120" s="1590"/>
      <c r="CR120" s="1590"/>
      <c r="CS120" s="1590"/>
      <c r="CT120" s="1590"/>
      <c r="CU120" s="1590"/>
      <c r="CV120" s="1590"/>
      <c r="CW120" s="2453">
        <f>IF(CW66="","",CW66)</f>
        <v>0</v>
      </c>
      <c r="CX120" s="2454"/>
      <c r="CY120" s="2454"/>
      <c r="CZ120" s="2455"/>
      <c r="DA120" s="2457">
        <f>IF(DA66="","",DA66)</f>
        <v>2</v>
      </c>
      <c r="DB120" s="2454"/>
      <c r="DC120" s="2454"/>
      <c r="DD120" s="2455"/>
      <c r="DE120" s="2459">
        <f>IF(DE66="","",DE66)</f>
        <v>0</v>
      </c>
      <c r="DF120" s="2454"/>
      <c r="DG120" s="2454"/>
      <c r="DH120" s="2460"/>
      <c r="DK120" s="2462" t="s">
        <v>35</v>
      </c>
      <c r="DL120" s="2463"/>
      <c r="DM120" s="2463"/>
      <c r="DN120" s="2463"/>
      <c r="DO120" s="2463"/>
      <c r="DP120" s="2463"/>
      <c r="DQ120" s="2463"/>
      <c r="DR120" s="2463"/>
      <c r="DS120" s="2463"/>
      <c r="DT120" s="2463"/>
      <c r="DU120" s="2463"/>
      <c r="DV120" s="2463"/>
      <c r="DW120" s="2463"/>
      <c r="DX120" s="2463"/>
      <c r="DY120" s="2463"/>
      <c r="DZ120" s="2463"/>
      <c r="EA120" s="2463"/>
      <c r="EB120" s="2463"/>
      <c r="EC120" s="1585" t="str">
        <f>IF(EC66="","",EC66)</f>
        <v/>
      </c>
      <c r="ED120" s="1531"/>
      <c r="EE120" s="1531"/>
      <c r="EF120" s="1588"/>
      <c r="EG120" s="1587" t="str">
        <f>IF(EG66="","",EG66)</f>
        <v/>
      </c>
      <c r="EH120" s="1531"/>
      <c r="EI120" s="1531"/>
      <c r="EJ120" s="1588"/>
      <c r="EK120" s="1587" t="str">
        <f>IF(EK66="","",EK66)</f>
        <v/>
      </c>
      <c r="EL120" s="1531"/>
      <c r="EM120" s="1531"/>
      <c r="EN120" s="1586"/>
      <c r="EO120" s="1530" t="str">
        <f>IF(EO66="","",EO66)</f>
        <v/>
      </c>
      <c r="EP120" s="1531"/>
      <c r="EQ120" s="1531"/>
      <c r="ER120" s="1588"/>
      <c r="ES120" s="1587" t="str">
        <f>IF(ES66="","",ES66)</f>
        <v/>
      </c>
      <c r="ET120" s="1531"/>
      <c r="EU120" s="1531"/>
      <c r="EV120" s="1586"/>
      <c r="EW120" s="1530" t="str">
        <f>IF(EW66="","",EW66)</f>
        <v/>
      </c>
      <c r="EX120" s="1531"/>
      <c r="EY120" s="1531"/>
      <c r="EZ120" s="1531"/>
      <c r="FC120" s="2367" t="str">
        <f>IF(FC66="","",FC66)</f>
        <v/>
      </c>
      <c r="FD120" s="2368"/>
      <c r="FE120" s="2368"/>
      <c r="FF120" s="2368"/>
      <c r="FG120" s="2368"/>
      <c r="FH120" s="2368"/>
      <c r="FI120" s="2368"/>
      <c r="FJ120" s="2368"/>
      <c r="FK120" s="2368"/>
      <c r="FL120" s="2368"/>
      <c r="FM120" s="2368"/>
      <c r="FN120" s="2368"/>
      <c r="FO120" s="2368"/>
      <c r="FP120" s="2368"/>
      <c r="FQ120" s="2368"/>
      <c r="FR120" s="2369"/>
      <c r="FS120" s="2"/>
      <c r="FT120" s="17"/>
    </row>
    <row r="121" spans="2:176" ht="9.75" customHeight="1" x14ac:dyDescent="0.15">
      <c r="B121" s="736"/>
      <c r="C121" s="737"/>
      <c r="D121" s="737"/>
      <c r="E121" s="737"/>
      <c r="F121" s="813"/>
      <c r="G121" s="794"/>
      <c r="H121" s="794"/>
      <c r="I121" s="794"/>
      <c r="J121" s="794"/>
      <c r="K121" s="794"/>
      <c r="L121" s="794"/>
      <c r="M121" s="794"/>
      <c r="N121" s="794"/>
      <c r="O121" s="794"/>
      <c r="P121" s="794"/>
      <c r="Q121" s="794"/>
      <c r="R121" s="794"/>
      <c r="S121" s="795"/>
      <c r="T121" s="14"/>
      <c r="U121" s="70"/>
      <c r="V121" s="2227"/>
      <c r="W121" s="2228"/>
      <c r="X121" s="2228"/>
      <c r="Y121" s="2228"/>
      <c r="Z121" s="2228"/>
      <c r="AA121" s="2228"/>
      <c r="AB121" s="2228"/>
      <c r="AC121" s="2228"/>
      <c r="AD121" s="2228"/>
      <c r="AE121" s="2228"/>
      <c r="AF121" s="2228"/>
      <c r="AG121" s="2228"/>
      <c r="AH121" s="2228"/>
      <c r="AI121" s="2228"/>
      <c r="AJ121" s="2237"/>
      <c r="AK121" s="2360"/>
      <c r="AL121" s="727"/>
      <c r="AM121" s="727"/>
      <c r="AN121" s="2285"/>
      <c r="AO121" s="2284"/>
      <c r="AP121" s="727"/>
      <c r="AQ121" s="727"/>
      <c r="AR121" s="2285"/>
      <c r="AS121" s="2284"/>
      <c r="AT121" s="727"/>
      <c r="AU121" s="727"/>
      <c r="AV121" s="2285"/>
      <c r="AW121" s="2284"/>
      <c r="AX121" s="727"/>
      <c r="AY121" s="727"/>
      <c r="AZ121" s="1783"/>
      <c r="BA121" s="1782"/>
      <c r="BB121" s="726"/>
      <c r="BC121" s="726"/>
      <c r="BD121" s="1783"/>
      <c r="BE121" s="2284"/>
      <c r="BF121" s="727"/>
      <c r="BG121" s="727"/>
      <c r="BH121" s="2285"/>
      <c r="BI121" s="726"/>
      <c r="BJ121" s="726"/>
      <c r="BK121" s="726"/>
      <c r="BL121" s="1759"/>
      <c r="BM121" s="2812"/>
      <c r="BN121" s="2813"/>
      <c r="BO121" s="2813"/>
      <c r="BP121" s="2813"/>
      <c r="BQ121" s="2813"/>
      <c r="BR121" s="2813"/>
      <c r="BS121" s="2813"/>
      <c r="BT121" s="2813"/>
      <c r="BU121" s="2813"/>
      <c r="BV121" s="2813"/>
      <c r="BW121" s="2813"/>
      <c r="BX121" s="2813"/>
      <c r="BY121" s="2813"/>
      <c r="BZ121" s="2814"/>
      <c r="CA121" s="14"/>
      <c r="CB121" s="2"/>
      <c r="CC121" s="16"/>
      <c r="CD121" s="8"/>
      <c r="CE121" s="1591"/>
      <c r="CF121" s="1592"/>
      <c r="CG121" s="1592"/>
      <c r="CH121" s="1592"/>
      <c r="CI121" s="1592"/>
      <c r="CJ121" s="1592"/>
      <c r="CK121" s="1592"/>
      <c r="CL121" s="1592"/>
      <c r="CM121" s="1592"/>
      <c r="CN121" s="1592"/>
      <c r="CO121" s="1592"/>
      <c r="CP121" s="1592"/>
      <c r="CQ121" s="1592"/>
      <c r="CR121" s="1592"/>
      <c r="CS121" s="1592"/>
      <c r="CT121" s="1592"/>
      <c r="CU121" s="1592"/>
      <c r="CV121" s="1592"/>
      <c r="CW121" s="2456"/>
      <c r="CX121" s="1534"/>
      <c r="CY121" s="1534"/>
      <c r="CZ121" s="1535"/>
      <c r="DA121" s="2458"/>
      <c r="DB121" s="1534"/>
      <c r="DC121" s="1534"/>
      <c r="DD121" s="1535"/>
      <c r="DE121" s="1533"/>
      <c r="DF121" s="1534"/>
      <c r="DG121" s="1534"/>
      <c r="DH121" s="2461"/>
      <c r="DK121" s="2464"/>
      <c r="DL121" s="2465"/>
      <c r="DM121" s="2465"/>
      <c r="DN121" s="2465"/>
      <c r="DO121" s="2465"/>
      <c r="DP121" s="2465"/>
      <c r="DQ121" s="2465"/>
      <c r="DR121" s="2465"/>
      <c r="DS121" s="2465"/>
      <c r="DT121" s="2465"/>
      <c r="DU121" s="2465"/>
      <c r="DV121" s="2465"/>
      <c r="DW121" s="2465"/>
      <c r="DX121" s="2465"/>
      <c r="DY121" s="2465"/>
      <c r="DZ121" s="2465"/>
      <c r="EA121" s="2465"/>
      <c r="EB121" s="2465"/>
      <c r="EC121" s="1585"/>
      <c r="ED121" s="1531"/>
      <c r="EE121" s="1531"/>
      <c r="EF121" s="1588"/>
      <c r="EG121" s="1587"/>
      <c r="EH121" s="1531"/>
      <c r="EI121" s="1531"/>
      <c r="EJ121" s="1588"/>
      <c r="EK121" s="1587"/>
      <c r="EL121" s="1531"/>
      <c r="EM121" s="1531"/>
      <c r="EN121" s="1586"/>
      <c r="EO121" s="1530"/>
      <c r="EP121" s="1531"/>
      <c r="EQ121" s="1531"/>
      <c r="ER121" s="1588"/>
      <c r="ES121" s="1587"/>
      <c r="ET121" s="1531"/>
      <c r="EU121" s="1531"/>
      <c r="EV121" s="1586"/>
      <c r="EW121" s="1530"/>
      <c r="EX121" s="1531"/>
      <c r="EY121" s="1531"/>
      <c r="EZ121" s="1531"/>
      <c r="FC121" s="2370"/>
      <c r="FD121" s="2371"/>
      <c r="FE121" s="2371"/>
      <c r="FF121" s="2371"/>
      <c r="FG121" s="2371"/>
      <c r="FH121" s="2371"/>
      <c r="FI121" s="2371"/>
      <c r="FJ121" s="2371"/>
      <c r="FK121" s="2371"/>
      <c r="FL121" s="2371"/>
      <c r="FM121" s="2371"/>
      <c r="FN121" s="2371"/>
      <c r="FO121" s="2371"/>
      <c r="FP121" s="2371"/>
      <c r="FQ121" s="2371"/>
      <c r="FR121" s="2372"/>
      <c r="FS121" s="2"/>
      <c r="FT121" s="17"/>
    </row>
    <row r="122" spans="2:176" ht="9.75" customHeight="1" x14ac:dyDescent="0.2">
      <c r="B122" s="736"/>
      <c r="C122" s="737"/>
      <c r="D122" s="737"/>
      <c r="E122" s="737"/>
      <c r="F122" s="794" t="str">
        <f>IF(F68="","",F68)</f>
        <v/>
      </c>
      <c r="G122" s="794"/>
      <c r="H122" s="794"/>
      <c r="I122" s="794"/>
      <c r="J122" s="794"/>
      <c r="K122" s="794"/>
      <c r="L122" s="794"/>
      <c r="M122" s="794"/>
      <c r="N122" s="794"/>
      <c r="O122" s="794"/>
      <c r="P122" s="794"/>
      <c r="Q122" s="794"/>
      <c r="R122" s="794"/>
      <c r="S122" s="795"/>
      <c r="T122" s="22"/>
      <c r="V122" s="1934" t="s">
        <v>16</v>
      </c>
      <c r="W122" s="1935"/>
      <c r="X122" s="1935"/>
      <c r="Y122" s="1935"/>
      <c r="Z122" s="1935"/>
      <c r="AA122" s="1935"/>
      <c r="AB122" s="1935"/>
      <c r="AC122" s="1935"/>
      <c r="AD122" s="1935"/>
      <c r="AE122" s="1935"/>
      <c r="AF122" s="1935"/>
      <c r="AG122" s="1935"/>
      <c r="AH122" s="1935"/>
      <c r="AI122" s="1935"/>
      <c r="AJ122" s="1935"/>
      <c r="AK122" s="1935"/>
      <c r="AL122" s="1935"/>
      <c r="AM122" s="1935"/>
      <c r="AN122" s="1935"/>
      <c r="AO122" s="1935"/>
      <c r="AP122" s="1935"/>
      <c r="AQ122" s="1935"/>
      <c r="AR122" s="1935"/>
      <c r="AS122" s="1935"/>
      <c r="AT122" s="1935"/>
      <c r="AU122" s="1935"/>
      <c r="AV122" s="1935"/>
      <c r="AW122" s="1935"/>
      <c r="AX122" s="1935"/>
      <c r="AY122" s="1935"/>
      <c r="AZ122" s="1784" t="str">
        <f>IF(AZ68="","",AZ68)</f>
        <v/>
      </c>
      <c r="BA122" s="1769"/>
      <c r="BB122" s="1769"/>
      <c r="BC122" s="1769" t="str">
        <f>IF(BC68="","",BC68)</f>
        <v/>
      </c>
      <c r="BD122" s="1769"/>
      <c r="BE122" s="1769"/>
      <c r="BF122" s="1769" t="str">
        <f>IF(BF68="","",BF68)</f>
        <v/>
      </c>
      <c r="BG122" s="1769"/>
      <c r="BH122" s="1770"/>
      <c r="BI122" s="1769" t="str">
        <f>IF(BI68="","",BI68)</f>
        <v/>
      </c>
      <c r="BJ122" s="1769"/>
      <c r="BK122" s="1769"/>
      <c r="BL122" s="1769" t="str">
        <f>IF(BL68="","",BL68)</f>
        <v/>
      </c>
      <c r="BM122" s="1769"/>
      <c r="BN122" s="1769"/>
      <c r="BO122" s="1769" t="str">
        <f>IF(BO68="","",BO68)</f>
        <v/>
      </c>
      <c r="BP122" s="1769"/>
      <c r="BQ122" s="1770"/>
      <c r="BR122" s="1769" t="str">
        <f>IF(BR68="","",BR68)</f>
        <v/>
      </c>
      <c r="BS122" s="1769"/>
      <c r="BT122" s="1769"/>
      <c r="BU122" s="1769" t="str">
        <f>IF(BU68="","",BU68)</f>
        <v/>
      </c>
      <c r="BV122" s="1769"/>
      <c r="BW122" s="1769"/>
      <c r="BX122" s="1769" t="str">
        <f>IF(BX68="","",BX68)</f>
        <v/>
      </c>
      <c r="BY122" s="1769"/>
      <c r="BZ122" s="1775"/>
      <c r="CA122" s="64"/>
      <c r="CB122" s="2"/>
      <c r="CC122" s="16"/>
      <c r="CD122" s="8"/>
      <c r="CQ122" s="8"/>
      <c r="CR122" s="8"/>
      <c r="CS122" s="8"/>
      <c r="EC122" s="115"/>
      <c r="ED122" s="115"/>
      <c r="FC122" s="1763"/>
      <c r="FD122" s="1764"/>
      <c r="FE122" s="1764"/>
      <c r="FF122" s="1764"/>
      <c r="FG122" s="1764"/>
      <c r="FH122" s="1764"/>
      <c r="FI122" s="1764"/>
      <c r="FJ122" s="1764"/>
      <c r="FK122" s="1764"/>
      <c r="FL122" s="1764"/>
      <c r="FM122" s="1764"/>
      <c r="FN122" s="1764"/>
      <c r="FO122" s="1764"/>
      <c r="FP122" s="1764"/>
      <c r="FQ122" s="1764"/>
      <c r="FR122" s="2373"/>
      <c r="FS122" s="2"/>
      <c r="FT122" s="17"/>
    </row>
    <row r="123" spans="2:176" ht="9.75" customHeight="1" x14ac:dyDescent="0.2">
      <c r="B123" s="736"/>
      <c r="C123" s="737"/>
      <c r="D123" s="737"/>
      <c r="E123" s="737"/>
      <c r="F123" s="794"/>
      <c r="G123" s="794"/>
      <c r="H123" s="794"/>
      <c r="I123" s="794"/>
      <c r="J123" s="794"/>
      <c r="K123" s="794"/>
      <c r="L123" s="794"/>
      <c r="M123" s="794"/>
      <c r="N123" s="794"/>
      <c r="O123" s="794"/>
      <c r="P123" s="794"/>
      <c r="Q123" s="794"/>
      <c r="R123" s="794"/>
      <c r="S123" s="795"/>
      <c r="T123" s="22"/>
      <c r="U123" s="70"/>
      <c r="V123" s="1937"/>
      <c r="W123" s="1938"/>
      <c r="X123" s="1938"/>
      <c r="Y123" s="1938"/>
      <c r="Z123" s="1938"/>
      <c r="AA123" s="1938"/>
      <c r="AB123" s="1938"/>
      <c r="AC123" s="1938"/>
      <c r="AD123" s="1938"/>
      <c r="AE123" s="1938"/>
      <c r="AF123" s="1938"/>
      <c r="AG123" s="1938"/>
      <c r="AH123" s="1938"/>
      <c r="AI123" s="1938"/>
      <c r="AJ123" s="1938"/>
      <c r="AK123" s="1938"/>
      <c r="AL123" s="1938"/>
      <c r="AM123" s="1938"/>
      <c r="AN123" s="1938"/>
      <c r="AO123" s="1938"/>
      <c r="AP123" s="1938"/>
      <c r="AQ123" s="1938"/>
      <c r="AR123" s="1938"/>
      <c r="AS123" s="1938"/>
      <c r="AT123" s="1938"/>
      <c r="AU123" s="1938"/>
      <c r="AV123" s="1938"/>
      <c r="AW123" s="1938"/>
      <c r="AX123" s="1938"/>
      <c r="AY123" s="1938"/>
      <c r="AZ123" s="1785"/>
      <c r="BA123" s="1771"/>
      <c r="BB123" s="1771"/>
      <c r="BC123" s="1771"/>
      <c r="BD123" s="1771"/>
      <c r="BE123" s="1771"/>
      <c r="BF123" s="1771"/>
      <c r="BG123" s="1771"/>
      <c r="BH123" s="1772"/>
      <c r="BI123" s="1771"/>
      <c r="BJ123" s="1771"/>
      <c r="BK123" s="1771"/>
      <c r="BL123" s="1771"/>
      <c r="BM123" s="1771"/>
      <c r="BN123" s="1771"/>
      <c r="BO123" s="1771"/>
      <c r="BP123" s="1771"/>
      <c r="BQ123" s="1772"/>
      <c r="BR123" s="1771"/>
      <c r="BS123" s="1771"/>
      <c r="BT123" s="1771"/>
      <c r="BU123" s="1771"/>
      <c r="BV123" s="1771"/>
      <c r="BW123" s="1771"/>
      <c r="BX123" s="1771"/>
      <c r="BY123" s="1771"/>
      <c r="BZ123" s="1776"/>
      <c r="CA123" s="64"/>
      <c r="CB123" s="2"/>
      <c r="CC123" s="16"/>
      <c r="CD123" s="8"/>
      <c r="CE123" s="1589" t="s">
        <v>5</v>
      </c>
      <c r="CF123" s="1590"/>
      <c r="CG123" s="1590"/>
      <c r="CH123" s="1590"/>
      <c r="CI123" s="1590"/>
      <c r="CJ123" s="1590"/>
      <c r="CK123" s="1590"/>
      <c r="CL123" s="1590"/>
      <c r="CM123" s="1590"/>
      <c r="CN123" s="1590"/>
      <c r="CO123" s="1590"/>
      <c r="CP123" s="1590"/>
      <c r="CQ123" s="1590"/>
      <c r="CR123" s="1590"/>
      <c r="CS123" s="1590"/>
      <c r="CT123" s="1590"/>
      <c r="CU123" s="1590"/>
      <c r="CV123" s="1590"/>
      <c r="CW123" s="1593" t="str">
        <f>IF(CW69="","",CW69)</f>
        <v/>
      </c>
      <c r="CX123" s="1594"/>
      <c r="CY123" s="1594"/>
      <c r="CZ123" s="1594"/>
      <c r="DA123" s="1594" t="str">
        <f>IF(DA69="","",DA69)</f>
        <v/>
      </c>
      <c r="DB123" s="1594"/>
      <c r="DC123" s="1594"/>
      <c r="DD123" s="1594"/>
      <c r="DE123" s="1594" t="str">
        <f>IF(DE69="","",DE69)</f>
        <v/>
      </c>
      <c r="DF123" s="1594"/>
      <c r="DG123" s="1594"/>
      <c r="DH123" s="1594"/>
      <c r="DI123" s="1594" t="str">
        <f>IF(DI69="","",DI69)</f>
        <v/>
      </c>
      <c r="DJ123" s="1594"/>
      <c r="DK123" s="1594"/>
      <c r="DL123" s="1594"/>
      <c r="DM123" s="1594" t="str">
        <f>IF(DM69="","",DM69)</f>
        <v/>
      </c>
      <c r="DN123" s="1594"/>
      <c r="DO123" s="1594"/>
      <c r="DP123" s="1594"/>
      <c r="DQ123" s="1594" t="str">
        <f>IF(DQ69="","",DQ69)</f>
        <v/>
      </c>
      <c r="DR123" s="1594"/>
      <c r="DS123" s="1594"/>
      <c r="DT123" s="1594"/>
      <c r="DU123" s="1594" t="str">
        <f>IF(DU69="","",DU69)</f>
        <v/>
      </c>
      <c r="DV123" s="1594"/>
      <c r="DW123" s="1594"/>
      <c r="DX123" s="1594"/>
      <c r="DY123" s="1594" t="str">
        <f>IF(DY69="","",DY69)</f>
        <v/>
      </c>
      <c r="DZ123" s="1594"/>
      <c r="EA123" s="1594"/>
      <c r="EB123" s="1597"/>
      <c r="EC123" s="2"/>
      <c r="ED123" s="2"/>
      <c r="EE123" s="1589" t="s">
        <v>175</v>
      </c>
      <c r="EF123" s="1590"/>
      <c r="EG123" s="1590"/>
      <c r="EH123" s="1590"/>
      <c r="EI123" s="1590"/>
      <c r="EJ123" s="1590"/>
      <c r="EK123" s="1590"/>
      <c r="EL123" s="1590"/>
      <c r="EM123" s="1590"/>
      <c r="EN123" s="1590"/>
      <c r="EO123" s="1590"/>
      <c r="EP123" s="1628"/>
      <c r="EQ123" s="1633" t="str">
        <f>IF(EQ69="","",EQ69)</f>
        <v/>
      </c>
      <c r="ER123" s="1572"/>
      <c r="ES123" s="1572"/>
      <c r="ET123" s="1573"/>
      <c r="EU123" s="1571" t="str">
        <f>IF(EU69="","",EU69)</f>
        <v/>
      </c>
      <c r="EV123" s="1572"/>
      <c r="EW123" s="1572"/>
      <c r="EX123" s="1573"/>
      <c r="EY123" s="1571" t="str">
        <f>IF(EY69="","",EY69)</f>
        <v/>
      </c>
      <c r="EZ123" s="1572"/>
      <c r="FA123" s="1572"/>
      <c r="FB123" s="1573"/>
      <c r="FC123" s="1571" t="str">
        <f>IF(FC69="","",FC69)</f>
        <v/>
      </c>
      <c r="FD123" s="1572"/>
      <c r="FE123" s="1572"/>
      <c r="FF123" s="1573"/>
      <c r="FG123" s="1572" t="str">
        <f>IF(FG69="","",FG69)</f>
        <v/>
      </c>
      <c r="FH123" s="1572"/>
      <c r="FI123" s="1572"/>
      <c r="FJ123" s="1572"/>
      <c r="FK123" s="1571" t="str">
        <f>IF(FK69="","",FK69)</f>
        <v/>
      </c>
      <c r="FL123" s="1572"/>
      <c r="FM123" s="1572"/>
      <c r="FN123" s="1573"/>
      <c r="FO123" s="1571" t="str">
        <f>IF(FO69="","",FO69)</f>
        <v/>
      </c>
      <c r="FP123" s="1572"/>
      <c r="FQ123" s="1572"/>
      <c r="FR123" s="1580"/>
      <c r="FS123" s="2"/>
      <c r="FT123" s="17"/>
    </row>
    <row r="124" spans="2:176" ht="9.75" customHeight="1" x14ac:dyDescent="0.2">
      <c r="B124" s="736"/>
      <c r="C124" s="737"/>
      <c r="D124" s="737"/>
      <c r="E124" s="737"/>
      <c r="F124" s="794" t="str">
        <f>IF(F70="","",F70)</f>
        <v/>
      </c>
      <c r="G124" s="794"/>
      <c r="H124" s="794"/>
      <c r="I124" s="794"/>
      <c r="J124" s="794"/>
      <c r="K124" s="794"/>
      <c r="L124" s="794"/>
      <c r="M124" s="794"/>
      <c r="N124" s="794"/>
      <c r="O124" s="794"/>
      <c r="P124" s="794"/>
      <c r="Q124" s="794"/>
      <c r="R124" s="846"/>
      <c r="S124" s="847"/>
      <c r="T124" s="22"/>
      <c r="U124" s="70"/>
      <c r="V124" s="2227"/>
      <c r="W124" s="2228"/>
      <c r="X124" s="2228"/>
      <c r="Y124" s="2228"/>
      <c r="Z124" s="2228"/>
      <c r="AA124" s="2228"/>
      <c r="AB124" s="2228"/>
      <c r="AC124" s="2228"/>
      <c r="AD124" s="2228"/>
      <c r="AE124" s="2228"/>
      <c r="AF124" s="2228"/>
      <c r="AG124" s="2228"/>
      <c r="AH124" s="2228"/>
      <c r="AI124" s="2228"/>
      <c r="AJ124" s="2228"/>
      <c r="AK124" s="2228"/>
      <c r="AL124" s="2228"/>
      <c r="AM124" s="2228"/>
      <c r="AN124" s="2228"/>
      <c r="AO124" s="2228"/>
      <c r="AP124" s="2228"/>
      <c r="AQ124" s="2228"/>
      <c r="AR124" s="2228"/>
      <c r="AS124" s="2228"/>
      <c r="AT124" s="2228"/>
      <c r="AU124" s="2228"/>
      <c r="AV124" s="2228"/>
      <c r="AW124" s="2228"/>
      <c r="AX124" s="2228"/>
      <c r="AY124" s="2228"/>
      <c r="AZ124" s="1786"/>
      <c r="BA124" s="1773"/>
      <c r="BB124" s="1773"/>
      <c r="BC124" s="1773"/>
      <c r="BD124" s="1773"/>
      <c r="BE124" s="1773"/>
      <c r="BF124" s="1773"/>
      <c r="BG124" s="1773"/>
      <c r="BH124" s="1774"/>
      <c r="BI124" s="1773"/>
      <c r="BJ124" s="1773"/>
      <c r="BK124" s="1773"/>
      <c r="BL124" s="1773"/>
      <c r="BM124" s="1773"/>
      <c r="BN124" s="1773"/>
      <c r="BO124" s="1773"/>
      <c r="BP124" s="1773"/>
      <c r="BQ124" s="1774"/>
      <c r="BR124" s="1773"/>
      <c r="BS124" s="1773"/>
      <c r="BT124" s="1773"/>
      <c r="BU124" s="1773"/>
      <c r="BV124" s="1773"/>
      <c r="BW124" s="1773"/>
      <c r="BX124" s="1773"/>
      <c r="BY124" s="1773"/>
      <c r="BZ124" s="1777"/>
      <c r="CA124" s="64"/>
      <c r="CB124" s="2"/>
      <c r="CC124" s="16"/>
      <c r="CD124" s="2"/>
      <c r="CE124" s="1591"/>
      <c r="CF124" s="1592"/>
      <c r="CG124" s="1592"/>
      <c r="CH124" s="1592"/>
      <c r="CI124" s="1592"/>
      <c r="CJ124" s="1592"/>
      <c r="CK124" s="1592"/>
      <c r="CL124" s="1592"/>
      <c r="CM124" s="1592"/>
      <c r="CN124" s="1592"/>
      <c r="CO124" s="1592"/>
      <c r="CP124" s="1592"/>
      <c r="CQ124" s="1592"/>
      <c r="CR124" s="1592"/>
      <c r="CS124" s="1592"/>
      <c r="CT124" s="1592"/>
      <c r="CU124" s="1592"/>
      <c r="CV124" s="1592"/>
      <c r="CW124" s="1595"/>
      <c r="CX124" s="1596"/>
      <c r="CY124" s="1596"/>
      <c r="CZ124" s="1596"/>
      <c r="DA124" s="1596"/>
      <c r="DB124" s="1596"/>
      <c r="DC124" s="1596"/>
      <c r="DD124" s="1596"/>
      <c r="DE124" s="1596"/>
      <c r="DF124" s="1596"/>
      <c r="DG124" s="1596"/>
      <c r="DH124" s="1596"/>
      <c r="DI124" s="1596"/>
      <c r="DJ124" s="1596"/>
      <c r="DK124" s="1596"/>
      <c r="DL124" s="1596"/>
      <c r="DM124" s="1596"/>
      <c r="DN124" s="1596"/>
      <c r="DO124" s="1596"/>
      <c r="DP124" s="1596"/>
      <c r="DQ124" s="1596"/>
      <c r="DR124" s="1596"/>
      <c r="DS124" s="1596"/>
      <c r="DT124" s="1596"/>
      <c r="DU124" s="1596"/>
      <c r="DV124" s="1596"/>
      <c r="DW124" s="1596"/>
      <c r="DX124" s="1596"/>
      <c r="DY124" s="1596"/>
      <c r="DZ124" s="1596"/>
      <c r="EA124" s="1596"/>
      <c r="EB124" s="1598"/>
      <c r="EE124" s="1629"/>
      <c r="EF124" s="1630"/>
      <c r="EG124" s="1630"/>
      <c r="EH124" s="1630"/>
      <c r="EI124" s="1630"/>
      <c r="EJ124" s="1630"/>
      <c r="EK124" s="1630"/>
      <c r="EL124" s="1630"/>
      <c r="EM124" s="1630"/>
      <c r="EN124" s="1630"/>
      <c r="EO124" s="1630"/>
      <c r="EP124" s="1631"/>
      <c r="EQ124" s="1634"/>
      <c r="ER124" s="1575"/>
      <c r="ES124" s="1575"/>
      <c r="ET124" s="1576"/>
      <c r="EU124" s="1574"/>
      <c r="EV124" s="1575"/>
      <c r="EW124" s="1575"/>
      <c r="EX124" s="1576"/>
      <c r="EY124" s="1574"/>
      <c r="EZ124" s="1575"/>
      <c r="FA124" s="1575"/>
      <c r="FB124" s="1576"/>
      <c r="FC124" s="1574"/>
      <c r="FD124" s="1575"/>
      <c r="FE124" s="1575"/>
      <c r="FF124" s="1576"/>
      <c r="FG124" s="1575"/>
      <c r="FH124" s="1575"/>
      <c r="FI124" s="1575"/>
      <c r="FJ124" s="1575"/>
      <c r="FK124" s="1574"/>
      <c r="FL124" s="1575"/>
      <c r="FM124" s="1575"/>
      <c r="FN124" s="1576"/>
      <c r="FO124" s="1574"/>
      <c r="FP124" s="1575"/>
      <c r="FQ124" s="1575"/>
      <c r="FR124" s="1581"/>
      <c r="FS124" s="2"/>
      <c r="FT124" s="17"/>
    </row>
    <row r="125" spans="2:176" ht="9.75" customHeight="1" x14ac:dyDescent="0.2">
      <c r="B125" s="736"/>
      <c r="C125" s="737"/>
      <c r="D125" s="737"/>
      <c r="E125" s="737"/>
      <c r="F125" s="794"/>
      <c r="G125" s="794"/>
      <c r="H125" s="794"/>
      <c r="I125" s="794"/>
      <c r="J125" s="794"/>
      <c r="K125" s="794"/>
      <c r="L125" s="794"/>
      <c r="M125" s="794"/>
      <c r="N125" s="794"/>
      <c r="O125" s="794"/>
      <c r="P125" s="794"/>
      <c r="Q125" s="794"/>
      <c r="R125" s="846"/>
      <c r="S125" s="847"/>
      <c r="T125" s="22"/>
      <c r="V125" s="1934" t="s">
        <v>17</v>
      </c>
      <c r="W125" s="1935"/>
      <c r="X125" s="1935"/>
      <c r="Y125" s="1935"/>
      <c r="Z125" s="1935"/>
      <c r="AA125" s="1935"/>
      <c r="AB125" s="1935"/>
      <c r="AC125" s="1935"/>
      <c r="AD125" s="1935"/>
      <c r="AE125" s="1935"/>
      <c r="AF125" s="1935"/>
      <c r="AG125" s="1935"/>
      <c r="AH125" s="1935"/>
      <c r="AI125" s="1935"/>
      <c r="AJ125" s="1935"/>
      <c r="AK125" s="1935"/>
      <c r="AL125" s="1935"/>
      <c r="AM125" s="1935"/>
      <c r="AN125" s="1935"/>
      <c r="AO125" s="1935"/>
      <c r="AP125" s="1935"/>
      <c r="AQ125" s="1935"/>
      <c r="AR125" s="1935"/>
      <c r="AS125" s="1935"/>
      <c r="AT125" s="1935"/>
      <c r="AU125" s="1935"/>
      <c r="AV125" s="1935"/>
      <c r="AW125" s="1935"/>
      <c r="AX125" s="1935"/>
      <c r="AY125" s="1935"/>
      <c r="AZ125" s="1784" t="str">
        <f>IF(AZ71="","",AZ71)</f>
        <v/>
      </c>
      <c r="BA125" s="1769"/>
      <c r="BB125" s="1769"/>
      <c r="BC125" s="1769" t="str">
        <f>IF(BC71="","",BC71)</f>
        <v/>
      </c>
      <c r="BD125" s="1769"/>
      <c r="BE125" s="1769"/>
      <c r="BF125" s="1769" t="str">
        <f>IF(BF71="","",BF71)</f>
        <v/>
      </c>
      <c r="BG125" s="1769"/>
      <c r="BH125" s="1770"/>
      <c r="BI125" s="1769" t="str">
        <f>IF(BI71="","",BI71)</f>
        <v/>
      </c>
      <c r="BJ125" s="1769"/>
      <c r="BK125" s="1769"/>
      <c r="BL125" s="1769" t="str">
        <f>IF(BL71="","",BL71)</f>
        <v/>
      </c>
      <c r="BM125" s="1769"/>
      <c r="BN125" s="1769"/>
      <c r="BO125" s="1769" t="str">
        <f>IF(BO71="","",BO71)</f>
        <v/>
      </c>
      <c r="BP125" s="1769"/>
      <c r="BQ125" s="1770"/>
      <c r="BR125" s="1769" t="str">
        <f>IF(BR71="","",BR71)</f>
        <v/>
      </c>
      <c r="BS125" s="1769"/>
      <c r="BT125" s="1769"/>
      <c r="BU125" s="1769" t="str">
        <f>IF(BU71="","",BU71)</f>
        <v/>
      </c>
      <c r="BV125" s="1769"/>
      <c r="BW125" s="1769"/>
      <c r="BX125" s="1769" t="str">
        <f>IF(BX71="","",BX71)</f>
        <v/>
      </c>
      <c r="BY125" s="1769"/>
      <c r="BZ125" s="1775"/>
      <c r="CA125" s="64"/>
      <c r="CB125" s="2"/>
      <c r="CC125" s="16"/>
      <c r="CD125" s="2"/>
      <c r="EE125" s="1591"/>
      <c r="EF125" s="1592"/>
      <c r="EG125" s="1592"/>
      <c r="EH125" s="1592"/>
      <c r="EI125" s="1592"/>
      <c r="EJ125" s="1592"/>
      <c r="EK125" s="1592"/>
      <c r="EL125" s="1592"/>
      <c r="EM125" s="1592"/>
      <c r="EN125" s="1592"/>
      <c r="EO125" s="1592"/>
      <c r="EP125" s="1632"/>
      <c r="EQ125" s="1635"/>
      <c r="ER125" s="1575"/>
      <c r="ES125" s="1575"/>
      <c r="ET125" s="1576"/>
      <c r="EU125" s="1577"/>
      <c r="EV125" s="1578"/>
      <c r="EW125" s="1578"/>
      <c r="EX125" s="1579"/>
      <c r="EY125" s="1577"/>
      <c r="EZ125" s="1578"/>
      <c r="FA125" s="1578"/>
      <c r="FB125" s="1579"/>
      <c r="FC125" s="1577"/>
      <c r="FD125" s="1578"/>
      <c r="FE125" s="1578"/>
      <c r="FF125" s="1579"/>
      <c r="FG125" s="1575"/>
      <c r="FH125" s="1575"/>
      <c r="FI125" s="1575"/>
      <c r="FJ125" s="1575"/>
      <c r="FK125" s="1577"/>
      <c r="FL125" s="1578"/>
      <c r="FM125" s="1578"/>
      <c r="FN125" s="1579"/>
      <c r="FO125" s="1577"/>
      <c r="FP125" s="1578"/>
      <c r="FQ125" s="1578"/>
      <c r="FR125" s="1582"/>
      <c r="FS125" s="2"/>
      <c r="FT125" s="17"/>
    </row>
    <row r="126" spans="2:176" ht="9.75" customHeight="1" x14ac:dyDescent="0.2">
      <c r="B126" s="736"/>
      <c r="C126" s="737"/>
      <c r="D126" s="737"/>
      <c r="E126" s="737"/>
      <c r="F126" s="794" t="str">
        <f>IF(F72="","",F72)</f>
        <v/>
      </c>
      <c r="G126" s="794"/>
      <c r="H126" s="794"/>
      <c r="I126" s="794"/>
      <c r="J126" s="794"/>
      <c r="K126" s="794"/>
      <c r="L126" s="794"/>
      <c r="M126" s="794"/>
      <c r="N126" s="794"/>
      <c r="O126" s="794"/>
      <c r="P126" s="794"/>
      <c r="Q126" s="794"/>
      <c r="R126" s="846"/>
      <c r="S126" s="847"/>
      <c r="T126" s="22"/>
      <c r="U126" s="70"/>
      <c r="V126" s="1937"/>
      <c r="W126" s="1938"/>
      <c r="X126" s="1938"/>
      <c r="Y126" s="1938"/>
      <c r="Z126" s="1938"/>
      <c r="AA126" s="1938"/>
      <c r="AB126" s="1938"/>
      <c r="AC126" s="1938"/>
      <c r="AD126" s="1938"/>
      <c r="AE126" s="1938"/>
      <c r="AF126" s="1938"/>
      <c r="AG126" s="1938"/>
      <c r="AH126" s="1938"/>
      <c r="AI126" s="1938"/>
      <c r="AJ126" s="1938"/>
      <c r="AK126" s="1938"/>
      <c r="AL126" s="1938"/>
      <c r="AM126" s="1938"/>
      <c r="AN126" s="1938"/>
      <c r="AO126" s="1938"/>
      <c r="AP126" s="1938"/>
      <c r="AQ126" s="1938"/>
      <c r="AR126" s="1938"/>
      <c r="AS126" s="1938"/>
      <c r="AT126" s="1938"/>
      <c r="AU126" s="1938"/>
      <c r="AV126" s="1938"/>
      <c r="AW126" s="1938"/>
      <c r="AX126" s="1938"/>
      <c r="AY126" s="1938"/>
      <c r="AZ126" s="1785"/>
      <c r="BA126" s="1771"/>
      <c r="BB126" s="1771"/>
      <c r="BC126" s="1771"/>
      <c r="BD126" s="1771"/>
      <c r="BE126" s="1771"/>
      <c r="BF126" s="1771"/>
      <c r="BG126" s="1771"/>
      <c r="BH126" s="1772"/>
      <c r="BI126" s="1771"/>
      <c r="BJ126" s="1771"/>
      <c r="BK126" s="1771"/>
      <c r="BL126" s="1771"/>
      <c r="BM126" s="1771"/>
      <c r="BN126" s="1771"/>
      <c r="BO126" s="1771"/>
      <c r="BP126" s="1771"/>
      <c r="BQ126" s="1772"/>
      <c r="BR126" s="1771"/>
      <c r="BS126" s="1771"/>
      <c r="BT126" s="1771"/>
      <c r="BU126" s="1771"/>
      <c r="BV126" s="1771"/>
      <c r="BW126" s="1771"/>
      <c r="BX126" s="1771"/>
      <c r="BY126" s="1771"/>
      <c r="BZ126" s="1776"/>
      <c r="CA126" s="64"/>
      <c r="CB126" s="2"/>
      <c r="CC126" s="16"/>
      <c r="CD126" s="8"/>
      <c r="CE126" s="1652" t="s">
        <v>225</v>
      </c>
      <c r="CF126" s="1652"/>
      <c r="CG126" s="1652"/>
      <c r="CH126" s="1652"/>
      <c r="CI126" s="1652"/>
      <c r="CJ126" s="1652"/>
      <c r="CK126" s="1652"/>
      <c r="CL126" s="1652"/>
      <c r="CM126" s="1652"/>
      <c r="CN126" s="1652"/>
      <c r="CO126" s="1652"/>
      <c r="CP126" s="1652"/>
      <c r="CQ126" s="1652"/>
      <c r="CR126" s="1652"/>
      <c r="CS126" s="1652"/>
      <c r="CT126" s="1652"/>
      <c r="CU126" s="1652"/>
      <c r="CV126" s="1652"/>
      <c r="CW126" s="1652"/>
      <c r="CX126" s="1652"/>
      <c r="CY126" s="1652"/>
      <c r="CZ126" s="1652"/>
      <c r="DA126" s="1652"/>
      <c r="DB126" s="1652"/>
      <c r="DC126" s="1652"/>
      <c r="DD126" s="1652"/>
      <c r="DE126" s="1652"/>
      <c r="DF126" s="1652"/>
      <c r="DG126" s="1652"/>
      <c r="DH126" s="1652"/>
      <c r="DI126" s="1652"/>
      <c r="DJ126" s="1652"/>
      <c r="DK126" s="1652"/>
      <c r="DL126" s="1652"/>
      <c r="DM126" s="1652"/>
      <c r="DN126" s="1652"/>
      <c r="DO126" s="1652"/>
      <c r="DP126" s="1652"/>
      <c r="DQ126" s="1652"/>
      <c r="DR126" s="1652"/>
      <c r="DS126" s="1652"/>
      <c r="DT126" s="1652"/>
      <c r="DU126" s="1652"/>
      <c r="DV126" s="1652"/>
      <c r="DW126" s="1652"/>
      <c r="DX126" s="1652"/>
      <c r="DY126" s="1652"/>
      <c r="DZ126" s="1652"/>
      <c r="EA126" s="1652"/>
      <c r="EB126" s="1652"/>
      <c r="EE126" s="1563" t="s">
        <v>226</v>
      </c>
      <c r="EF126" s="1563"/>
      <c r="EG126" s="1563"/>
      <c r="EH126" s="1563"/>
      <c r="EI126" s="1563"/>
      <c r="EJ126" s="1563"/>
      <c r="EK126" s="1563"/>
      <c r="EL126" s="1563"/>
      <c r="EM126" s="1563"/>
      <c r="EN126" s="1563"/>
      <c r="EO126" s="1563"/>
      <c r="EP126" s="1563"/>
      <c r="EQ126" s="1564"/>
      <c r="ER126" s="363" t="str">
        <f>IF(ER72="","",ER72)</f>
        <v/>
      </c>
      <c r="ES126" s="364"/>
      <c r="ET126" s="364"/>
      <c r="EU126" s="364" t="str">
        <f>IF(EU72="","",EU72)</f>
        <v/>
      </c>
      <c r="EV126" s="364"/>
      <c r="EW126" s="364"/>
      <c r="EX126" s="364" t="str">
        <f>IF(EX72="","",EX72)</f>
        <v/>
      </c>
      <c r="EY126" s="364"/>
      <c r="EZ126" s="1570"/>
      <c r="FA126" s="364" t="str">
        <f>IF(FA72="","",FA72)</f>
        <v/>
      </c>
      <c r="FB126" s="364"/>
      <c r="FC126" s="364"/>
      <c r="FD126" s="364" t="str">
        <f>IF(FD72="","",FD72)</f>
        <v/>
      </c>
      <c r="FE126" s="364"/>
      <c r="FF126" s="364"/>
      <c r="FG126" s="364" t="str">
        <f>IF(FG72="","",FG72)</f>
        <v/>
      </c>
      <c r="FH126" s="364"/>
      <c r="FI126" s="1570"/>
      <c r="FJ126" s="364" t="str">
        <f>IF(FJ72="","",FJ72)</f>
        <v/>
      </c>
      <c r="FK126" s="364"/>
      <c r="FL126" s="364"/>
      <c r="FM126" s="364" t="str">
        <f>IF(FM72="","",FM72)</f>
        <v/>
      </c>
      <c r="FN126" s="364"/>
      <c r="FO126" s="364"/>
      <c r="FP126" s="364" t="str">
        <f>IF(FP72="","",FP72)</f>
        <v/>
      </c>
      <c r="FQ126" s="364"/>
      <c r="FR126" s="365"/>
      <c r="FS126" s="2"/>
      <c r="FT126" s="17"/>
    </row>
    <row r="127" spans="2:176" ht="9.75" customHeight="1" x14ac:dyDescent="0.2">
      <c r="B127" s="739"/>
      <c r="C127" s="740"/>
      <c r="D127" s="740"/>
      <c r="E127" s="740"/>
      <c r="F127" s="828"/>
      <c r="G127" s="828"/>
      <c r="H127" s="828"/>
      <c r="I127" s="828"/>
      <c r="J127" s="828"/>
      <c r="K127" s="828"/>
      <c r="L127" s="828"/>
      <c r="M127" s="828"/>
      <c r="N127" s="828"/>
      <c r="O127" s="828"/>
      <c r="P127" s="828"/>
      <c r="Q127" s="828"/>
      <c r="R127" s="848"/>
      <c r="S127" s="849"/>
      <c r="T127" s="22"/>
      <c r="U127" s="70"/>
      <c r="V127" s="2227"/>
      <c r="W127" s="2228"/>
      <c r="X127" s="2228"/>
      <c r="Y127" s="2228"/>
      <c r="Z127" s="2228"/>
      <c r="AA127" s="2228"/>
      <c r="AB127" s="2228"/>
      <c r="AC127" s="2228"/>
      <c r="AD127" s="2228"/>
      <c r="AE127" s="2228"/>
      <c r="AF127" s="2228"/>
      <c r="AG127" s="2228"/>
      <c r="AH127" s="2228"/>
      <c r="AI127" s="2228"/>
      <c r="AJ127" s="2228"/>
      <c r="AK127" s="2228"/>
      <c r="AL127" s="2228"/>
      <c r="AM127" s="2228"/>
      <c r="AN127" s="2228"/>
      <c r="AO127" s="2228"/>
      <c r="AP127" s="2228"/>
      <c r="AQ127" s="2228"/>
      <c r="AR127" s="2228"/>
      <c r="AS127" s="2228"/>
      <c r="AT127" s="2228"/>
      <c r="AU127" s="2228"/>
      <c r="AV127" s="2228"/>
      <c r="AW127" s="2228"/>
      <c r="AX127" s="2228"/>
      <c r="AY127" s="2228"/>
      <c r="AZ127" s="1786"/>
      <c r="BA127" s="1773"/>
      <c r="BB127" s="1773"/>
      <c r="BC127" s="1773"/>
      <c r="BD127" s="1773"/>
      <c r="BE127" s="1773"/>
      <c r="BF127" s="1773"/>
      <c r="BG127" s="1773"/>
      <c r="BH127" s="1774"/>
      <c r="BI127" s="1773"/>
      <c r="BJ127" s="1773"/>
      <c r="BK127" s="1773"/>
      <c r="BL127" s="1773"/>
      <c r="BM127" s="1773"/>
      <c r="BN127" s="1773"/>
      <c r="BO127" s="1773"/>
      <c r="BP127" s="1773"/>
      <c r="BQ127" s="1774"/>
      <c r="BR127" s="1773"/>
      <c r="BS127" s="1773"/>
      <c r="BT127" s="1773"/>
      <c r="BU127" s="1773"/>
      <c r="BV127" s="1773"/>
      <c r="BW127" s="1773"/>
      <c r="BX127" s="1773"/>
      <c r="BY127" s="1773"/>
      <c r="BZ127" s="1777"/>
      <c r="CA127" s="64"/>
      <c r="CB127" s="2"/>
      <c r="CC127" s="16"/>
      <c r="CD127" s="2"/>
      <c r="CE127" s="1599" t="str">
        <f>IF(CE73="","",CE73)</f>
        <v/>
      </c>
      <c r="CF127" s="1600"/>
      <c r="CG127" s="1600"/>
      <c r="CH127" s="1600"/>
      <c r="CI127" s="1600"/>
      <c r="CJ127" s="1600"/>
      <c r="CK127" s="1600"/>
      <c r="CL127" s="1600"/>
      <c r="CM127" s="1600"/>
      <c r="CN127" s="1600"/>
      <c r="CO127" s="1600"/>
      <c r="CP127" s="1600"/>
      <c r="CQ127" s="1600"/>
      <c r="CR127" s="1600"/>
      <c r="CS127" s="1600"/>
      <c r="CT127" s="1600"/>
      <c r="CU127" s="1600"/>
      <c r="CV127" s="1600"/>
      <c r="CW127" s="1600"/>
      <c r="CX127" s="1600"/>
      <c r="CY127" s="1600"/>
      <c r="CZ127" s="1600"/>
      <c r="DA127" s="1600"/>
      <c r="DB127" s="1600"/>
      <c r="DC127" s="1600"/>
      <c r="DD127" s="1600"/>
      <c r="DE127" s="1600"/>
      <c r="DF127" s="1600"/>
      <c r="DG127" s="1600"/>
      <c r="DH127" s="1600"/>
      <c r="DI127" s="1600"/>
      <c r="DJ127" s="1600"/>
      <c r="DK127" s="1600"/>
      <c r="DL127" s="1600"/>
      <c r="DM127" s="1600"/>
      <c r="DN127" s="1600"/>
      <c r="DO127" s="1600"/>
      <c r="DP127" s="1600"/>
      <c r="DQ127" s="1600"/>
      <c r="DR127" s="1600"/>
      <c r="DS127" s="1600"/>
      <c r="DT127" s="1600"/>
      <c r="DU127" s="1600"/>
      <c r="DV127" s="1600"/>
      <c r="DW127" s="1600"/>
      <c r="DX127" s="1600"/>
      <c r="DY127" s="1600"/>
      <c r="DZ127" s="1600"/>
      <c r="EA127" s="1600"/>
      <c r="EB127" s="1601"/>
      <c r="EE127" s="1563"/>
      <c r="EF127" s="1563"/>
      <c r="EG127" s="1563"/>
      <c r="EH127" s="1563"/>
      <c r="EI127" s="1563"/>
      <c r="EJ127" s="1563"/>
      <c r="EK127" s="1563"/>
      <c r="EL127" s="1563"/>
      <c r="EM127" s="1563"/>
      <c r="EN127" s="1563"/>
      <c r="EO127" s="1563"/>
      <c r="EP127" s="1563"/>
      <c r="EQ127" s="1564"/>
      <c r="ER127" s="1558"/>
      <c r="ES127" s="726"/>
      <c r="ET127" s="726"/>
      <c r="EU127" s="726"/>
      <c r="EV127" s="726"/>
      <c r="EW127" s="726"/>
      <c r="EX127" s="726"/>
      <c r="EY127" s="726"/>
      <c r="EZ127" s="1559"/>
      <c r="FA127" s="726"/>
      <c r="FB127" s="726"/>
      <c r="FC127" s="726"/>
      <c r="FD127" s="726"/>
      <c r="FE127" s="726"/>
      <c r="FF127" s="726"/>
      <c r="FG127" s="726"/>
      <c r="FH127" s="726"/>
      <c r="FI127" s="1559"/>
      <c r="FJ127" s="726"/>
      <c r="FK127" s="726"/>
      <c r="FL127" s="726"/>
      <c r="FM127" s="726"/>
      <c r="FN127" s="726"/>
      <c r="FO127" s="726"/>
      <c r="FP127" s="726"/>
      <c r="FQ127" s="726"/>
      <c r="FR127" s="1555"/>
      <c r="FS127" s="2"/>
      <c r="FT127" s="17"/>
    </row>
    <row r="128" spans="2:176" ht="9.75" customHeight="1" x14ac:dyDescent="0.2">
      <c r="B128" s="1049" t="s">
        <v>89</v>
      </c>
      <c r="C128" s="1050"/>
      <c r="D128" s="1050"/>
      <c r="E128" s="1050"/>
      <c r="F128" s="2286" t="str">
        <f t="shared" ref="F128:S128" si="6">IF(F74="","",F74)</f>
        <v/>
      </c>
      <c r="G128" s="1778" t="str">
        <f t="shared" si="6"/>
        <v/>
      </c>
      <c r="H128" s="1778" t="str">
        <f t="shared" si="6"/>
        <v/>
      </c>
      <c r="I128" s="1778" t="str">
        <f t="shared" si="6"/>
        <v/>
      </c>
      <c r="J128" s="1778" t="str">
        <f t="shared" si="6"/>
        <v/>
      </c>
      <c r="K128" s="1778" t="str">
        <f t="shared" si="6"/>
        <v/>
      </c>
      <c r="L128" s="1778" t="str">
        <f t="shared" si="6"/>
        <v/>
      </c>
      <c r="M128" s="1778" t="str">
        <f t="shared" si="6"/>
        <v/>
      </c>
      <c r="N128" s="2288" t="str">
        <f t="shared" si="6"/>
        <v/>
      </c>
      <c r="O128" s="1778" t="str">
        <f t="shared" si="6"/>
        <v/>
      </c>
      <c r="P128" s="2288" t="str">
        <f t="shared" si="6"/>
        <v/>
      </c>
      <c r="Q128" s="1778" t="str">
        <f t="shared" si="6"/>
        <v/>
      </c>
      <c r="R128" s="1778" t="str">
        <f t="shared" si="6"/>
        <v/>
      </c>
      <c r="S128" s="1805" t="str">
        <f t="shared" si="6"/>
        <v/>
      </c>
      <c r="T128" s="23"/>
      <c r="V128" s="2202" t="s">
        <v>254</v>
      </c>
      <c r="W128" s="2203"/>
      <c r="X128" s="2203"/>
      <c r="Y128" s="2203"/>
      <c r="Z128" s="2203"/>
      <c r="AA128" s="2203"/>
      <c r="AB128" s="2203"/>
      <c r="AC128" s="2203"/>
      <c r="AD128" s="2203"/>
      <c r="AE128" s="2203"/>
      <c r="AF128" s="2203"/>
      <c r="AG128" s="2203"/>
      <c r="AH128" s="2203"/>
      <c r="AI128" s="2203"/>
      <c r="AJ128" s="2203"/>
      <c r="AK128" s="2203"/>
      <c r="AL128" s="2203"/>
      <c r="AM128" s="2203"/>
      <c r="AN128" s="2203"/>
      <c r="AO128" s="2203"/>
      <c r="AP128" s="2203"/>
      <c r="AQ128" s="2203"/>
      <c r="AR128" s="2203"/>
      <c r="AS128" s="2203"/>
      <c r="AT128" s="2203"/>
      <c r="AU128" s="2203"/>
      <c r="AV128" s="2203"/>
      <c r="AW128" s="2203"/>
      <c r="AX128" s="2203"/>
      <c r="AY128" s="2203"/>
      <c r="AZ128" s="1784" t="str">
        <f>IF(AZ74="","",AZ74)</f>
        <v/>
      </c>
      <c r="BA128" s="1769"/>
      <c r="BB128" s="1769"/>
      <c r="BC128" s="1769" t="str">
        <f>IF(BC74="","",BC74)</f>
        <v/>
      </c>
      <c r="BD128" s="1769"/>
      <c r="BE128" s="1769"/>
      <c r="BF128" s="1769" t="str">
        <f>IF(BF74="","",BF74)</f>
        <v/>
      </c>
      <c r="BG128" s="1769"/>
      <c r="BH128" s="1770"/>
      <c r="BI128" s="1769" t="str">
        <f>IF(BI74="","",BI74)</f>
        <v/>
      </c>
      <c r="BJ128" s="1769"/>
      <c r="BK128" s="1769"/>
      <c r="BL128" s="1769" t="str">
        <f>IF(BL74="","",BL74)</f>
        <v/>
      </c>
      <c r="BM128" s="1769"/>
      <c r="BN128" s="1769"/>
      <c r="BO128" s="1769" t="str">
        <f>IF(BO74="","",BO74)</f>
        <v/>
      </c>
      <c r="BP128" s="1769"/>
      <c r="BQ128" s="1770"/>
      <c r="BR128" s="1769" t="str">
        <f>IF(BR74="","",BR74)</f>
        <v/>
      </c>
      <c r="BS128" s="1769"/>
      <c r="BT128" s="1769"/>
      <c r="BU128" s="1769" t="str">
        <f>IF(BU74="","",BU74)</f>
        <v/>
      </c>
      <c r="BV128" s="1769"/>
      <c r="BW128" s="1769"/>
      <c r="BX128" s="1769" t="str">
        <f>IF(BX74="","",BX74)</f>
        <v/>
      </c>
      <c r="BY128" s="1769"/>
      <c r="BZ128" s="1775"/>
      <c r="CA128" s="64"/>
      <c r="CB128" s="2"/>
      <c r="CC128" s="16"/>
      <c r="CD128" s="2"/>
      <c r="CE128" s="1602"/>
      <c r="CF128" s="1603"/>
      <c r="CG128" s="1603"/>
      <c r="CH128" s="1603"/>
      <c r="CI128" s="1603"/>
      <c r="CJ128" s="1603"/>
      <c r="CK128" s="1603"/>
      <c r="CL128" s="1603"/>
      <c r="CM128" s="1603"/>
      <c r="CN128" s="1603"/>
      <c r="CO128" s="1603"/>
      <c r="CP128" s="1603"/>
      <c r="CQ128" s="1603"/>
      <c r="CR128" s="1603"/>
      <c r="CS128" s="1603"/>
      <c r="CT128" s="1603"/>
      <c r="CU128" s="1603"/>
      <c r="CV128" s="1603"/>
      <c r="CW128" s="1603"/>
      <c r="CX128" s="1603"/>
      <c r="CY128" s="1603"/>
      <c r="CZ128" s="1603"/>
      <c r="DA128" s="1603"/>
      <c r="DB128" s="1603"/>
      <c r="DC128" s="1603"/>
      <c r="DD128" s="1603"/>
      <c r="DE128" s="1603"/>
      <c r="DF128" s="1603"/>
      <c r="DG128" s="1603"/>
      <c r="DH128" s="1603"/>
      <c r="DI128" s="1603"/>
      <c r="DJ128" s="1603"/>
      <c r="DK128" s="1603"/>
      <c r="DL128" s="1603"/>
      <c r="DM128" s="1603"/>
      <c r="DN128" s="1603"/>
      <c r="DO128" s="1603"/>
      <c r="DP128" s="1603"/>
      <c r="DQ128" s="1603"/>
      <c r="DR128" s="1603"/>
      <c r="DS128" s="1603"/>
      <c r="DT128" s="1603"/>
      <c r="DU128" s="1603"/>
      <c r="DV128" s="1603"/>
      <c r="DW128" s="1603"/>
      <c r="DX128" s="1603"/>
      <c r="DY128" s="1603"/>
      <c r="DZ128" s="1603"/>
      <c r="EA128" s="1603"/>
      <c r="EB128" s="1604"/>
      <c r="EE128" s="1563"/>
      <c r="EF128" s="1563"/>
      <c r="EG128" s="1563"/>
      <c r="EH128" s="1563"/>
      <c r="EI128" s="1563"/>
      <c r="EJ128" s="1563"/>
      <c r="EK128" s="1563"/>
      <c r="EL128" s="1563"/>
      <c r="EM128" s="1563"/>
      <c r="EN128" s="1563"/>
      <c r="EO128" s="1563"/>
      <c r="EP128" s="1563"/>
      <c r="EQ128" s="1564"/>
      <c r="ER128" s="366"/>
      <c r="ES128" s="367"/>
      <c r="ET128" s="367"/>
      <c r="EU128" s="367"/>
      <c r="EV128" s="367"/>
      <c r="EW128" s="367"/>
      <c r="EX128" s="367"/>
      <c r="EY128" s="367"/>
      <c r="EZ128" s="1565"/>
      <c r="FA128" s="367"/>
      <c r="FB128" s="367"/>
      <c r="FC128" s="367"/>
      <c r="FD128" s="367"/>
      <c r="FE128" s="367"/>
      <c r="FF128" s="367"/>
      <c r="FG128" s="367"/>
      <c r="FH128" s="367"/>
      <c r="FI128" s="1565"/>
      <c r="FJ128" s="367"/>
      <c r="FK128" s="367"/>
      <c r="FL128" s="367"/>
      <c r="FM128" s="367"/>
      <c r="FN128" s="367"/>
      <c r="FO128" s="367"/>
      <c r="FP128" s="367"/>
      <c r="FQ128" s="367"/>
      <c r="FR128" s="368"/>
      <c r="FS128" s="2"/>
      <c r="FT128" s="17"/>
    </row>
    <row r="129" spans="2:176" ht="9.75" customHeight="1" x14ac:dyDescent="0.2">
      <c r="B129" s="1049"/>
      <c r="C129" s="1050"/>
      <c r="D129" s="1050"/>
      <c r="E129" s="1050"/>
      <c r="F129" s="2287"/>
      <c r="G129" s="1779"/>
      <c r="H129" s="1779"/>
      <c r="I129" s="1779"/>
      <c r="J129" s="1779"/>
      <c r="K129" s="1779"/>
      <c r="L129" s="1779"/>
      <c r="M129" s="1779"/>
      <c r="N129" s="2289"/>
      <c r="O129" s="1779"/>
      <c r="P129" s="2289"/>
      <c r="Q129" s="1779"/>
      <c r="R129" s="1779"/>
      <c r="S129" s="1806"/>
      <c r="T129" s="23"/>
      <c r="U129" s="70"/>
      <c r="V129" s="1928"/>
      <c r="W129" s="1929"/>
      <c r="X129" s="1929"/>
      <c r="Y129" s="1929"/>
      <c r="Z129" s="1929"/>
      <c r="AA129" s="1929"/>
      <c r="AB129" s="1929"/>
      <c r="AC129" s="1929"/>
      <c r="AD129" s="1929"/>
      <c r="AE129" s="1929"/>
      <c r="AF129" s="1929"/>
      <c r="AG129" s="1929"/>
      <c r="AH129" s="1929"/>
      <c r="AI129" s="1929"/>
      <c r="AJ129" s="1929"/>
      <c r="AK129" s="1929"/>
      <c r="AL129" s="1929"/>
      <c r="AM129" s="1929"/>
      <c r="AN129" s="1929"/>
      <c r="AO129" s="1929"/>
      <c r="AP129" s="1929"/>
      <c r="AQ129" s="1929"/>
      <c r="AR129" s="1929"/>
      <c r="AS129" s="1929"/>
      <c r="AT129" s="1929"/>
      <c r="AU129" s="1929"/>
      <c r="AV129" s="1929"/>
      <c r="AW129" s="1929"/>
      <c r="AX129" s="1929"/>
      <c r="AY129" s="1929"/>
      <c r="AZ129" s="1785"/>
      <c r="BA129" s="1771"/>
      <c r="BB129" s="1771"/>
      <c r="BC129" s="1771"/>
      <c r="BD129" s="1771"/>
      <c r="BE129" s="1771"/>
      <c r="BF129" s="1771"/>
      <c r="BG129" s="1771"/>
      <c r="BH129" s="1772"/>
      <c r="BI129" s="1771"/>
      <c r="BJ129" s="1771"/>
      <c r="BK129" s="1771"/>
      <c r="BL129" s="1771"/>
      <c r="BM129" s="1771"/>
      <c r="BN129" s="1771"/>
      <c r="BO129" s="1771"/>
      <c r="BP129" s="1771"/>
      <c r="BQ129" s="1772"/>
      <c r="BR129" s="1771"/>
      <c r="BS129" s="1771"/>
      <c r="BT129" s="1771"/>
      <c r="BU129" s="1771"/>
      <c r="BV129" s="1771"/>
      <c r="BW129" s="1771"/>
      <c r="BX129" s="1771"/>
      <c r="BY129" s="1771"/>
      <c r="BZ129" s="1776"/>
      <c r="CA129" s="64"/>
      <c r="CB129" s="2"/>
      <c r="CC129" s="16"/>
      <c r="CD129" s="8"/>
      <c r="CE129" s="1605"/>
      <c r="CF129" s="1606"/>
      <c r="CG129" s="1606"/>
      <c r="CH129" s="1606"/>
      <c r="CI129" s="1606"/>
      <c r="CJ129" s="1606"/>
      <c r="CK129" s="1606"/>
      <c r="CL129" s="1606"/>
      <c r="CM129" s="1606"/>
      <c r="CN129" s="1606"/>
      <c r="CO129" s="1606"/>
      <c r="CP129" s="1606"/>
      <c r="CQ129" s="1606"/>
      <c r="CR129" s="1606"/>
      <c r="CS129" s="1606"/>
      <c r="CT129" s="1606"/>
      <c r="CU129" s="1606"/>
      <c r="CV129" s="1606"/>
      <c r="CW129" s="1606"/>
      <c r="CX129" s="1606"/>
      <c r="CY129" s="1606"/>
      <c r="CZ129" s="1606"/>
      <c r="DA129" s="1606"/>
      <c r="DB129" s="1606"/>
      <c r="DC129" s="1606"/>
      <c r="DD129" s="1606"/>
      <c r="DE129" s="1606"/>
      <c r="DF129" s="1606"/>
      <c r="DG129" s="1606"/>
      <c r="DH129" s="1606"/>
      <c r="DI129" s="1606"/>
      <c r="DJ129" s="1606"/>
      <c r="DK129" s="1606"/>
      <c r="DL129" s="1606"/>
      <c r="DM129" s="1606"/>
      <c r="DN129" s="1606"/>
      <c r="DO129" s="1606"/>
      <c r="DP129" s="1606"/>
      <c r="DQ129" s="1606"/>
      <c r="DR129" s="1606"/>
      <c r="DS129" s="1606"/>
      <c r="DT129" s="1606"/>
      <c r="DU129" s="1606"/>
      <c r="DV129" s="1606"/>
      <c r="DW129" s="1606"/>
      <c r="DX129" s="1606"/>
      <c r="DY129" s="1606"/>
      <c r="DZ129" s="1606"/>
      <c r="EA129" s="1606"/>
      <c r="EB129" s="1607"/>
      <c r="EE129" s="1563" t="s">
        <v>227</v>
      </c>
      <c r="EF129" s="1563"/>
      <c r="EG129" s="1563"/>
      <c r="EH129" s="1563"/>
      <c r="EI129" s="1563"/>
      <c r="EJ129" s="1563"/>
      <c r="EK129" s="1563"/>
      <c r="EL129" s="1563"/>
      <c r="EM129" s="1563"/>
      <c r="EN129" s="1563"/>
      <c r="EO129" s="1563"/>
      <c r="EP129" s="1563"/>
      <c r="EQ129" s="1564"/>
      <c r="ER129" s="1558" t="str">
        <f>IF(ER75="","",ER75)</f>
        <v/>
      </c>
      <c r="ES129" s="726"/>
      <c r="ET129" s="726"/>
      <c r="EU129" s="726" t="str">
        <f>IF(EU75="","",EU75)</f>
        <v/>
      </c>
      <c r="EV129" s="726"/>
      <c r="EW129" s="726"/>
      <c r="EX129" s="726" t="str">
        <f>IF(EX75="","",EX75)</f>
        <v/>
      </c>
      <c r="EY129" s="726"/>
      <c r="EZ129" s="1559"/>
      <c r="FA129" s="726" t="str">
        <f>IF(FA75="","",FA75)</f>
        <v/>
      </c>
      <c r="FB129" s="726"/>
      <c r="FC129" s="726"/>
      <c r="FD129" s="726" t="str">
        <f>IF(FD75="","",FD75)</f>
        <v/>
      </c>
      <c r="FE129" s="726"/>
      <c r="FF129" s="726"/>
      <c r="FG129" s="726" t="str">
        <f>IF(FG75="","",FG75)</f>
        <v/>
      </c>
      <c r="FH129" s="726"/>
      <c r="FI129" s="1559"/>
      <c r="FJ129" s="726" t="str">
        <f>IF(FJ75="","",FJ75)</f>
        <v/>
      </c>
      <c r="FK129" s="726"/>
      <c r="FL129" s="726"/>
      <c r="FM129" s="726" t="str">
        <f>IF(FM75="","",FM75)</f>
        <v/>
      </c>
      <c r="FN129" s="726"/>
      <c r="FO129" s="726"/>
      <c r="FP129" s="726" t="str">
        <f>IF(FP75="","",FP75)</f>
        <v/>
      </c>
      <c r="FQ129" s="726"/>
      <c r="FR129" s="1555"/>
      <c r="FS129" s="2"/>
      <c r="FT129" s="17"/>
    </row>
    <row r="130" spans="2:176" ht="9.75" customHeight="1" x14ac:dyDescent="0.2">
      <c r="B130" s="1049" t="s">
        <v>8</v>
      </c>
      <c r="C130" s="1050"/>
      <c r="D130" s="1050"/>
      <c r="E130" s="1050"/>
      <c r="F130" s="1083" t="str">
        <f t="shared" ref="F130:L130" si="7">IF(F76="","",F76)</f>
        <v/>
      </c>
      <c r="G130" s="835" t="str">
        <f t="shared" si="7"/>
        <v/>
      </c>
      <c r="H130" s="835" t="str">
        <f t="shared" si="7"/>
        <v/>
      </c>
      <c r="I130" s="835" t="str">
        <f t="shared" si="7"/>
        <v/>
      </c>
      <c r="J130" s="835" t="str">
        <f t="shared" si="7"/>
        <v/>
      </c>
      <c r="K130" s="835" t="str">
        <f t="shared" si="7"/>
        <v/>
      </c>
      <c r="L130" s="365" t="str">
        <f t="shared" si="7"/>
        <v/>
      </c>
      <c r="M130" s="1296"/>
      <c r="N130" s="1296"/>
      <c r="O130" s="1296"/>
      <c r="P130" s="1296"/>
      <c r="Q130" s="1296"/>
      <c r="R130" s="1296"/>
      <c r="S130" s="1297"/>
      <c r="T130" s="14"/>
      <c r="U130" s="70"/>
      <c r="V130" s="2205"/>
      <c r="W130" s="2206"/>
      <c r="X130" s="2206"/>
      <c r="Y130" s="2206"/>
      <c r="Z130" s="2206"/>
      <c r="AA130" s="2206"/>
      <c r="AB130" s="2206"/>
      <c r="AC130" s="2206"/>
      <c r="AD130" s="2206"/>
      <c r="AE130" s="2206"/>
      <c r="AF130" s="2206"/>
      <c r="AG130" s="2206"/>
      <c r="AH130" s="2206"/>
      <c r="AI130" s="2206"/>
      <c r="AJ130" s="2206"/>
      <c r="AK130" s="2206"/>
      <c r="AL130" s="2206"/>
      <c r="AM130" s="2206"/>
      <c r="AN130" s="2206"/>
      <c r="AO130" s="2206"/>
      <c r="AP130" s="2206"/>
      <c r="AQ130" s="2206"/>
      <c r="AR130" s="2206"/>
      <c r="AS130" s="2206"/>
      <c r="AT130" s="2206"/>
      <c r="AU130" s="2206"/>
      <c r="AV130" s="2206"/>
      <c r="AW130" s="2206"/>
      <c r="AX130" s="2206"/>
      <c r="AY130" s="2206"/>
      <c r="AZ130" s="1786"/>
      <c r="BA130" s="1773"/>
      <c r="BB130" s="1773"/>
      <c r="BC130" s="1773"/>
      <c r="BD130" s="1773"/>
      <c r="BE130" s="1773"/>
      <c r="BF130" s="1773"/>
      <c r="BG130" s="1773"/>
      <c r="BH130" s="1774"/>
      <c r="BI130" s="1773"/>
      <c r="BJ130" s="1773"/>
      <c r="BK130" s="1773"/>
      <c r="BL130" s="1773"/>
      <c r="BM130" s="1773"/>
      <c r="BN130" s="1773"/>
      <c r="BO130" s="1773"/>
      <c r="BP130" s="1773"/>
      <c r="BQ130" s="1774"/>
      <c r="BR130" s="1773"/>
      <c r="BS130" s="1773"/>
      <c r="BT130" s="1773"/>
      <c r="BU130" s="1773"/>
      <c r="BV130" s="1773"/>
      <c r="BW130" s="1773"/>
      <c r="BX130" s="1773"/>
      <c r="BY130" s="1773"/>
      <c r="BZ130" s="1777"/>
      <c r="CA130" s="64"/>
      <c r="CB130" s="2"/>
      <c r="CC130" s="18"/>
      <c r="CD130" s="2"/>
      <c r="EE130" s="1563"/>
      <c r="EF130" s="1563"/>
      <c r="EG130" s="1563"/>
      <c r="EH130" s="1563"/>
      <c r="EI130" s="1563"/>
      <c r="EJ130" s="1563"/>
      <c r="EK130" s="1563"/>
      <c r="EL130" s="1563"/>
      <c r="EM130" s="1563"/>
      <c r="EN130" s="1563"/>
      <c r="EO130" s="1563"/>
      <c r="EP130" s="1563"/>
      <c r="EQ130" s="1564"/>
      <c r="ER130" s="1558"/>
      <c r="ES130" s="726"/>
      <c r="ET130" s="726"/>
      <c r="EU130" s="726"/>
      <c r="EV130" s="726"/>
      <c r="EW130" s="726"/>
      <c r="EX130" s="726"/>
      <c r="EY130" s="726"/>
      <c r="EZ130" s="1559"/>
      <c r="FA130" s="726"/>
      <c r="FB130" s="726"/>
      <c r="FC130" s="726"/>
      <c r="FD130" s="726"/>
      <c r="FE130" s="726"/>
      <c r="FF130" s="726"/>
      <c r="FG130" s="726"/>
      <c r="FH130" s="726"/>
      <c r="FI130" s="1559"/>
      <c r="FJ130" s="726"/>
      <c r="FK130" s="726"/>
      <c r="FL130" s="726"/>
      <c r="FM130" s="726"/>
      <c r="FN130" s="726"/>
      <c r="FO130" s="726"/>
      <c r="FP130" s="726"/>
      <c r="FQ130" s="726"/>
      <c r="FR130" s="1555"/>
      <c r="FS130" s="2"/>
      <c r="FT130" s="17"/>
    </row>
    <row r="131" spans="2:176" ht="9.75" customHeight="1" x14ac:dyDescent="0.2">
      <c r="B131" s="1049"/>
      <c r="C131" s="1050"/>
      <c r="D131" s="1050"/>
      <c r="E131" s="1050"/>
      <c r="F131" s="1084"/>
      <c r="G131" s="836"/>
      <c r="H131" s="836"/>
      <c r="I131" s="836"/>
      <c r="J131" s="836"/>
      <c r="K131" s="836"/>
      <c r="L131" s="368"/>
      <c r="M131" s="1296"/>
      <c r="N131" s="1296"/>
      <c r="O131" s="1296"/>
      <c r="P131" s="1296"/>
      <c r="Q131" s="1296"/>
      <c r="R131" s="1296"/>
      <c r="S131" s="1297"/>
      <c r="T131" s="14"/>
      <c r="V131" s="1934" t="s">
        <v>18</v>
      </c>
      <c r="W131" s="1935"/>
      <c r="X131" s="1935"/>
      <c r="Y131" s="1935"/>
      <c r="Z131" s="1935"/>
      <c r="AA131" s="1935"/>
      <c r="AB131" s="1935"/>
      <c r="AC131" s="1935"/>
      <c r="AD131" s="1935"/>
      <c r="AE131" s="1935"/>
      <c r="AF131" s="1935"/>
      <c r="AG131" s="1935"/>
      <c r="AH131" s="1935"/>
      <c r="AI131" s="1935"/>
      <c r="AJ131" s="1935"/>
      <c r="AK131" s="1935"/>
      <c r="AL131" s="1935"/>
      <c r="AM131" s="1935"/>
      <c r="AN131" s="1935"/>
      <c r="AO131" s="1935"/>
      <c r="AP131" s="1935"/>
      <c r="AQ131" s="1935"/>
      <c r="AR131" s="1935"/>
      <c r="AS131" s="1935"/>
      <c r="AT131" s="1935"/>
      <c r="AU131" s="1935"/>
      <c r="AV131" s="1935"/>
      <c r="AW131" s="1935"/>
      <c r="AX131" s="1935"/>
      <c r="AY131" s="1935"/>
      <c r="AZ131" s="1784" t="str">
        <f>IF(AZ77="","",AZ77)</f>
        <v/>
      </c>
      <c r="BA131" s="1769"/>
      <c r="BB131" s="1769"/>
      <c r="BC131" s="1769" t="str">
        <f>IF(BC77="","",BC77)</f>
        <v/>
      </c>
      <c r="BD131" s="1769"/>
      <c r="BE131" s="1769"/>
      <c r="BF131" s="1769" t="str">
        <f>IF(BF77="","",BF77)</f>
        <v/>
      </c>
      <c r="BG131" s="1769"/>
      <c r="BH131" s="1770"/>
      <c r="BI131" s="1769" t="str">
        <f>IF(BI77="","",BI77)</f>
        <v/>
      </c>
      <c r="BJ131" s="1769"/>
      <c r="BK131" s="1769"/>
      <c r="BL131" s="1769" t="str">
        <f>IF(BL77="","",BL77)</f>
        <v/>
      </c>
      <c r="BM131" s="1769"/>
      <c r="BN131" s="1769"/>
      <c r="BO131" s="1769" t="str">
        <f>IF(BO77="","",BO77)</f>
        <v/>
      </c>
      <c r="BP131" s="1769"/>
      <c r="BQ131" s="1770"/>
      <c r="BR131" s="1769" t="str">
        <f>IF(BR77="","",BR77)</f>
        <v/>
      </c>
      <c r="BS131" s="1769"/>
      <c r="BT131" s="1769"/>
      <c r="BU131" s="1769" t="str">
        <f>IF(BU77="","",BU77)</f>
        <v/>
      </c>
      <c r="BV131" s="1769"/>
      <c r="BW131" s="1769"/>
      <c r="BX131" s="1769" t="str">
        <f>IF(BX77="","",BX77)</f>
        <v/>
      </c>
      <c r="BY131" s="1769"/>
      <c r="BZ131" s="1775"/>
      <c r="CA131" s="64"/>
      <c r="CB131" s="2"/>
      <c r="CC131" s="106"/>
      <c r="CD131" s="107"/>
      <c r="CE131" s="1566" t="s">
        <v>34</v>
      </c>
      <c r="CF131" s="1566"/>
      <c r="CG131" s="1566"/>
      <c r="CH131" s="1566"/>
      <c r="CI131" s="1566"/>
      <c r="CJ131" s="1566"/>
      <c r="CK131" s="1566"/>
      <c r="CL131" s="1566"/>
      <c r="CM131" s="1566"/>
      <c r="CN131" s="1566"/>
      <c r="CO131" s="1566"/>
      <c r="CP131" s="1566"/>
      <c r="CQ131" s="1566"/>
      <c r="CR131" s="1566"/>
      <c r="CS131" s="1566"/>
      <c r="CT131" s="1566"/>
      <c r="CU131" s="1566"/>
      <c r="CV131" s="1567"/>
      <c r="CW131" s="1531" t="str">
        <f>IF(CW77="","",CW77)</f>
        <v/>
      </c>
      <c r="CX131" s="1531"/>
      <c r="CY131" s="1531"/>
      <c r="CZ131" s="1532"/>
      <c r="DA131" s="1530" t="str">
        <f>IF(DA77="","",DA77)</f>
        <v/>
      </c>
      <c r="DB131" s="1531"/>
      <c r="DC131" s="1531"/>
      <c r="DD131" s="1532"/>
      <c r="DE131" s="1530" t="str">
        <f>IF(DE77="","",DE77)</f>
        <v/>
      </c>
      <c r="DF131" s="1531"/>
      <c r="DG131" s="1531"/>
      <c r="DH131" s="1532"/>
      <c r="DI131" s="1530" t="str">
        <f>IF(DI77="","",DI77)</f>
        <v/>
      </c>
      <c r="DJ131" s="1531"/>
      <c r="DK131" s="1531"/>
      <c r="DL131" s="1532"/>
      <c r="DM131" s="1530" t="str">
        <f>IF(DM77="","",DM77)</f>
        <v/>
      </c>
      <c r="DN131" s="1531"/>
      <c r="DO131" s="1531"/>
      <c r="DP131" s="1532"/>
      <c r="DQ131" s="1530" t="str">
        <f>IF(DQ77="","",DQ77)</f>
        <v/>
      </c>
      <c r="DR131" s="1531"/>
      <c r="DS131" s="1531"/>
      <c r="DT131" s="1532"/>
      <c r="DU131" s="1530" t="str">
        <f>IF(DU77="","",DU77)</f>
        <v/>
      </c>
      <c r="DV131" s="1531"/>
      <c r="DW131" s="1531"/>
      <c r="DX131" s="1531"/>
      <c r="EE131" s="1563"/>
      <c r="EF131" s="1563"/>
      <c r="EG131" s="1563"/>
      <c r="EH131" s="1563"/>
      <c r="EI131" s="1563"/>
      <c r="EJ131" s="1563"/>
      <c r="EK131" s="1563"/>
      <c r="EL131" s="1563"/>
      <c r="EM131" s="1563"/>
      <c r="EN131" s="1563"/>
      <c r="EO131" s="1563"/>
      <c r="EP131" s="1563"/>
      <c r="EQ131" s="1564"/>
      <c r="ER131" s="1558"/>
      <c r="ES131" s="726"/>
      <c r="ET131" s="726"/>
      <c r="EU131" s="726"/>
      <c r="EV131" s="726"/>
      <c r="EW131" s="726"/>
      <c r="EX131" s="726"/>
      <c r="EY131" s="726"/>
      <c r="EZ131" s="1559"/>
      <c r="FA131" s="726"/>
      <c r="FB131" s="726"/>
      <c r="FC131" s="726"/>
      <c r="FD131" s="726"/>
      <c r="FE131" s="726"/>
      <c r="FF131" s="726"/>
      <c r="FG131" s="726"/>
      <c r="FH131" s="726"/>
      <c r="FI131" s="1559"/>
      <c r="FJ131" s="726"/>
      <c r="FK131" s="726"/>
      <c r="FL131" s="726"/>
      <c r="FM131" s="726"/>
      <c r="FN131" s="726"/>
      <c r="FO131" s="726"/>
      <c r="FP131" s="726"/>
      <c r="FQ131" s="726"/>
      <c r="FR131" s="1555"/>
      <c r="FS131" s="2"/>
      <c r="FT131" s="17"/>
    </row>
    <row r="132" spans="2:176" ht="9.75" customHeight="1" x14ac:dyDescent="0.2">
      <c r="B132" s="1049" t="s">
        <v>9</v>
      </c>
      <c r="C132" s="1050"/>
      <c r="D132" s="1050"/>
      <c r="E132" s="1050"/>
      <c r="F132" s="813" t="str">
        <f>IF(F78="","",F78)</f>
        <v/>
      </c>
      <c r="G132" s="813"/>
      <c r="H132" s="813"/>
      <c r="I132" s="732" t="str">
        <f>IF(I78="","",I78)</f>
        <v>銀行</v>
      </c>
      <c r="J132" s="732"/>
      <c r="K132" s="813" t="str">
        <f>IF(K78="","",K78)</f>
        <v/>
      </c>
      <c r="L132" s="813"/>
      <c r="M132" s="813"/>
      <c r="N132" s="732" t="str">
        <f>IF(N78="","",N78)</f>
        <v>支店</v>
      </c>
      <c r="O132" s="732"/>
      <c r="P132" s="813" t="str">
        <f>IF(P78="","",P78)</f>
        <v/>
      </c>
      <c r="Q132" s="813"/>
      <c r="R132" s="813"/>
      <c r="S132" s="1078"/>
      <c r="T132" s="21"/>
      <c r="U132" s="70"/>
      <c r="V132" s="1937"/>
      <c r="W132" s="1938"/>
      <c r="X132" s="1938"/>
      <c r="Y132" s="1938"/>
      <c r="Z132" s="1938"/>
      <c r="AA132" s="1938"/>
      <c r="AB132" s="1938"/>
      <c r="AC132" s="1938"/>
      <c r="AD132" s="1938"/>
      <c r="AE132" s="1938"/>
      <c r="AF132" s="1938"/>
      <c r="AG132" s="1938"/>
      <c r="AH132" s="1938"/>
      <c r="AI132" s="1938"/>
      <c r="AJ132" s="1938"/>
      <c r="AK132" s="1938"/>
      <c r="AL132" s="1938"/>
      <c r="AM132" s="1938"/>
      <c r="AN132" s="1938"/>
      <c r="AO132" s="1938"/>
      <c r="AP132" s="1938"/>
      <c r="AQ132" s="1938"/>
      <c r="AR132" s="1938"/>
      <c r="AS132" s="1938"/>
      <c r="AT132" s="1938"/>
      <c r="AU132" s="1938"/>
      <c r="AV132" s="1938"/>
      <c r="AW132" s="1938"/>
      <c r="AX132" s="1938"/>
      <c r="AY132" s="1938"/>
      <c r="AZ132" s="1785"/>
      <c r="BA132" s="1771"/>
      <c r="BB132" s="1771"/>
      <c r="BC132" s="1771"/>
      <c r="BD132" s="1771"/>
      <c r="BE132" s="1771"/>
      <c r="BF132" s="1771"/>
      <c r="BG132" s="1771"/>
      <c r="BH132" s="1772"/>
      <c r="BI132" s="1771"/>
      <c r="BJ132" s="1771"/>
      <c r="BK132" s="1771"/>
      <c r="BL132" s="1771"/>
      <c r="BM132" s="1771"/>
      <c r="BN132" s="1771"/>
      <c r="BO132" s="1771"/>
      <c r="BP132" s="1771"/>
      <c r="BQ132" s="1772"/>
      <c r="BR132" s="1771"/>
      <c r="BS132" s="1771"/>
      <c r="BT132" s="1771"/>
      <c r="BU132" s="1771"/>
      <c r="BV132" s="1771"/>
      <c r="BW132" s="1771"/>
      <c r="BX132" s="1771"/>
      <c r="BY132" s="1771"/>
      <c r="BZ132" s="1776"/>
      <c r="CA132" s="64"/>
      <c r="CB132" s="2"/>
      <c r="CC132" s="106"/>
      <c r="CD132" s="107"/>
      <c r="CE132" s="1566"/>
      <c r="CF132" s="1566"/>
      <c r="CG132" s="1566"/>
      <c r="CH132" s="1566"/>
      <c r="CI132" s="1566"/>
      <c r="CJ132" s="1566"/>
      <c r="CK132" s="1566"/>
      <c r="CL132" s="1566"/>
      <c r="CM132" s="1566"/>
      <c r="CN132" s="1566"/>
      <c r="CO132" s="1566"/>
      <c r="CP132" s="1566"/>
      <c r="CQ132" s="1566"/>
      <c r="CR132" s="1566"/>
      <c r="CS132" s="1566"/>
      <c r="CT132" s="1566"/>
      <c r="CU132" s="1566"/>
      <c r="CV132" s="1567"/>
      <c r="CW132" s="1531"/>
      <c r="CX132" s="1531"/>
      <c r="CY132" s="1531"/>
      <c r="CZ132" s="1532"/>
      <c r="DA132" s="1530"/>
      <c r="DB132" s="1531"/>
      <c r="DC132" s="1531"/>
      <c r="DD132" s="1532"/>
      <c r="DE132" s="1530"/>
      <c r="DF132" s="1531"/>
      <c r="DG132" s="1531"/>
      <c r="DH132" s="1532"/>
      <c r="DI132" s="1530"/>
      <c r="DJ132" s="1531"/>
      <c r="DK132" s="1531"/>
      <c r="DL132" s="1532"/>
      <c r="DM132" s="1530"/>
      <c r="DN132" s="1531"/>
      <c r="DO132" s="1531"/>
      <c r="DP132" s="1532"/>
      <c r="DQ132" s="1530"/>
      <c r="DR132" s="1531"/>
      <c r="DS132" s="1531"/>
      <c r="DT132" s="1532"/>
      <c r="DU132" s="1530"/>
      <c r="DV132" s="1531"/>
      <c r="DW132" s="1531"/>
      <c r="DX132" s="1531"/>
      <c r="EE132" s="1556" t="s">
        <v>228</v>
      </c>
      <c r="EF132" s="1556"/>
      <c r="EG132" s="1556"/>
      <c r="EH132" s="1556"/>
      <c r="EI132" s="1556"/>
      <c r="EJ132" s="1556"/>
      <c r="EK132" s="1556"/>
      <c r="EL132" s="1556"/>
      <c r="EM132" s="1556"/>
      <c r="EN132" s="1556"/>
      <c r="EO132" s="1556"/>
      <c r="EP132" s="1556"/>
      <c r="EQ132" s="1557"/>
      <c r="ER132" s="363" t="str">
        <f>IF(ER78="","",ER78)</f>
        <v/>
      </c>
      <c r="ES132" s="364"/>
      <c r="ET132" s="364"/>
      <c r="EU132" s="364" t="str">
        <f>IF(EU78="","",EU78)</f>
        <v/>
      </c>
      <c r="EV132" s="364"/>
      <c r="EW132" s="364"/>
      <c r="EX132" s="364" t="str">
        <f>IF(EX78="","",EX78)</f>
        <v/>
      </c>
      <c r="EY132" s="364"/>
      <c r="EZ132" s="1570"/>
      <c r="FA132" s="364" t="str">
        <f>IF(FA78="","",FA78)</f>
        <v/>
      </c>
      <c r="FB132" s="364"/>
      <c r="FC132" s="364"/>
      <c r="FD132" s="364" t="str">
        <f>IF(FD78="","",FD78)</f>
        <v/>
      </c>
      <c r="FE132" s="364"/>
      <c r="FF132" s="364"/>
      <c r="FG132" s="364" t="str">
        <f>IF(FG78="","",FG78)</f>
        <v/>
      </c>
      <c r="FH132" s="364"/>
      <c r="FI132" s="1570"/>
      <c r="FJ132" s="364" t="str">
        <f>IF(FJ78="","",FJ78)</f>
        <v/>
      </c>
      <c r="FK132" s="364"/>
      <c r="FL132" s="364"/>
      <c r="FM132" s="364" t="str">
        <f>IF(FM78="","",FM78)</f>
        <v/>
      </c>
      <c r="FN132" s="364"/>
      <c r="FO132" s="364"/>
      <c r="FP132" s="364" t="str">
        <f>IF(FP78="","",FP78)</f>
        <v/>
      </c>
      <c r="FQ132" s="364"/>
      <c r="FR132" s="365"/>
      <c r="FS132" s="2"/>
      <c r="FT132" s="17"/>
    </row>
    <row r="133" spans="2:176" ht="9.75" customHeight="1" thickBot="1" x14ac:dyDescent="0.25">
      <c r="B133" s="1049"/>
      <c r="C133" s="1050"/>
      <c r="D133" s="1050"/>
      <c r="E133" s="1050"/>
      <c r="F133" s="813"/>
      <c r="G133" s="813"/>
      <c r="H133" s="813"/>
      <c r="I133" s="732"/>
      <c r="J133" s="732"/>
      <c r="K133" s="813"/>
      <c r="L133" s="813"/>
      <c r="M133" s="813"/>
      <c r="N133" s="732"/>
      <c r="O133" s="732"/>
      <c r="P133" s="813"/>
      <c r="Q133" s="813"/>
      <c r="R133" s="813"/>
      <c r="S133" s="1078"/>
      <c r="T133" s="21"/>
      <c r="U133" s="70"/>
      <c r="V133" s="1937"/>
      <c r="W133" s="1938"/>
      <c r="X133" s="1938"/>
      <c r="Y133" s="1938"/>
      <c r="Z133" s="1938"/>
      <c r="AA133" s="1938"/>
      <c r="AB133" s="1938"/>
      <c r="AC133" s="1938"/>
      <c r="AD133" s="1938"/>
      <c r="AE133" s="1938"/>
      <c r="AF133" s="1938"/>
      <c r="AG133" s="1938"/>
      <c r="AH133" s="1938"/>
      <c r="AI133" s="1938"/>
      <c r="AJ133" s="1938"/>
      <c r="AK133" s="1938"/>
      <c r="AL133" s="1938"/>
      <c r="AM133" s="1938"/>
      <c r="AN133" s="1938"/>
      <c r="AO133" s="1938"/>
      <c r="AP133" s="1938"/>
      <c r="AQ133" s="1938"/>
      <c r="AR133" s="1938"/>
      <c r="AS133" s="1938"/>
      <c r="AT133" s="1938"/>
      <c r="AU133" s="1938"/>
      <c r="AV133" s="1938"/>
      <c r="AW133" s="1938"/>
      <c r="AX133" s="1938"/>
      <c r="AY133" s="1938"/>
      <c r="AZ133" s="1786"/>
      <c r="BA133" s="1773"/>
      <c r="BB133" s="1773"/>
      <c r="BC133" s="1773"/>
      <c r="BD133" s="1773"/>
      <c r="BE133" s="1773"/>
      <c r="BF133" s="1773"/>
      <c r="BG133" s="1773"/>
      <c r="BH133" s="1774"/>
      <c r="BI133" s="1773"/>
      <c r="BJ133" s="1773"/>
      <c r="BK133" s="1773"/>
      <c r="BL133" s="1773"/>
      <c r="BM133" s="1773"/>
      <c r="BN133" s="1773"/>
      <c r="BO133" s="1773"/>
      <c r="BP133" s="1773"/>
      <c r="BQ133" s="1774"/>
      <c r="BR133" s="1773"/>
      <c r="BS133" s="1773"/>
      <c r="BT133" s="1773"/>
      <c r="BU133" s="1773"/>
      <c r="BV133" s="1773"/>
      <c r="BW133" s="1773"/>
      <c r="BX133" s="1773"/>
      <c r="BY133" s="1773"/>
      <c r="BZ133" s="1777"/>
      <c r="CA133" s="64"/>
      <c r="CB133" s="2"/>
      <c r="CC133" s="18"/>
      <c r="CD133" s="8"/>
      <c r="EE133" s="1556"/>
      <c r="EF133" s="1556"/>
      <c r="EG133" s="1556"/>
      <c r="EH133" s="1556"/>
      <c r="EI133" s="1556"/>
      <c r="EJ133" s="1556"/>
      <c r="EK133" s="1556"/>
      <c r="EL133" s="1556"/>
      <c r="EM133" s="1556"/>
      <c r="EN133" s="1556"/>
      <c r="EO133" s="1556"/>
      <c r="EP133" s="1556"/>
      <c r="EQ133" s="1557"/>
      <c r="ER133" s="1558"/>
      <c r="ES133" s="726"/>
      <c r="ET133" s="726"/>
      <c r="EU133" s="726"/>
      <c r="EV133" s="726"/>
      <c r="EW133" s="726"/>
      <c r="EX133" s="726"/>
      <c r="EY133" s="726"/>
      <c r="EZ133" s="1559"/>
      <c r="FA133" s="726"/>
      <c r="FB133" s="726"/>
      <c r="FC133" s="726"/>
      <c r="FD133" s="726"/>
      <c r="FE133" s="726"/>
      <c r="FF133" s="726"/>
      <c r="FG133" s="726"/>
      <c r="FH133" s="726"/>
      <c r="FI133" s="1559"/>
      <c r="FJ133" s="726"/>
      <c r="FK133" s="726"/>
      <c r="FL133" s="726"/>
      <c r="FM133" s="726"/>
      <c r="FN133" s="726"/>
      <c r="FO133" s="726"/>
      <c r="FP133" s="726"/>
      <c r="FQ133" s="726"/>
      <c r="FR133" s="1555"/>
      <c r="FS133" s="2"/>
      <c r="FT133" s="17"/>
    </row>
    <row r="134" spans="2:176" ht="9.75" customHeight="1" x14ac:dyDescent="0.2">
      <c r="B134" s="1049" t="s">
        <v>10</v>
      </c>
      <c r="C134" s="1050"/>
      <c r="D134" s="1050"/>
      <c r="E134" s="1050"/>
      <c r="F134" s="1090" t="str">
        <f>IF(F80="","",F80)</f>
        <v/>
      </c>
      <c r="G134" s="1090"/>
      <c r="H134" s="1090"/>
      <c r="I134" s="1090"/>
      <c r="J134" s="1090"/>
      <c r="K134" s="1090"/>
      <c r="L134" s="1090"/>
      <c r="M134" s="1090"/>
      <c r="N134" s="1090"/>
      <c r="O134" s="1090"/>
      <c r="P134" s="1090"/>
      <c r="Q134" s="1090"/>
      <c r="R134" s="1090"/>
      <c r="S134" s="1091"/>
      <c r="T134" s="22"/>
      <c r="V134" s="2000" t="s">
        <v>19</v>
      </c>
      <c r="W134" s="2001"/>
      <c r="X134" s="2001"/>
      <c r="Y134" s="2001"/>
      <c r="Z134" s="2001"/>
      <c r="AA134" s="2001"/>
      <c r="AB134" s="2001"/>
      <c r="AC134" s="2001"/>
      <c r="AD134" s="2001"/>
      <c r="AE134" s="2001"/>
      <c r="AF134" s="2001"/>
      <c r="AG134" s="2001"/>
      <c r="AH134" s="2001"/>
      <c r="AI134" s="2001"/>
      <c r="AJ134" s="2001"/>
      <c r="AK134" s="2001"/>
      <c r="AL134" s="2001"/>
      <c r="AM134" s="2001"/>
      <c r="AN134" s="2001"/>
      <c r="AO134" s="2001"/>
      <c r="AP134" s="2001"/>
      <c r="AQ134" s="2001"/>
      <c r="AR134" s="2001"/>
      <c r="AS134" s="2001"/>
      <c r="AT134" s="2001"/>
      <c r="AU134" s="2001"/>
      <c r="AV134" s="2001"/>
      <c r="AW134" s="2001"/>
      <c r="AX134" s="2001"/>
      <c r="AY134" s="2001"/>
      <c r="AZ134" s="1797" t="str">
        <f>IF(AZ80="","",AZ80)</f>
        <v/>
      </c>
      <c r="BA134" s="1791"/>
      <c r="BB134" s="1791"/>
      <c r="BC134" s="1791" t="str">
        <f>IF(BC80="","",BC80)</f>
        <v/>
      </c>
      <c r="BD134" s="1791"/>
      <c r="BE134" s="1791"/>
      <c r="BF134" s="1791" t="str">
        <f>IF(BF80="","",BF80)</f>
        <v/>
      </c>
      <c r="BG134" s="1791"/>
      <c r="BH134" s="1800"/>
      <c r="BI134" s="1791" t="str">
        <f>IF(BI80="","",BI80)</f>
        <v/>
      </c>
      <c r="BJ134" s="1791"/>
      <c r="BK134" s="1791"/>
      <c r="BL134" s="1791" t="str">
        <f>IF(BL80="","",BL80)</f>
        <v/>
      </c>
      <c r="BM134" s="1791"/>
      <c r="BN134" s="1791"/>
      <c r="BO134" s="1791" t="str">
        <f>IF(BO80="","",BO80)</f>
        <v/>
      </c>
      <c r="BP134" s="1791"/>
      <c r="BQ134" s="1800"/>
      <c r="BR134" s="1791" t="str">
        <f>IF(BR80="","",BR80)</f>
        <v/>
      </c>
      <c r="BS134" s="1791"/>
      <c r="BT134" s="1791"/>
      <c r="BU134" s="1791" t="str">
        <f>IF(BU80="","",BU80)</f>
        <v/>
      </c>
      <c r="BV134" s="1791"/>
      <c r="BW134" s="1791"/>
      <c r="BX134" s="1791" t="str">
        <f>IF(BX80="","",BX80)</f>
        <v/>
      </c>
      <c r="BY134" s="1791"/>
      <c r="BZ134" s="1792"/>
      <c r="CA134" s="64"/>
      <c r="CB134" s="2"/>
      <c r="CC134" s="18"/>
      <c r="CD134" s="2"/>
      <c r="CK134" s="1568" t="s">
        <v>36</v>
      </c>
      <c r="CL134" s="1568"/>
      <c r="CM134" s="1568"/>
      <c r="CN134" s="1568"/>
      <c r="CO134" s="1568"/>
      <c r="CP134" s="1568"/>
      <c r="CQ134" s="1568"/>
      <c r="CR134" s="1568"/>
      <c r="CS134" s="1568"/>
      <c r="CT134" s="1568"/>
      <c r="CU134" s="1568"/>
      <c r="CV134" s="1568"/>
      <c r="CW134" s="1569" t="s">
        <v>229</v>
      </c>
      <c r="CX134" s="1569"/>
      <c r="CY134" s="1569"/>
      <c r="CZ134" s="1569"/>
      <c r="DA134" s="1569"/>
      <c r="DB134" s="1569"/>
      <c r="DC134" s="1569"/>
      <c r="DD134" s="1569"/>
      <c r="DE134" s="1569"/>
      <c r="DF134" s="1569"/>
      <c r="DG134" s="1569"/>
      <c r="DH134" s="1569"/>
      <c r="DI134" s="1569"/>
      <c r="DJ134" s="1569"/>
      <c r="DK134" s="1569"/>
      <c r="DL134" s="1569"/>
      <c r="DM134" s="1569"/>
      <c r="DN134" s="1569"/>
      <c r="DO134" s="1569"/>
      <c r="DP134" s="1569"/>
      <c r="DQ134" s="1569"/>
      <c r="DR134" s="1569"/>
      <c r="DS134" s="1569"/>
      <c r="DT134" s="1569"/>
      <c r="DU134" s="1569"/>
      <c r="DV134" s="1569"/>
      <c r="DW134" s="1569"/>
      <c r="DX134" s="1569"/>
      <c r="EE134" s="1556"/>
      <c r="EF134" s="1556"/>
      <c r="EG134" s="1556"/>
      <c r="EH134" s="1556"/>
      <c r="EI134" s="1556"/>
      <c r="EJ134" s="1556"/>
      <c r="EK134" s="1556"/>
      <c r="EL134" s="1556"/>
      <c r="EM134" s="1556"/>
      <c r="EN134" s="1556"/>
      <c r="EO134" s="1556"/>
      <c r="EP134" s="1556"/>
      <c r="EQ134" s="1557"/>
      <c r="ER134" s="366"/>
      <c r="ES134" s="367"/>
      <c r="ET134" s="367"/>
      <c r="EU134" s="367"/>
      <c r="EV134" s="367"/>
      <c r="EW134" s="367"/>
      <c r="EX134" s="367"/>
      <c r="EY134" s="367"/>
      <c r="EZ134" s="1565"/>
      <c r="FA134" s="367"/>
      <c r="FB134" s="367"/>
      <c r="FC134" s="367"/>
      <c r="FD134" s="367"/>
      <c r="FE134" s="367"/>
      <c r="FF134" s="367"/>
      <c r="FG134" s="367"/>
      <c r="FH134" s="367"/>
      <c r="FI134" s="1565"/>
      <c r="FJ134" s="367"/>
      <c r="FK134" s="367"/>
      <c r="FL134" s="367"/>
      <c r="FM134" s="367"/>
      <c r="FN134" s="367"/>
      <c r="FO134" s="367"/>
      <c r="FP134" s="367"/>
      <c r="FQ134" s="367"/>
      <c r="FR134" s="368"/>
      <c r="FS134" s="2"/>
      <c r="FT134" s="17"/>
    </row>
    <row r="135" spans="2:176" ht="9.75" customHeight="1" x14ac:dyDescent="0.2">
      <c r="B135" s="1049"/>
      <c r="C135" s="1050"/>
      <c r="D135" s="1050"/>
      <c r="E135" s="1050"/>
      <c r="F135" s="1090"/>
      <c r="G135" s="1090"/>
      <c r="H135" s="1090"/>
      <c r="I135" s="1090"/>
      <c r="J135" s="1090"/>
      <c r="K135" s="1090"/>
      <c r="L135" s="1090"/>
      <c r="M135" s="1090"/>
      <c r="N135" s="1090"/>
      <c r="O135" s="1090"/>
      <c r="P135" s="1090"/>
      <c r="Q135" s="1090"/>
      <c r="R135" s="1090"/>
      <c r="S135" s="1091"/>
      <c r="T135" s="22"/>
      <c r="U135" s="70"/>
      <c r="V135" s="2002"/>
      <c r="W135" s="2003"/>
      <c r="X135" s="2003"/>
      <c r="Y135" s="2003"/>
      <c r="Z135" s="2003"/>
      <c r="AA135" s="2003"/>
      <c r="AB135" s="2003"/>
      <c r="AC135" s="2003"/>
      <c r="AD135" s="2003"/>
      <c r="AE135" s="2003"/>
      <c r="AF135" s="2003"/>
      <c r="AG135" s="2003"/>
      <c r="AH135" s="2003"/>
      <c r="AI135" s="2003"/>
      <c r="AJ135" s="2003"/>
      <c r="AK135" s="2003"/>
      <c r="AL135" s="2003"/>
      <c r="AM135" s="2003"/>
      <c r="AN135" s="2003"/>
      <c r="AO135" s="2003"/>
      <c r="AP135" s="2003"/>
      <c r="AQ135" s="2003"/>
      <c r="AR135" s="2003"/>
      <c r="AS135" s="2003"/>
      <c r="AT135" s="2003"/>
      <c r="AU135" s="2003"/>
      <c r="AV135" s="2003"/>
      <c r="AW135" s="2003"/>
      <c r="AX135" s="2003"/>
      <c r="AY135" s="2003"/>
      <c r="AZ135" s="1798"/>
      <c r="BA135" s="1793"/>
      <c r="BB135" s="1793"/>
      <c r="BC135" s="1793"/>
      <c r="BD135" s="1793"/>
      <c r="BE135" s="1793"/>
      <c r="BF135" s="1793"/>
      <c r="BG135" s="1793"/>
      <c r="BH135" s="1801"/>
      <c r="BI135" s="1793"/>
      <c r="BJ135" s="1793"/>
      <c r="BK135" s="1793"/>
      <c r="BL135" s="1793"/>
      <c r="BM135" s="1793"/>
      <c r="BN135" s="1793"/>
      <c r="BO135" s="1793"/>
      <c r="BP135" s="1793"/>
      <c r="BQ135" s="1801"/>
      <c r="BR135" s="1793"/>
      <c r="BS135" s="1793"/>
      <c r="BT135" s="1793"/>
      <c r="BU135" s="1793"/>
      <c r="BV135" s="1793"/>
      <c r="BW135" s="1793"/>
      <c r="BX135" s="1793"/>
      <c r="BY135" s="1793"/>
      <c r="BZ135" s="1794"/>
      <c r="CA135" s="64"/>
      <c r="CB135" s="2"/>
      <c r="CC135" s="106"/>
      <c r="CD135" s="107"/>
      <c r="CE135" s="1608" t="s">
        <v>176</v>
      </c>
      <c r="CF135" s="1609"/>
      <c r="CG135" s="1609"/>
      <c r="CH135" s="1609"/>
      <c r="CI135" s="1609"/>
      <c r="CJ135" s="1609"/>
      <c r="CK135" s="1614" t="str">
        <f>IF(CK81="","",CK81)</f>
        <v>1</v>
      </c>
      <c r="CL135" s="1614"/>
      <c r="CM135" s="1614"/>
      <c r="CN135" s="1615"/>
      <c r="CO135" s="1616" t="str">
        <f>IF(CO81="","",CO81)</f>
        <v>2</v>
      </c>
      <c r="CP135" s="1614"/>
      <c r="CQ135" s="1614"/>
      <c r="CR135" s="1617"/>
      <c r="CS135" s="1618" t="str">
        <f>IF(CS81="","",CS81)</f>
        <v>3</v>
      </c>
      <c r="CT135" s="1614"/>
      <c r="CU135" s="1614"/>
      <c r="CV135" s="1614"/>
      <c r="CW135" s="1619" t="str">
        <f>IF(CW81="","",CW81)</f>
        <v>未成工事支出金</v>
      </c>
      <c r="CX135" s="1619"/>
      <c r="CY135" s="1619"/>
      <c r="CZ135" s="1619"/>
      <c r="DA135" s="1619"/>
      <c r="DB135" s="1619"/>
      <c r="DC135" s="1619"/>
      <c r="DD135" s="1619"/>
      <c r="DE135" s="1619"/>
      <c r="DF135" s="1619"/>
      <c r="DG135" s="1619"/>
      <c r="DH135" s="1619"/>
      <c r="DI135" s="1619"/>
      <c r="DJ135" s="1619"/>
      <c r="DK135" s="1619"/>
      <c r="DL135" s="1619"/>
      <c r="DM135" s="1619"/>
      <c r="DN135" s="1619"/>
      <c r="DO135" s="1619"/>
      <c r="DP135" s="1619"/>
      <c r="DQ135" s="1619"/>
      <c r="DR135" s="1619"/>
      <c r="DS135" s="1619"/>
      <c r="DT135" s="1619"/>
      <c r="DU135" s="1619"/>
      <c r="DV135" s="1619"/>
      <c r="DW135" s="1619"/>
      <c r="DX135" s="1620"/>
      <c r="EE135" s="1556" t="s">
        <v>230</v>
      </c>
      <c r="EF135" s="1556"/>
      <c r="EG135" s="1556"/>
      <c r="EH135" s="1556"/>
      <c r="EI135" s="1556"/>
      <c r="EJ135" s="1556"/>
      <c r="EK135" s="1556"/>
      <c r="EL135" s="1556"/>
      <c r="EM135" s="1556"/>
      <c r="EN135" s="1556"/>
      <c r="EO135" s="1556"/>
      <c r="EP135" s="1556"/>
      <c r="EQ135" s="1557"/>
      <c r="ER135" s="1558" t="str">
        <f>IF(ER81="","",ER81)</f>
        <v/>
      </c>
      <c r="ES135" s="726"/>
      <c r="ET135" s="726"/>
      <c r="EU135" s="726" t="str">
        <f>IF(EU81="","",EU81)</f>
        <v/>
      </c>
      <c r="EV135" s="726"/>
      <c r="EW135" s="726"/>
      <c r="EX135" s="726" t="str">
        <f>IF(EX81="","",EX81)</f>
        <v/>
      </c>
      <c r="EY135" s="726"/>
      <c r="EZ135" s="1559"/>
      <c r="FA135" s="726" t="str">
        <f>IF(FA81="","",FA81)</f>
        <v/>
      </c>
      <c r="FB135" s="726"/>
      <c r="FC135" s="726"/>
      <c r="FD135" s="726" t="str">
        <f>IF(FD81="","",FD81)</f>
        <v/>
      </c>
      <c r="FE135" s="726"/>
      <c r="FF135" s="726"/>
      <c r="FG135" s="726" t="str">
        <f>IF(FG81="","",FG81)</f>
        <v/>
      </c>
      <c r="FH135" s="726"/>
      <c r="FI135" s="1559"/>
      <c r="FJ135" s="726" t="str">
        <f>IF(FJ81="","",FJ81)</f>
        <v/>
      </c>
      <c r="FK135" s="726"/>
      <c r="FL135" s="726"/>
      <c r="FM135" s="726" t="str">
        <f>IF(FM81="","",FM81)</f>
        <v/>
      </c>
      <c r="FN135" s="726"/>
      <c r="FO135" s="726"/>
      <c r="FP135" s="726" t="str">
        <f>IF(FP81="","",FP81)</f>
        <v/>
      </c>
      <c r="FQ135" s="726"/>
      <c r="FR135" s="1555"/>
      <c r="FS135" s="2"/>
      <c r="FT135" s="17"/>
    </row>
    <row r="136" spans="2:176" ht="9.75" customHeight="1" thickBot="1" x14ac:dyDescent="0.25">
      <c r="B136" s="1049" t="s">
        <v>11</v>
      </c>
      <c r="C136" s="1050"/>
      <c r="D136" s="1050"/>
      <c r="E136" s="1050"/>
      <c r="F136" s="1090" t="str">
        <f>IF(F82="","",F82)</f>
        <v/>
      </c>
      <c r="G136" s="1090"/>
      <c r="H136" s="1090"/>
      <c r="I136" s="1090"/>
      <c r="J136" s="1090"/>
      <c r="K136" s="1090"/>
      <c r="L136" s="1090"/>
      <c r="M136" s="1090"/>
      <c r="N136" s="1090"/>
      <c r="O136" s="1090"/>
      <c r="P136" s="1090"/>
      <c r="Q136" s="1090"/>
      <c r="R136" s="1090"/>
      <c r="S136" s="1091"/>
      <c r="T136" s="22"/>
      <c r="U136" s="70"/>
      <c r="V136" s="2004"/>
      <c r="W136" s="2005"/>
      <c r="X136" s="2005"/>
      <c r="Y136" s="2005"/>
      <c r="Z136" s="2005"/>
      <c r="AA136" s="2005"/>
      <c r="AB136" s="2005"/>
      <c r="AC136" s="2005"/>
      <c r="AD136" s="2005"/>
      <c r="AE136" s="2005"/>
      <c r="AF136" s="2005"/>
      <c r="AG136" s="2005"/>
      <c r="AH136" s="2005"/>
      <c r="AI136" s="2005"/>
      <c r="AJ136" s="2005"/>
      <c r="AK136" s="2005"/>
      <c r="AL136" s="2005"/>
      <c r="AM136" s="2005"/>
      <c r="AN136" s="2005"/>
      <c r="AO136" s="2005"/>
      <c r="AP136" s="2005"/>
      <c r="AQ136" s="2005"/>
      <c r="AR136" s="2005"/>
      <c r="AS136" s="2005"/>
      <c r="AT136" s="2005"/>
      <c r="AU136" s="2005"/>
      <c r="AV136" s="2005"/>
      <c r="AW136" s="2005"/>
      <c r="AX136" s="2005"/>
      <c r="AY136" s="2005"/>
      <c r="AZ136" s="1799"/>
      <c r="BA136" s="1795"/>
      <c r="BB136" s="1795"/>
      <c r="BC136" s="1795"/>
      <c r="BD136" s="1795"/>
      <c r="BE136" s="1795"/>
      <c r="BF136" s="1795"/>
      <c r="BG136" s="1795"/>
      <c r="BH136" s="1802"/>
      <c r="BI136" s="1795"/>
      <c r="BJ136" s="1795"/>
      <c r="BK136" s="1795"/>
      <c r="BL136" s="1795"/>
      <c r="BM136" s="1795"/>
      <c r="BN136" s="1795"/>
      <c r="BO136" s="1795"/>
      <c r="BP136" s="1795"/>
      <c r="BQ136" s="1802"/>
      <c r="BR136" s="1795"/>
      <c r="BS136" s="1795"/>
      <c r="BT136" s="1795"/>
      <c r="BU136" s="1795"/>
      <c r="BV136" s="1795"/>
      <c r="BW136" s="1795"/>
      <c r="BX136" s="1795"/>
      <c r="BY136" s="1795"/>
      <c r="BZ136" s="1796"/>
      <c r="CA136" s="64"/>
      <c r="CB136" s="2"/>
      <c r="CC136" s="106"/>
      <c r="CD136" s="107"/>
      <c r="CE136" s="1610"/>
      <c r="CF136" s="1611"/>
      <c r="CG136" s="1611"/>
      <c r="CH136" s="1611"/>
      <c r="CI136" s="1611"/>
      <c r="CJ136" s="1611"/>
      <c r="CK136" s="1614"/>
      <c r="CL136" s="1614"/>
      <c r="CM136" s="1614"/>
      <c r="CN136" s="1615"/>
      <c r="CO136" s="1616"/>
      <c r="CP136" s="1614"/>
      <c r="CQ136" s="1614"/>
      <c r="CR136" s="1617"/>
      <c r="CS136" s="1618"/>
      <c r="CT136" s="1614"/>
      <c r="CU136" s="1614"/>
      <c r="CV136" s="1614"/>
      <c r="CW136" s="1621"/>
      <c r="CX136" s="1621"/>
      <c r="CY136" s="1621"/>
      <c r="CZ136" s="1621"/>
      <c r="DA136" s="1621"/>
      <c r="DB136" s="1621"/>
      <c r="DC136" s="1621"/>
      <c r="DD136" s="1621"/>
      <c r="DE136" s="1621"/>
      <c r="DF136" s="1621"/>
      <c r="DG136" s="1621"/>
      <c r="DH136" s="1621"/>
      <c r="DI136" s="1621"/>
      <c r="DJ136" s="1621"/>
      <c r="DK136" s="1621"/>
      <c r="DL136" s="1621"/>
      <c r="DM136" s="1621"/>
      <c r="DN136" s="1621"/>
      <c r="DO136" s="1621"/>
      <c r="DP136" s="1621"/>
      <c r="DQ136" s="1621"/>
      <c r="DR136" s="1621"/>
      <c r="DS136" s="1621"/>
      <c r="DT136" s="1621"/>
      <c r="DU136" s="1621"/>
      <c r="DV136" s="1621"/>
      <c r="DW136" s="1621"/>
      <c r="DX136" s="1622"/>
      <c r="EC136" s="2"/>
      <c r="ED136" s="2"/>
      <c r="EE136" s="1556"/>
      <c r="EF136" s="1556"/>
      <c r="EG136" s="1556"/>
      <c r="EH136" s="1556"/>
      <c r="EI136" s="1556"/>
      <c r="EJ136" s="1556"/>
      <c r="EK136" s="1556"/>
      <c r="EL136" s="1556"/>
      <c r="EM136" s="1556"/>
      <c r="EN136" s="1556"/>
      <c r="EO136" s="1556"/>
      <c r="EP136" s="1556"/>
      <c r="EQ136" s="1557"/>
      <c r="ER136" s="1558"/>
      <c r="ES136" s="726"/>
      <c r="ET136" s="726"/>
      <c r="EU136" s="726"/>
      <c r="EV136" s="726"/>
      <c r="EW136" s="726"/>
      <c r="EX136" s="726"/>
      <c r="EY136" s="726"/>
      <c r="EZ136" s="1559"/>
      <c r="FA136" s="726"/>
      <c r="FB136" s="726"/>
      <c r="FC136" s="726"/>
      <c r="FD136" s="726"/>
      <c r="FE136" s="726"/>
      <c r="FF136" s="726"/>
      <c r="FG136" s="726"/>
      <c r="FH136" s="726"/>
      <c r="FI136" s="1559"/>
      <c r="FJ136" s="726"/>
      <c r="FK136" s="726"/>
      <c r="FL136" s="726"/>
      <c r="FM136" s="726"/>
      <c r="FN136" s="726"/>
      <c r="FO136" s="726"/>
      <c r="FP136" s="726"/>
      <c r="FQ136" s="726"/>
      <c r="FR136" s="1555"/>
      <c r="FS136" s="2"/>
      <c r="FT136" s="17"/>
    </row>
    <row r="137" spans="2:176" ht="9.75" customHeight="1" x14ac:dyDescent="0.2">
      <c r="B137" s="1049"/>
      <c r="C137" s="1050"/>
      <c r="D137" s="1050"/>
      <c r="E137" s="1050"/>
      <c r="F137" s="1090"/>
      <c r="G137" s="1090"/>
      <c r="H137" s="1090"/>
      <c r="I137" s="1090"/>
      <c r="J137" s="1090"/>
      <c r="K137" s="1090"/>
      <c r="L137" s="1090"/>
      <c r="M137" s="1090"/>
      <c r="N137" s="1090"/>
      <c r="O137" s="1090"/>
      <c r="P137" s="1090"/>
      <c r="Q137" s="1090"/>
      <c r="R137" s="1090"/>
      <c r="S137" s="1091"/>
      <c r="T137" s="22"/>
      <c r="V137" s="1928" t="s">
        <v>253</v>
      </c>
      <c r="W137" s="1929"/>
      <c r="X137" s="1929"/>
      <c r="Y137" s="1929"/>
      <c r="Z137" s="1929"/>
      <c r="AA137" s="1929"/>
      <c r="AB137" s="1929"/>
      <c r="AC137" s="1929"/>
      <c r="AD137" s="1929"/>
      <c r="AE137" s="1929"/>
      <c r="AF137" s="1929"/>
      <c r="AG137" s="1929"/>
      <c r="AH137" s="1929"/>
      <c r="AI137" s="1929"/>
      <c r="AJ137" s="1929"/>
      <c r="AK137" s="1929"/>
      <c r="AL137" s="1929"/>
      <c r="AM137" s="1929"/>
      <c r="AN137" s="1929"/>
      <c r="AO137" s="1929"/>
      <c r="AP137" s="1929"/>
      <c r="AQ137" s="1929"/>
      <c r="AR137" s="1929"/>
      <c r="AS137" s="1929"/>
      <c r="AT137" s="1929"/>
      <c r="AU137" s="1929"/>
      <c r="AV137" s="1929"/>
      <c r="AW137" s="1929"/>
      <c r="AX137" s="1929"/>
      <c r="AY137" s="1929"/>
      <c r="AZ137" s="1785" t="str">
        <f>IF(AZ83="","",AZ83)</f>
        <v/>
      </c>
      <c r="BA137" s="1771"/>
      <c r="BB137" s="1771"/>
      <c r="BC137" s="1771" t="str">
        <f>IF(BC83="","",BC83)</f>
        <v/>
      </c>
      <c r="BD137" s="1771"/>
      <c r="BE137" s="1771"/>
      <c r="BF137" s="1771" t="str">
        <f>IF(BF83="","",BF83)</f>
        <v/>
      </c>
      <c r="BG137" s="1771"/>
      <c r="BH137" s="1772"/>
      <c r="BI137" s="1771" t="str">
        <f>IF(BI83="","",BI83)</f>
        <v/>
      </c>
      <c r="BJ137" s="1771"/>
      <c r="BK137" s="1771"/>
      <c r="BL137" s="1771" t="str">
        <f>IF(BL83="","",BL83)</f>
        <v/>
      </c>
      <c r="BM137" s="1771"/>
      <c r="BN137" s="1771"/>
      <c r="BO137" s="1771" t="str">
        <f>IF(BO83="","",BO83)</f>
        <v/>
      </c>
      <c r="BP137" s="1771"/>
      <c r="BQ137" s="1772"/>
      <c r="BR137" s="1771" t="str">
        <f>IF(BR83="","",BR83)</f>
        <v/>
      </c>
      <c r="BS137" s="1771"/>
      <c r="BT137" s="1771"/>
      <c r="BU137" s="1771" t="str">
        <f>IF(BU83="","",BU83)</f>
        <v/>
      </c>
      <c r="BV137" s="1771"/>
      <c r="BW137" s="1771"/>
      <c r="BX137" s="1771" t="str">
        <f>IF(BX83="","",BX83)</f>
        <v/>
      </c>
      <c r="BY137" s="1771"/>
      <c r="BZ137" s="1776"/>
      <c r="CA137" s="64"/>
      <c r="CB137" s="2"/>
      <c r="CC137" s="18"/>
      <c r="CD137" s="8"/>
      <c r="CE137" s="1612"/>
      <c r="CF137" s="1613"/>
      <c r="CG137" s="1613"/>
      <c r="CH137" s="1613"/>
      <c r="CI137" s="1613"/>
      <c r="CJ137" s="1613"/>
      <c r="CK137" s="1614"/>
      <c r="CL137" s="1614"/>
      <c r="CM137" s="1614"/>
      <c r="CN137" s="1615"/>
      <c r="CO137" s="1616"/>
      <c r="CP137" s="1614"/>
      <c r="CQ137" s="1614"/>
      <c r="CR137" s="1617"/>
      <c r="CS137" s="1618"/>
      <c r="CT137" s="1614"/>
      <c r="CU137" s="1614"/>
      <c r="CV137" s="1614"/>
      <c r="CW137" s="1623"/>
      <c r="CX137" s="1623"/>
      <c r="CY137" s="1623"/>
      <c r="CZ137" s="1623"/>
      <c r="DA137" s="1623"/>
      <c r="DB137" s="1623"/>
      <c r="DC137" s="1623"/>
      <c r="DD137" s="1623"/>
      <c r="DE137" s="1623"/>
      <c r="DF137" s="1623"/>
      <c r="DG137" s="1623"/>
      <c r="DH137" s="1623"/>
      <c r="DI137" s="1623"/>
      <c r="DJ137" s="1623"/>
      <c r="DK137" s="1623"/>
      <c r="DL137" s="1623"/>
      <c r="DM137" s="1623"/>
      <c r="DN137" s="1623"/>
      <c r="DO137" s="1623"/>
      <c r="DP137" s="1623"/>
      <c r="DQ137" s="1623"/>
      <c r="DR137" s="1623"/>
      <c r="DS137" s="1623"/>
      <c r="DT137" s="1623"/>
      <c r="DU137" s="1623"/>
      <c r="DV137" s="1623"/>
      <c r="DW137" s="1623"/>
      <c r="DX137" s="1624"/>
      <c r="DY137" s="8"/>
      <c r="DZ137" s="8"/>
      <c r="EA137" s="8"/>
      <c r="EB137" s="2"/>
      <c r="EC137" s="8"/>
      <c r="ED137" s="8"/>
      <c r="EE137" s="1556"/>
      <c r="EF137" s="1556"/>
      <c r="EG137" s="1556"/>
      <c r="EH137" s="1556"/>
      <c r="EI137" s="1556"/>
      <c r="EJ137" s="1556"/>
      <c r="EK137" s="1556"/>
      <c r="EL137" s="1556"/>
      <c r="EM137" s="1556"/>
      <c r="EN137" s="1556"/>
      <c r="EO137" s="1556"/>
      <c r="EP137" s="1556"/>
      <c r="EQ137" s="1557"/>
      <c r="ER137" s="1558"/>
      <c r="ES137" s="726"/>
      <c r="ET137" s="726"/>
      <c r="EU137" s="726"/>
      <c r="EV137" s="726"/>
      <c r="EW137" s="726"/>
      <c r="EX137" s="726"/>
      <c r="EY137" s="726"/>
      <c r="EZ137" s="1559"/>
      <c r="FA137" s="726"/>
      <c r="FB137" s="726"/>
      <c r="FC137" s="726"/>
      <c r="FD137" s="726"/>
      <c r="FE137" s="726"/>
      <c r="FF137" s="726"/>
      <c r="FG137" s="726"/>
      <c r="FH137" s="726"/>
      <c r="FI137" s="1559"/>
      <c r="FJ137" s="726"/>
      <c r="FK137" s="726"/>
      <c r="FL137" s="726"/>
      <c r="FM137" s="726"/>
      <c r="FN137" s="726"/>
      <c r="FO137" s="726"/>
      <c r="FP137" s="726"/>
      <c r="FQ137" s="726"/>
      <c r="FR137" s="1555"/>
      <c r="FS137" s="2"/>
      <c r="FT137" s="17"/>
    </row>
    <row r="138" spans="2:176" ht="9.75" customHeight="1" x14ac:dyDescent="0.2">
      <c r="B138" s="1049" t="s">
        <v>12</v>
      </c>
      <c r="C138" s="1050"/>
      <c r="D138" s="1050"/>
      <c r="E138" s="1050"/>
      <c r="F138" s="1090" t="str">
        <f>IF(F84="","",F84)</f>
        <v/>
      </c>
      <c r="G138" s="1090"/>
      <c r="H138" s="1090"/>
      <c r="I138" s="1090"/>
      <c r="J138" s="1090"/>
      <c r="K138" s="1090"/>
      <c r="L138" s="1090"/>
      <c r="M138" s="1090"/>
      <c r="N138" s="1090"/>
      <c r="O138" s="1090"/>
      <c r="P138" s="1090"/>
      <c r="Q138" s="1090"/>
      <c r="R138" s="1090"/>
      <c r="S138" s="1091"/>
      <c r="T138" s="22"/>
      <c r="U138" s="70"/>
      <c r="V138" s="1928"/>
      <c r="W138" s="1929"/>
      <c r="X138" s="1929"/>
      <c r="Y138" s="1929"/>
      <c r="Z138" s="1929"/>
      <c r="AA138" s="1929"/>
      <c r="AB138" s="1929"/>
      <c r="AC138" s="1929"/>
      <c r="AD138" s="1929"/>
      <c r="AE138" s="1929"/>
      <c r="AF138" s="1929"/>
      <c r="AG138" s="1929"/>
      <c r="AH138" s="1929"/>
      <c r="AI138" s="1929"/>
      <c r="AJ138" s="1929"/>
      <c r="AK138" s="1929"/>
      <c r="AL138" s="1929"/>
      <c r="AM138" s="1929"/>
      <c r="AN138" s="1929"/>
      <c r="AO138" s="1929"/>
      <c r="AP138" s="1929"/>
      <c r="AQ138" s="1929"/>
      <c r="AR138" s="1929"/>
      <c r="AS138" s="1929"/>
      <c r="AT138" s="1929"/>
      <c r="AU138" s="1929"/>
      <c r="AV138" s="1929"/>
      <c r="AW138" s="1929"/>
      <c r="AX138" s="1929"/>
      <c r="AY138" s="1929"/>
      <c r="AZ138" s="1785"/>
      <c r="BA138" s="1771"/>
      <c r="BB138" s="1771"/>
      <c r="BC138" s="1771"/>
      <c r="BD138" s="1771"/>
      <c r="BE138" s="1771"/>
      <c r="BF138" s="1771"/>
      <c r="BG138" s="1771"/>
      <c r="BH138" s="1772"/>
      <c r="BI138" s="1771"/>
      <c r="BJ138" s="1771"/>
      <c r="BK138" s="1771"/>
      <c r="BL138" s="1771"/>
      <c r="BM138" s="1771"/>
      <c r="BN138" s="1771"/>
      <c r="BO138" s="1771"/>
      <c r="BP138" s="1771"/>
      <c r="BQ138" s="1772"/>
      <c r="BR138" s="1771"/>
      <c r="BS138" s="1771"/>
      <c r="BT138" s="1771"/>
      <c r="BU138" s="1771"/>
      <c r="BV138" s="1771"/>
      <c r="BW138" s="1771"/>
      <c r="BX138" s="1771"/>
      <c r="BY138" s="1771"/>
      <c r="BZ138" s="1776"/>
      <c r="CA138" s="64"/>
      <c r="CB138" s="2"/>
      <c r="CC138" s="119"/>
      <c r="CE138" s="1653" t="s">
        <v>177</v>
      </c>
      <c r="CF138" s="1653"/>
      <c r="CG138" s="1653"/>
      <c r="CH138" s="1653"/>
      <c r="CI138" s="1653"/>
      <c r="CJ138" s="1654"/>
      <c r="CK138" s="1614" t="str">
        <f>IF(CK84="","",CK84)</f>
        <v>3</v>
      </c>
      <c r="CL138" s="1614"/>
      <c r="CM138" s="1614"/>
      <c r="CN138" s="1615"/>
      <c r="CO138" s="1616" t="str">
        <f>IF(CO84="","",CO84)</f>
        <v>0</v>
      </c>
      <c r="CP138" s="1614"/>
      <c r="CQ138" s="1614"/>
      <c r="CR138" s="1617"/>
      <c r="CS138" s="1618" t="str">
        <f>IF(CS84="","",CS84)</f>
        <v>6</v>
      </c>
      <c r="CT138" s="1614"/>
      <c r="CU138" s="1614"/>
      <c r="CV138" s="1614"/>
      <c r="CW138" s="1621" t="str">
        <f>IF(CW84="","",CW84)</f>
        <v>工事未払金</v>
      </c>
      <c r="CX138" s="1621"/>
      <c r="CY138" s="1621"/>
      <c r="CZ138" s="1621"/>
      <c r="DA138" s="1621"/>
      <c r="DB138" s="1621"/>
      <c r="DC138" s="1621"/>
      <c r="DD138" s="1621"/>
      <c r="DE138" s="1621"/>
      <c r="DF138" s="1621"/>
      <c r="DG138" s="1621"/>
      <c r="DH138" s="1621"/>
      <c r="DI138" s="1621"/>
      <c r="DJ138" s="1621"/>
      <c r="DK138" s="1621"/>
      <c r="DL138" s="1621"/>
      <c r="DM138" s="1621"/>
      <c r="DN138" s="1621"/>
      <c r="DO138" s="1621"/>
      <c r="DP138" s="1621"/>
      <c r="DQ138" s="1621"/>
      <c r="DR138" s="1621"/>
      <c r="DS138" s="1621"/>
      <c r="DT138" s="1621"/>
      <c r="DU138" s="1621"/>
      <c r="DV138" s="1621"/>
      <c r="DW138" s="1621"/>
      <c r="DX138" s="1622"/>
      <c r="EE138" s="1544" t="s">
        <v>231</v>
      </c>
      <c r="EF138" s="1544"/>
      <c r="EG138" s="1544"/>
      <c r="EH138" s="1544"/>
      <c r="EI138" s="1544"/>
      <c r="EJ138" s="1544"/>
      <c r="EK138" s="1544"/>
      <c r="EL138" s="1544"/>
      <c r="EM138" s="1544"/>
      <c r="EN138" s="1544"/>
      <c r="EO138" s="1544"/>
      <c r="EP138" s="1544"/>
      <c r="EQ138" s="1545"/>
      <c r="ER138" s="1546" t="str">
        <f>IF(ER84="","",ER84)</f>
        <v/>
      </c>
      <c r="ES138" s="1547"/>
      <c r="ET138" s="1547"/>
      <c r="EU138" s="1547" t="str">
        <f>IF(EU84="","",EU84)</f>
        <v/>
      </c>
      <c r="EV138" s="1547"/>
      <c r="EW138" s="1547"/>
      <c r="EX138" s="1547" t="str">
        <f>IF(EX84="","",EX84)</f>
        <v/>
      </c>
      <c r="EY138" s="1547"/>
      <c r="EZ138" s="1552"/>
      <c r="FA138" s="1547" t="str">
        <f>IF(FA84="","",FA84)</f>
        <v/>
      </c>
      <c r="FB138" s="1547"/>
      <c r="FC138" s="1547"/>
      <c r="FD138" s="1547" t="str">
        <f>IF(FD84="","",FD84)</f>
        <v/>
      </c>
      <c r="FE138" s="1547"/>
      <c r="FF138" s="1547"/>
      <c r="FG138" s="1547" t="str">
        <f>IF(FG84="","",FG84)</f>
        <v/>
      </c>
      <c r="FH138" s="1547"/>
      <c r="FI138" s="1552"/>
      <c r="FJ138" s="1547" t="str">
        <f>IF(FJ84="","",FJ84)</f>
        <v/>
      </c>
      <c r="FK138" s="1547"/>
      <c r="FL138" s="1547"/>
      <c r="FM138" s="1547" t="str">
        <f>IF(FM84="","",FM84)</f>
        <v/>
      </c>
      <c r="FN138" s="1547"/>
      <c r="FO138" s="1547"/>
      <c r="FP138" s="1547" t="str">
        <f>IF(FP84="","",FP84)</f>
        <v/>
      </c>
      <c r="FQ138" s="1547"/>
      <c r="FR138" s="1560"/>
      <c r="FS138" s="50"/>
      <c r="FT138" s="120"/>
    </row>
    <row r="139" spans="2:176" ht="9.75" customHeight="1" thickBot="1" x14ac:dyDescent="0.25">
      <c r="B139" s="1133"/>
      <c r="C139" s="1134"/>
      <c r="D139" s="1134"/>
      <c r="E139" s="1134"/>
      <c r="F139" s="1135"/>
      <c r="G139" s="1135"/>
      <c r="H139" s="1135"/>
      <c r="I139" s="1135"/>
      <c r="J139" s="1135"/>
      <c r="K139" s="1135"/>
      <c r="L139" s="1135"/>
      <c r="M139" s="1135"/>
      <c r="N139" s="1135"/>
      <c r="O139" s="1135"/>
      <c r="P139" s="1135"/>
      <c r="Q139" s="1135"/>
      <c r="R139" s="1135"/>
      <c r="S139" s="1136"/>
      <c r="T139" s="22"/>
      <c r="U139" s="70"/>
      <c r="V139" s="1931"/>
      <c r="W139" s="1932"/>
      <c r="X139" s="1932"/>
      <c r="Y139" s="1932"/>
      <c r="Z139" s="1932"/>
      <c r="AA139" s="1932"/>
      <c r="AB139" s="1932"/>
      <c r="AC139" s="1932"/>
      <c r="AD139" s="1932"/>
      <c r="AE139" s="1932"/>
      <c r="AF139" s="1932"/>
      <c r="AG139" s="1932"/>
      <c r="AH139" s="1932"/>
      <c r="AI139" s="1932"/>
      <c r="AJ139" s="1932"/>
      <c r="AK139" s="1932"/>
      <c r="AL139" s="1932"/>
      <c r="AM139" s="1932"/>
      <c r="AN139" s="1932"/>
      <c r="AO139" s="1932"/>
      <c r="AP139" s="1932"/>
      <c r="AQ139" s="1932"/>
      <c r="AR139" s="1932"/>
      <c r="AS139" s="1932"/>
      <c r="AT139" s="1932"/>
      <c r="AU139" s="1932"/>
      <c r="AV139" s="1932"/>
      <c r="AW139" s="1932"/>
      <c r="AX139" s="1932"/>
      <c r="AY139" s="1932"/>
      <c r="AZ139" s="1787"/>
      <c r="BA139" s="1788"/>
      <c r="BB139" s="1788"/>
      <c r="BC139" s="1788"/>
      <c r="BD139" s="1788"/>
      <c r="BE139" s="1788"/>
      <c r="BF139" s="1788"/>
      <c r="BG139" s="1788"/>
      <c r="BH139" s="1789"/>
      <c r="BI139" s="1788"/>
      <c r="BJ139" s="1788"/>
      <c r="BK139" s="1788"/>
      <c r="BL139" s="1788"/>
      <c r="BM139" s="1788"/>
      <c r="BN139" s="1788"/>
      <c r="BO139" s="1788"/>
      <c r="BP139" s="1788"/>
      <c r="BQ139" s="1789"/>
      <c r="BR139" s="1788"/>
      <c r="BS139" s="1788"/>
      <c r="BT139" s="1788"/>
      <c r="BU139" s="1788"/>
      <c r="BV139" s="1788"/>
      <c r="BW139" s="1788"/>
      <c r="BX139" s="1788"/>
      <c r="BY139" s="1788"/>
      <c r="BZ139" s="1790"/>
      <c r="CA139" s="64"/>
      <c r="CB139" s="2"/>
      <c r="CC139" s="119"/>
      <c r="CE139" s="1653"/>
      <c r="CF139" s="1653"/>
      <c r="CG139" s="1653"/>
      <c r="CH139" s="1653"/>
      <c r="CI139" s="1653"/>
      <c r="CJ139" s="1654"/>
      <c r="CK139" s="1614"/>
      <c r="CL139" s="1614"/>
      <c r="CM139" s="1614"/>
      <c r="CN139" s="1615"/>
      <c r="CO139" s="1616"/>
      <c r="CP139" s="1614"/>
      <c r="CQ139" s="1614"/>
      <c r="CR139" s="1617"/>
      <c r="CS139" s="1618"/>
      <c r="CT139" s="1614"/>
      <c r="CU139" s="1614"/>
      <c r="CV139" s="1614"/>
      <c r="CW139" s="1621"/>
      <c r="CX139" s="1621"/>
      <c r="CY139" s="1621"/>
      <c r="CZ139" s="1621"/>
      <c r="DA139" s="1621"/>
      <c r="DB139" s="1621"/>
      <c r="DC139" s="1621"/>
      <c r="DD139" s="1621"/>
      <c r="DE139" s="1621"/>
      <c r="DF139" s="1621"/>
      <c r="DG139" s="1621"/>
      <c r="DH139" s="1621"/>
      <c r="DI139" s="1621"/>
      <c r="DJ139" s="1621"/>
      <c r="DK139" s="1621"/>
      <c r="DL139" s="1621"/>
      <c r="DM139" s="1621"/>
      <c r="DN139" s="1621"/>
      <c r="DO139" s="1621"/>
      <c r="DP139" s="1621"/>
      <c r="DQ139" s="1621"/>
      <c r="DR139" s="1621"/>
      <c r="DS139" s="1621"/>
      <c r="DT139" s="1621"/>
      <c r="DU139" s="1621"/>
      <c r="DV139" s="1621"/>
      <c r="DW139" s="1621"/>
      <c r="DX139" s="1622"/>
      <c r="EE139" s="1544"/>
      <c r="EF139" s="1544"/>
      <c r="EG139" s="1544"/>
      <c r="EH139" s="1544"/>
      <c r="EI139" s="1544"/>
      <c r="EJ139" s="1544"/>
      <c r="EK139" s="1544"/>
      <c r="EL139" s="1544"/>
      <c r="EM139" s="1544"/>
      <c r="EN139" s="1544"/>
      <c r="EO139" s="1544"/>
      <c r="EP139" s="1544"/>
      <c r="EQ139" s="1545"/>
      <c r="ER139" s="1548"/>
      <c r="ES139" s="1549"/>
      <c r="ET139" s="1549"/>
      <c r="EU139" s="1549"/>
      <c r="EV139" s="1549"/>
      <c r="EW139" s="1549"/>
      <c r="EX139" s="1549"/>
      <c r="EY139" s="1549"/>
      <c r="EZ139" s="1553"/>
      <c r="FA139" s="1549"/>
      <c r="FB139" s="1549"/>
      <c r="FC139" s="1549"/>
      <c r="FD139" s="1549"/>
      <c r="FE139" s="1549"/>
      <c r="FF139" s="1549"/>
      <c r="FG139" s="1549"/>
      <c r="FH139" s="1549"/>
      <c r="FI139" s="1553"/>
      <c r="FJ139" s="1549"/>
      <c r="FK139" s="1549"/>
      <c r="FL139" s="1549"/>
      <c r="FM139" s="1549"/>
      <c r="FN139" s="1549"/>
      <c r="FO139" s="1549"/>
      <c r="FP139" s="1549"/>
      <c r="FQ139" s="1549"/>
      <c r="FR139" s="1561"/>
      <c r="FS139" s="50"/>
      <c r="FT139" s="120"/>
    </row>
    <row r="140" spans="2:176" ht="11.25" customHeight="1" thickBot="1" x14ac:dyDescent="0.2">
      <c r="B140" s="948" t="s">
        <v>24</v>
      </c>
      <c r="C140" s="948"/>
      <c r="D140" s="948"/>
      <c r="E140" s="948"/>
      <c r="F140" s="2"/>
      <c r="G140" s="2"/>
      <c r="H140" s="2"/>
      <c r="I140" s="2"/>
      <c r="J140" s="2"/>
      <c r="K140" s="2"/>
      <c r="L140" s="2"/>
      <c r="M140" s="2"/>
      <c r="N140" s="2"/>
      <c r="O140" s="2"/>
      <c r="P140" s="2"/>
      <c r="Q140" s="2"/>
      <c r="AF140" s="51"/>
      <c r="AG140" s="51"/>
      <c r="AH140" s="51"/>
      <c r="AI140" s="51"/>
      <c r="BG140" s="51"/>
      <c r="BH140" s="51"/>
      <c r="BI140" s="2"/>
      <c r="BJ140" s="2"/>
      <c r="BK140" s="2"/>
      <c r="BL140" s="2"/>
      <c r="BM140" s="2"/>
      <c r="BN140" s="2"/>
      <c r="BO140" s="2"/>
      <c r="BP140" s="2"/>
      <c r="BQ140" s="2"/>
      <c r="BR140" s="2"/>
      <c r="BS140" s="2"/>
      <c r="BT140" s="2"/>
      <c r="BU140" s="2"/>
      <c r="BV140" s="2"/>
      <c r="BW140" s="2"/>
      <c r="BX140" s="2"/>
      <c r="BY140" s="2"/>
      <c r="BZ140" s="2"/>
      <c r="CA140" s="2"/>
      <c r="CB140" s="2"/>
      <c r="CC140" s="16"/>
      <c r="CD140" s="8"/>
      <c r="CE140" s="1653"/>
      <c r="CF140" s="1653"/>
      <c r="CG140" s="1653"/>
      <c r="CH140" s="1653"/>
      <c r="CI140" s="1653"/>
      <c r="CJ140" s="1654"/>
      <c r="CK140" s="1614"/>
      <c r="CL140" s="1614"/>
      <c r="CM140" s="1614"/>
      <c r="CN140" s="1615"/>
      <c r="CO140" s="1616"/>
      <c r="CP140" s="1614"/>
      <c r="CQ140" s="1614"/>
      <c r="CR140" s="1617"/>
      <c r="CS140" s="1618"/>
      <c r="CT140" s="1614"/>
      <c r="CU140" s="1614"/>
      <c r="CV140" s="1614"/>
      <c r="CW140" s="1623"/>
      <c r="CX140" s="1623"/>
      <c r="CY140" s="1623"/>
      <c r="CZ140" s="1623"/>
      <c r="DA140" s="1623"/>
      <c r="DB140" s="1623"/>
      <c r="DC140" s="1623"/>
      <c r="DD140" s="1623"/>
      <c r="DE140" s="1623"/>
      <c r="DF140" s="1623"/>
      <c r="DG140" s="1623"/>
      <c r="DH140" s="1623"/>
      <c r="DI140" s="1623"/>
      <c r="DJ140" s="1623"/>
      <c r="DK140" s="1623"/>
      <c r="DL140" s="1623"/>
      <c r="DM140" s="1623"/>
      <c r="DN140" s="1623"/>
      <c r="DO140" s="1623"/>
      <c r="DP140" s="1623"/>
      <c r="DQ140" s="1623"/>
      <c r="DR140" s="1623"/>
      <c r="DS140" s="1623"/>
      <c r="DT140" s="1623"/>
      <c r="DU140" s="1623"/>
      <c r="DV140" s="1623"/>
      <c r="DW140" s="1623"/>
      <c r="DX140" s="1624"/>
      <c r="DZ140" s="105"/>
      <c r="EA140" s="105"/>
      <c r="EB140" s="105"/>
      <c r="EC140" s="105"/>
      <c r="ED140" s="105"/>
      <c r="EE140" s="1544"/>
      <c r="EF140" s="1544"/>
      <c r="EG140" s="1544"/>
      <c r="EH140" s="1544"/>
      <c r="EI140" s="1544"/>
      <c r="EJ140" s="1544"/>
      <c r="EK140" s="1544"/>
      <c r="EL140" s="1544"/>
      <c r="EM140" s="1544"/>
      <c r="EN140" s="1544"/>
      <c r="EO140" s="1544"/>
      <c r="EP140" s="1544"/>
      <c r="EQ140" s="1545"/>
      <c r="ER140" s="1550"/>
      <c r="ES140" s="1551"/>
      <c r="ET140" s="1551"/>
      <c r="EU140" s="1551"/>
      <c r="EV140" s="1551"/>
      <c r="EW140" s="1551"/>
      <c r="EX140" s="1551"/>
      <c r="EY140" s="1551"/>
      <c r="EZ140" s="1554"/>
      <c r="FA140" s="1551"/>
      <c r="FB140" s="1551"/>
      <c r="FC140" s="1551"/>
      <c r="FD140" s="1551"/>
      <c r="FE140" s="1551"/>
      <c r="FF140" s="1551"/>
      <c r="FG140" s="1551"/>
      <c r="FH140" s="1551"/>
      <c r="FI140" s="1554"/>
      <c r="FJ140" s="1551"/>
      <c r="FK140" s="1551"/>
      <c r="FL140" s="1551"/>
      <c r="FM140" s="1551"/>
      <c r="FN140" s="1551"/>
      <c r="FO140" s="1551"/>
      <c r="FP140" s="1551"/>
      <c r="FQ140" s="1551"/>
      <c r="FR140" s="1562"/>
      <c r="FS140" s="2"/>
      <c r="FT140" s="17"/>
    </row>
    <row r="141" spans="2:176" ht="9.75" customHeight="1" x14ac:dyDescent="0.15">
      <c r="B141" s="1332" t="s">
        <v>22</v>
      </c>
      <c r="C141" s="1334" t="s">
        <v>30</v>
      </c>
      <c r="D141" s="1336" t="s">
        <v>29</v>
      </c>
      <c r="E141" s="1337"/>
      <c r="F141" s="1337"/>
      <c r="G141" s="1337"/>
      <c r="H141" s="1337"/>
      <c r="I141" s="1337"/>
      <c r="J141" s="1337"/>
      <c r="K141" s="1337"/>
      <c r="L141" s="1337"/>
      <c r="M141" s="1337"/>
      <c r="N141" s="1342" t="s">
        <v>107</v>
      </c>
      <c r="O141" s="1343"/>
      <c r="P141" s="1348" t="s">
        <v>20</v>
      </c>
      <c r="Q141" s="1348"/>
      <c r="R141" s="1348"/>
      <c r="S141" s="1336" t="s">
        <v>130</v>
      </c>
      <c r="T141" s="1337"/>
      <c r="U141" s="1337"/>
      <c r="V141" s="1337"/>
      <c r="W141" s="1337"/>
      <c r="X141" s="1336" t="s">
        <v>21</v>
      </c>
      <c r="Y141" s="1337"/>
      <c r="Z141" s="1337"/>
      <c r="AA141" s="1337"/>
      <c r="AB141" s="1337"/>
      <c r="AC141" s="1337"/>
      <c r="AD141" s="1337"/>
      <c r="AE141" s="1337"/>
      <c r="AF141" s="1337"/>
      <c r="AG141" s="1337"/>
      <c r="AH141" s="1337"/>
      <c r="AI141" s="1350"/>
      <c r="AJ141" s="1336" t="s">
        <v>131</v>
      </c>
      <c r="AK141" s="1337"/>
      <c r="AL141" s="1337"/>
      <c r="AM141" s="1337"/>
      <c r="AN141" s="1337"/>
      <c r="AO141" s="1337"/>
      <c r="AP141" s="1337"/>
      <c r="AQ141" s="1337"/>
      <c r="AR141" s="1337"/>
      <c r="AS141" s="1337"/>
      <c r="AT141" s="1337"/>
      <c r="AU141" s="1337"/>
      <c r="AV141" s="1337"/>
      <c r="AW141" s="1337"/>
      <c r="AX141" s="1337"/>
      <c r="AY141" s="1337"/>
      <c r="AZ141" s="1337"/>
      <c r="BA141" s="1337"/>
      <c r="BB141" s="1337"/>
      <c r="BC141" s="1337"/>
      <c r="BD141" s="1337"/>
      <c r="BE141" s="1337"/>
      <c r="BF141" s="1337"/>
      <c r="BG141" s="1337"/>
      <c r="BH141" s="1337"/>
      <c r="BI141" s="1353"/>
      <c r="BJ141" s="1354"/>
      <c r="BK141" s="1354"/>
      <c r="BL141" s="1354"/>
      <c r="BM141" s="1354"/>
      <c r="BN141" s="1354"/>
      <c r="BO141" s="1354"/>
      <c r="BP141" s="1354"/>
      <c r="BQ141" s="1354"/>
      <c r="BR141" s="1354"/>
      <c r="BS141" s="1354"/>
      <c r="BT141" s="1354"/>
      <c r="BU141" s="1354"/>
      <c r="BV141" s="1354"/>
      <c r="BW141" s="1354"/>
      <c r="BX141" s="1354"/>
      <c r="BY141" s="1354"/>
      <c r="BZ141" s="1355"/>
      <c r="CA141" s="67"/>
      <c r="CB141" s="2"/>
      <c r="CC141" s="119"/>
      <c r="DZ141" s="70"/>
      <c r="EA141" s="70"/>
      <c r="EB141" s="70"/>
      <c r="EC141" s="70"/>
      <c r="ED141" s="70"/>
      <c r="EE141" s="1563" t="s">
        <v>232</v>
      </c>
      <c r="EF141" s="1563"/>
      <c r="EG141" s="1563"/>
      <c r="EH141" s="1563"/>
      <c r="EI141" s="1563"/>
      <c r="EJ141" s="1563"/>
      <c r="EK141" s="1563"/>
      <c r="EL141" s="1563"/>
      <c r="EM141" s="1563"/>
      <c r="EN141" s="1563"/>
      <c r="EO141" s="1563"/>
      <c r="EP141" s="1563"/>
      <c r="EQ141" s="1564"/>
      <c r="ER141" s="1558" t="str">
        <f>IF(ER87="","",ER87)</f>
        <v/>
      </c>
      <c r="ES141" s="726"/>
      <c r="ET141" s="726"/>
      <c r="EU141" s="726" t="str">
        <f>IF(EU87="","",EU87)</f>
        <v/>
      </c>
      <c r="EV141" s="726"/>
      <c r="EW141" s="726"/>
      <c r="EX141" s="726" t="str">
        <f>IF(EX87="","",EX87)</f>
        <v/>
      </c>
      <c r="EY141" s="726"/>
      <c r="EZ141" s="1559"/>
      <c r="FA141" s="726" t="str">
        <f>IF(FA87="","",FA87)</f>
        <v/>
      </c>
      <c r="FB141" s="726"/>
      <c r="FC141" s="726"/>
      <c r="FD141" s="726" t="str">
        <f>IF(FD87="","",FD87)</f>
        <v/>
      </c>
      <c r="FE141" s="726"/>
      <c r="FF141" s="726"/>
      <c r="FG141" s="726" t="str">
        <f>IF(FG87="","",FG87)</f>
        <v/>
      </c>
      <c r="FH141" s="726"/>
      <c r="FI141" s="1559"/>
      <c r="FJ141" s="726" t="str">
        <f>IF(FJ87="","",FJ87)</f>
        <v/>
      </c>
      <c r="FK141" s="726"/>
      <c r="FL141" s="726"/>
      <c r="FM141" s="726" t="str">
        <f>IF(FM87="","",FM87)</f>
        <v/>
      </c>
      <c r="FN141" s="726"/>
      <c r="FO141" s="726"/>
      <c r="FP141" s="726" t="str">
        <f>IF(FP87="","",FP87)</f>
        <v/>
      </c>
      <c r="FQ141" s="726"/>
      <c r="FR141" s="1555"/>
      <c r="FT141" s="121"/>
    </row>
    <row r="142" spans="2:176" ht="9.75" customHeight="1" x14ac:dyDescent="0.15">
      <c r="B142" s="1333"/>
      <c r="C142" s="1335"/>
      <c r="D142" s="1338"/>
      <c r="E142" s="1339"/>
      <c r="F142" s="1339"/>
      <c r="G142" s="1339"/>
      <c r="H142" s="1339"/>
      <c r="I142" s="1339"/>
      <c r="J142" s="1339"/>
      <c r="K142" s="1339"/>
      <c r="L142" s="1339"/>
      <c r="M142" s="1339"/>
      <c r="N142" s="1344"/>
      <c r="O142" s="1345"/>
      <c r="P142" s="1349"/>
      <c r="Q142" s="1349"/>
      <c r="R142" s="1349"/>
      <c r="S142" s="1338"/>
      <c r="T142" s="1339"/>
      <c r="U142" s="1339"/>
      <c r="V142" s="1339"/>
      <c r="W142" s="1339"/>
      <c r="X142" s="1338"/>
      <c r="Y142" s="1339"/>
      <c r="Z142" s="1339"/>
      <c r="AA142" s="1339"/>
      <c r="AB142" s="1339"/>
      <c r="AC142" s="1339"/>
      <c r="AD142" s="1339"/>
      <c r="AE142" s="1339"/>
      <c r="AF142" s="1339"/>
      <c r="AG142" s="1339"/>
      <c r="AH142" s="1339"/>
      <c r="AI142" s="1351"/>
      <c r="AJ142" s="1338"/>
      <c r="AK142" s="1339"/>
      <c r="AL142" s="1339"/>
      <c r="AM142" s="1339"/>
      <c r="AN142" s="1339"/>
      <c r="AO142" s="1339"/>
      <c r="AP142" s="1339"/>
      <c r="AQ142" s="1339"/>
      <c r="AR142" s="1339"/>
      <c r="AS142" s="1339"/>
      <c r="AT142" s="1339"/>
      <c r="AU142" s="1339"/>
      <c r="AV142" s="1339"/>
      <c r="AW142" s="1339"/>
      <c r="AX142" s="1339"/>
      <c r="AY142" s="1339"/>
      <c r="AZ142" s="1339"/>
      <c r="BA142" s="1339"/>
      <c r="BB142" s="1339"/>
      <c r="BC142" s="1339"/>
      <c r="BD142" s="1339"/>
      <c r="BE142" s="1339"/>
      <c r="BF142" s="1339"/>
      <c r="BG142" s="1339"/>
      <c r="BH142" s="1339"/>
      <c r="BI142" s="1356"/>
      <c r="BJ142" s="1357"/>
      <c r="BK142" s="1357"/>
      <c r="BL142" s="1357"/>
      <c r="BM142" s="1357"/>
      <c r="BN142" s="1357"/>
      <c r="BO142" s="1357"/>
      <c r="BP142" s="1357"/>
      <c r="BQ142" s="1357"/>
      <c r="BR142" s="1357"/>
      <c r="BS142" s="1357"/>
      <c r="BT142" s="1357"/>
      <c r="BU142" s="1357"/>
      <c r="BV142" s="1357"/>
      <c r="BW142" s="1357"/>
      <c r="BX142" s="1357"/>
      <c r="BY142" s="1357"/>
      <c r="BZ142" s="1358"/>
      <c r="CA142" s="67"/>
      <c r="CB142" s="2"/>
      <c r="CC142" s="119"/>
      <c r="CE142" s="1529" t="s">
        <v>233</v>
      </c>
      <c r="CF142" s="1583"/>
      <c r="CG142" s="1583"/>
      <c r="CH142" s="1583"/>
      <c r="CI142" s="1583"/>
      <c r="CJ142" s="1583"/>
      <c r="CK142" s="1583"/>
      <c r="CL142" s="1583"/>
      <c r="CM142" s="1583"/>
      <c r="CN142" s="1583"/>
      <c r="CO142" s="1583"/>
      <c r="CP142" s="1583"/>
      <c r="CQ142" s="1583"/>
      <c r="CR142" s="1583"/>
      <c r="CS142" s="1583"/>
      <c r="CT142" s="1583"/>
      <c r="CU142" s="1583"/>
      <c r="CV142" s="1583"/>
      <c r="CW142" s="1585">
        <f>IF(CW88="","",CW88)</f>
        <v>2</v>
      </c>
      <c r="CX142" s="1531"/>
      <c r="CY142" s="1531"/>
      <c r="CZ142" s="1586"/>
      <c r="DA142" s="1587">
        <f>IF(DA88="","",DA88)</f>
        <v>0</v>
      </c>
      <c r="DB142" s="1531"/>
      <c r="DC142" s="1531"/>
      <c r="DD142" s="1586"/>
      <c r="DE142" s="1530" t="str">
        <f>IF(DE88="","",DE88)</f>
        <v>4</v>
      </c>
      <c r="DF142" s="1531"/>
      <c r="DG142" s="1531"/>
      <c r="DH142" s="1588"/>
      <c r="DI142" s="1587">
        <f>IF(DI88="","",DI88)</f>
        <v>1</v>
      </c>
      <c r="DJ142" s="1531"/>
      <c r="DK142" s="1531"/>
      <c r="DL142" s="1531"/>
      <c r="DZ142" s="70"/>
      <c r="EA142" s="70"/>
      <c r="EB142" s="70"/>
      <c r="EC142" s="70"/>
      <c r="ED142" s="70"/>
      <c r="EE142" s="1563"/>
      <c r="EF142" s="1563"/>
      <c r="EG142" s="1563"/>
      <c r="EH142" s="1563"/>
      <c r="EI142" s="1563"/>
      <c r="EJ142" s="1563"/>
      <c r="EK142" s="1563"/>
      <c r="EL142" s="1563"/>
      <c r="EM142" s="1563"/>
      <c r="EN142" s="1563"/>
      <c r="EO142" s="1563"/>
      <c r="EP142" s="1563"/>
      <c r="EQ142" s="1564"/>
      <c r="ER142" s="1558"/>
      <c r="ES142" s="726"/>
      <c r="ET142" s="726"/>
      <c r="EU142" s="726"/>
      <c r="EV142" s="726"/>
      <c r="EW142" s="726"/>
      <c r="EX142" s="726"/>
      <c r="EY142" s="726"/>
      <c r="EZ142" s="1559"/>
      <c r="FA142" s="726"/>
      <c r="FB142" s="726"/>
      <c r="FC142" s="726"/>
      <c r="FD142" s="726"/>
      <c r="FE142" s="726"/>
      <c r="FF142" s="726"/>
      <c r="FG142" s="726"/>
      <c r="FH142" s="726"/>
      <c r="FI142" s="1559"/>
      <c r="FJ142" s="726"/>
      <c r="FK142" s="726"/>
      <c r="FL142" s="726"/>
      <c r="FM142" s="726"/>
      <c r="FN142" s="726"/>
      <c r="FO142" s="726"/>
      <c r="FP142" s="726"/>
      <c r="FQ142" s="726"/>
      <c r="FR142" s="1555"/>
      <c r="FT142" s="121"/>
    </row>
    <row r="143" spans="2:176" ht="9.75" customHeight="1" x14ac:dyDescent="0.15">
      <c r="B143" s="1333"/>
      <c r="C143" s="1335"/>
      <c r="D143" s="1340"/>
      <c r="E143" s="1341"/>
      <c r="F143" s="1341"/>
      <c r="G143" s="1341"/>
      <c r="H143" s="1341"/>
      <c r="I143" s="1341"/>
      <c r="J143" s="1341"/>
      <c r="K143" s="1341"/>
      <c r="L143" s="1341"/>
      <c r="M143" s="1341"/>
      <c r="N143" s="1346"/>
      <c r="O143" s="1347"/>
      <c r="P143" s="1349"/>
      <c r="Q143" s="1349"/>
      <c r="R143" s="1349"/>
      <c r="S143" s="1340"/>
      <c r="T143" s="1341"/>
      <c r="U143" s="1341"/>
      <c r="V143" s="1341"/>
      <c r="W143" s="1341"/>
      <c r="X143" s="1340"/>
      <c r="Y143" s="1341"/>
      <c r="Z143" s="1341"/>
      <c r="AA143" s="1341"/>
      <c r="AB143" s="1341"/>
      <c r="AC143" s="1341"/>
      <c r="AD143" s="1341"/>
      <c r="AE143" s="1341"/>
      <c r="AF143" s="1341"/>
      <c r="AG143" s="1341"/>
      <c r="AH143" s="1341"/>
      <c r="AI143" s="1352"/>
      <c r="AJ143" s="1340"/>
      <c r="AK143" s="1341"/>
      <c r="AL143" s="1341"/>
      <c r="AM143" s="1341"/>
      <c r="AN143" s="1341"/>
      <c r="AO143" s="1341"/>
      <c r="AP143" s="1341"/>
      <c r="AQ143" s="1341"/>
      <c r="AR143" s="1341"/>
      <c r="AS143" s="1341"/>
      <c r="AT143" s="1341"/>
      <c r="AU143" s="1341"/>
      <c r="AV143" s="1341"/>
      <c r="AW143" s="1341"/>
      <c r="AX143" s="1341"/>
      <c r="AY143" s="1341"/>
      <c r="AZ143" s="1341"/>
      <c r="BA143" s="1341"/>
      <c r="BB143" s="1341"/>
      <c r="BC143" s="1341"/>
      <c r="BD143" s="1341"/>
      <c r="BE143" s="1341"/>
      <c r="BF143" s="1341"/>
      <c r="BG143" s="1341"/>
      <c r="BH143" s="1341"/>
      <c r="BI143" s="1359"/>
      <c r="BJ143" s="1360"/>
      <c r="BK143" s="1360"/>
      <c r="BL143" s="1360"/>
      <c r="BM143" s="1360"/>
      <c r="BN143" s="1360"/>
      <c r="BO143" s="1360"/>
      <c r="BP143" s="1360"/>
      <c r="BQ143" s="1360"/>
      <c r="BR143" s="1360"/>
      <c r="BS143" s="1360"/>
      <c r="BT143" s="1360"/>
      <c r="BU143" s="1360"/>
      <c r="BV143" s="1360"/>
      <c r="BW143" s="1360"/>
      <c r="BX143" s="1360"/>
      <c r="BY143" s="1360"/>
      <c r="BZ143" s="1361"/>
      <c r="CA143" s="67"/>
      <c r="CB143" s="2"/>
      <c r="CC143" s="119"/>
      <c r="CE143" s="1526"/>
      <c r="CF143" s="1584"/>
      <c r="CG143" s="1584"/>
      <c r="CH143" s="1584"/>
      <c r="CI143" s="1584"/>
      <c r="CJ143" s="1584"/>
      <c r="CK143" s="1584"/>
      <c r="CL143" s="1584"/>
      <c r="CM143" s="1584"/>
      <c r="CN143" s="1584"/>
      <c r="CO143" s="1584"/>
      <c r="CP143" s="1584"/>
      <c r="CQ143" s="1584"/>
      <c r="CR143" s="1584"/>
      <c r="CS143" s="1584"/>
      <c r="CT143" s="1584"/>
      <c r="CU143" s="1584"/>
      <c r="CV143" s="1584"/>
      <c r="CW143" s="1585"/>
      <c r="CX143" s="1531"/>
      <c r="CY143" s="1531"/>
      <c r="CZ143" s="1586"/>
      <c r="DA143" s="1587"/>
      <c r="DB143" s="1531"/>
      <c r="DC143" s="1531"/>
      <c r="DD143" s="1586"/>
      <c r="DE143" s="1530"/>
      <c r="DF143" s="1531"/>
      <c r="DG143" s="1531"/>
      <c r="DH143" s="1588"/>
      <c r="DI143" s="1587"/>
      <c r="DJ143" s="1531"/>
      <c r="DK143" s="1531"/>
      <c r="DL143" s="1531"/>
      <c r="EE143" s="1563"/>
      <c r="EF143" s="1563"/>
      <c r="EG143" s="1563"/>
      <c r="EH143" s="1563"/>
      <c r="EI143" s="1563"/>
      <c r="EJ143" s="1563"/>
      <c r="EK143" s="1563"/>
      <c r="EL143" s="1563"/>
      <c r="EM143" s="1563"/>
      <c r="EN143" s="1563"/>
      <c r="EO143" s="1563"/>
      <c r="EP143" s="1563"/>
      <c r="EQ143" s="1564"/>
      <c r="ER143" s="366"/>
      <c r="ES143" s="367"/>
      <c r="ET143" s="367"/>
      <c r="EU143" s="367"/>
      <c r="EV143" s="367"/>
      <c r="EW143" s="367"/>
      <c r="EX143" s="367"/>
      <c r="EY143" s="367"/>
      <c r="EZ143" s="1565"/>
      <c r="FA143" s="367"/>
      <c r="FB143" s="367"/>
      <c r="FC143" s="367"/>
      <c r="FD143" s="367"/>
      <c r="FE143" s="367"/>
      <c r="FF143" s="367"/>
      <c r="FG143" s="367"/>
      <c r="FH143" s="367"/>
      <c r="FI143" s="1565"/>
      <c r="FJ143" s="367"/>
      <c r="FK143" s="367"/>
      <c r="FL143" s="367"/>
      <c r="FM143" s="367"/>
      <c r="FN143" s="367"/>
      <c r="FO143" s="367"/>
      <c r="FP143" s="367"/>
      <c r="FQ143" s="367"/>
      <c r="FR143" s="368"/>
      <c r="FT143" s="121"/>
    </row>
    <row r="144" spans="2:176" ht="11.25" customHeight="1" x14ac:dyDescent="0.2">
      <c r="B144" s="343" t="str">
        <f>IF(B90="","",B90)</f>
        <v/>
      </c>
      <c r="C144" s="345" t="str">
        <f>IF(C90="","",C90)</f>
        <v/>
      </c>
      <c r="D144" s="347" t="str">
        <f>IF(D90="","",D90)</f>
        <v/>
      </c>
      <c r="E144" s="348"/>
      <c r="F144" s="348"/>
      <c r="G144" s="348"/>
      <c r="H144" s="348"/>
      <c r="I144" s="348"/>
      <c r="J144" s="348"/>
      <c r="K144" s="348"/>
      <c r="L144" s="348"/>
      <c r="M144" s="349"/>
      <c r="N144" s="353" t="str">
        <f>IF(N90="","",N90)</f>
        <v/>
      </c>
      <c r="O144" s="354"/>
      <c r="P144" s="357" t="str">
        <f>IF(P90="","",P90)</f>
        <v/>
      </c>
      <c r="Q144" s="358"/>
      <c r="R144" s="359"/>
      <c r="S144" s="363" t="str">
        <f>IF(S90="","",S90)</f>
        <v/>
      </c>
      <c r="T144" s="364"/>
      <c r="U144" s="364"/>
      <c r="V144" s="364"/>
      <c r="W144" s="365"/>
      <c r="X144" s="357" t="str">
        <f>IF(X90="","",X90)</f>
        <v/>
      </c>
      <c r="Y144" s="358"/>
      <c r="Z144" s="358"/>
      <c r="AA144" s="358"/>
      <c r="AB144" s="358"/>
      <c r="AC144" s="358"/>
      <c r="AD144" s="358"/>
      <c r="AE144" s="358"/>
      <c r="AF144" s="358"/>
      <c r="AG144" s="358"/>
      <c r="AH144" s="358"/>
      <c r="AI144" s="359"/>
      <c r="AJ144" s="369" t="str">
        <f>IF(AJ90="","",AJ90)</f>
        <v/>
      </c>
      <c r="AK144" s="370"/>
      <c r="AL144" s="370"/>
      <c r="AM144" s="370"/>
      <c r="AN144" s="370"/>
      <c r="AO144" s="370"/>
      <c r="AP144" s="370"/>
      <c r="AQ144" s="370"/>
      <c r="AR144" s="370"/>
      <c r="AS144" s="370"/>
      <c r="AT144" s="370"/>
      <c r="AU144" s="370"/>
      <c r="AV144" s="370"/>
      <c r="AW144" s="370"/>
      <c r="AX144" s="370"/>
      <c r="AY144" s="370"/>
      <c r="AZ144" s="370"/>
      <c r="BA144" s="370"/>
      <c r="BB144" s="370"/>
      <c r="BC144" s="370"/>
      <c r="BD144" s="370"/>
      <c r="BE144" s="370"/>
      <c r="BF144" s="370"/>
      <c r="BG144" s="370"/>
      <c r="BH144" s="371"/>
      <c r="BI144" s="375"/>
      <c r="BJ144" s="376"/>
      <c r="BK144" s="376"/>
      <c r="BL144" s="376"/>
      <c r="BM144" s="376"/>
      <c r="BN144" s="376"/>
      <c r="BO144" s="376"/>
      <c r="BP144" s="376"/>
      <c r="BQ144" s="376"/>
      <c r="BR144" s="376"/>
      <c r="BS144" s="376"/>
      <c r="BT144" s="376"/>
      <c r="BU144" s="376"/>
      <c r="BV144" s="376"/>
      <c r="BW144" s="376"/>
      <c r="BX144" s="376"/>
      <c r="BY144" s="376"/>
      <c r="BZ144" s="377"/>
      <c r="CA144" s="72"/>
      <c r="CB144" s="2"/>
      <c r="CC144" s="119"/>
      <c r="FT144" s="121"/>
    </row>
    <row r="145" spans="2:176" ht="11.25" customHeight="1" x14ac:dyDescent="0.2">
      <c r="B145" s="344"/>
      <c r="C145" s="346"/>
      <c r="D145" s="350"/>
      <c r="E145" s="351"/>
      <c r="F145" s="351"/>
      <c r="G145" s="351"/>
      <c r="H145" s="351"/>
      <c r="I145" s="351"/>
      <c r="J145" s="351"/>
      <c r="K145" s="351"/>
      <c r="L145" s="351"/>
      <c r="M145" s="352"/>
      <c r="N145" s="355"/>
      <c r="O145" s="356"/>
      <c r="P145" s="360"/>
      <c r="Q145" s="361"/>
      <c r="R145" s="362"/>
      <c r="S145" s="366"/>
      <c r="T145" s="367"/>
      <c r="U145" s="367"/>
      <c r="V145" s="367"/>
      <c r="W145" s="368"/>
      <c r="X145" s="360"/>
      <c r="Y145" s="361"/>
      <c r="Z145" s="361"/>
      <c r="AA145" s="361"/>
      <c r="AB145" s="361"/>
      <c r="AC145" s="361"/>
      <c r="AD145" s="361"/>
      <c r="AE145" s="361"/>
      <c r="AF145" s="361"/>
      <c r="AG145" s="361"/>
      <c r="AH145" s="361"/>
      <c r="AI145" s="362"/>
      <c r="AJ145" s="372"/>
      <c r="AK145" s="373"/>
      <c r="AL145" s="373"/>
      <c r="AM145" s="373"/>
      <c r="AN145" s="373"/>
      <c r="AO145" s="373"/>
      <c r="AP145" s="373"/>
      <c r="AQ145" s="373"/>
      <c r="AR145" s="373"/>
      <c r="AS145" s="373"/>
      <c r="AT145" s="373"/>
      <c r="AU145" s="373"/>
      <c r="AV145" s="373"/>
      <c r="AW145" s="373"/>
      <c r="AX145" s="373"/>
      <c r="AY145" s="373"/>
      <c r="AZ145" s="373"/>
      <c r="BA145" s="373"/>
      <c r="BB145" s="373"/>
      <c r="BC145" s="373"/>
      <c r="BD145" s="373"/>
      <c r="BE145" s="373"/>
      <c r="BF145" s="373"/>
      <c r="BG145" s="373"/>
      <c r="BH145" s="374"/>
      <c r="BI145" s="378"/>
      <c r="BJ145" s="379"/>
      <c r="BK145" s="379"/>
      <c r="BL145" s="379"/>
      <c r="BM145" s="379"/>
      <c r="BN145" s="379"/>
      <c r="BO145" s="379"/>
      <c r="BP145" s="379"/>
      <c r="BQ145" s="379"/>
      <c r="BR145" s="379"/>
      <c r="BS145" s="379"/>
      <c r="BT145" s="379"/>
      <c r="BU145" s="379"/>
      <c r="BV145" s="379"/>
      <c r="BW145" s="379"/>
      <c r="BX145" s="379"/>
      <c r="BY145" s="379"/>
      <c r="BZ145" s="380"/>
      <c r="CA145" s="72"/>
      <c r="CB145" s="2"/>
      <c r="CC145" s="119"/>
      <c r="CE145" s="1524" t="s">
        <v>98</v>
      </c>
      <c r="CF145" s="1525"/>
      <c r="CG145" s="1525"/>
      <c r="CH145" s="1525"/>
      <c r="CI145" s="1525"/>
      <c r="CJ145" s="1525"/>
      <c r="CK145" s="1525"/>
      <c r="CL145" s="1525"/>
      <c r="CM145" s="1525"/>
      <c r="CN145" s="1525"/>
      <c r="CO145" s="1525"/>
      <c r="CP145" s="1525"/>
      <c r="CQ145" s="1525"/>
      <c r="CR145" s="1525"/>
      <c r="CS145" s="1525"/>
      <c r="CT145" s="1525"/>
      <c r="CU145" s="1525"/>
      <c r="CV145" s="1526"/>
      <c r="CW145" s="1530" t="str">
        <f>IF(CW91="","",CW91)</f>
        <v/>
      </c>
      <c r="CX145" s="1531"/>
      <c r="CY145" s="1531"/>
      <c r="CZ145" s="1532"/>
      <c r="DA145" s="1530" t="str">
        <f>IF(DA91="","",DA91)</f>
        <v/>
      </c>
      <c r="DB145" s="1531"/>
      <c r="DC145" s="1531"/>
      <c r="DD145" s="1532"/>
      <c r="DE145" s="1530" t="str">
        <f>IF(DE91="","",DE91)</f>
        <v/>
      </c>
      <c r="DF145" s="1531"/>
      <c r="DG145" s="1531"/>
      <c r="DH145" s="1532"/>
      <c r="DI145" s="1530" t="str">
        <f>IF(DI91="","",DI91)</f>
        <v/>
      </c>
      <c r="DJ145" s="1531"/>
      <c r="DK145" s="1531"/>
      <c r="DL145" s="1532"/>
      <c r="DM145" s="1530" t="str">
        <f>IF(DM91="","",DM91)</f>
        <v/>
      </c>
      <c r="DN145" s="1531"/>
      <c r="DO145" s="1531"/>
      <c r="DP145" s="1532"/>
      <c r="DQ145" s="1530" t="str">
        <f>IF(DQ91="","",DQ91)</f>
        <v/>
      </c>
      <c r="DR145" s="1531"/>
      <c r="DS145" s="1531"/>
      <c r="DT145" s="1532"/>
      <c r="DU145" s="1530" t="str">
        <f>IF(DU91="","",DU91)</f>
        <v/>
      </c>
      <c r="DV145" s="1531"/>
      <c r="DW145" s="1531"/>
      <c r="DX145" s="1532"/>
      <c r="DY145" s="1530" t="str">
        <f>IF(DY91="","",DY91)</f>
        <v/>
      </c>
      <c r="DZ145" s="1531"/>
      <c r="EA145" s="1531"/>
      <c r="EB145" s="1532"/>
      <c r="EC145" s="1530" t="str">
        <f>IF(EC91="","",EC91)</f>
        <v/>
      </c>
      <c r="ED145" s="1531"/>
      <c r="EE145" s="1531"/>
      <c r="EF145" s="1532"/>
      <c r="EG145" s="1530" t="str">
        <f>IF(EG91="","",EG91)</f>
        <v/>
      </c>
      <c r="EH145" s="1531"/>
      <c r="EI145" s="1531"/>
      <c r="EJ145" s="1532"/>
      <c r="EK145" s="1530" t="str">
        <f>IF(EK91="","",EK91)</f>
        <v/>
      </c>
      <c r="EL145" s="1531"/>
      <c r="EM145" s="1531"/>
      <c r="EN145" s="1532"/>
      <c r="EO145" s="1530" t="str">
        <f>IF(EO91="","",EO91)</f>
        <v/>
      </c>
      <c r="EP145" s="1531"/>
      <c r="EQ145" s="1531"/>
      <c r="ER145" s="1532"/>
      <c r="ES145" s="1530" t="str">
        <f>IF(ES91="","",ES91)</f>
        <v/>
      </c>
      <c r="ET145" s="1531"/>
      <c r="EU145" s="1531"/>
      <c r="EV145" s="1532"/>
      <c r="EW145" s="1530" t="str">
        <f>IF(EW91="","",EW91)</f>
        <v/>
      </c>
      <c r="EX145" s="1531"/>
      <c r="EY145" s="1531"/>
      <c r="EZ145" s="1532"/>
      <c r="FA145" s="1536" t="s">
        <v>99</v>
      </c>
      <c r="FB145" s="1537"/>
      <c r="FC145" s="1537"/>
      <c r="FD145" s="1537"/>
      <c r="FE145" s="1537"/>
      <c r="FF145" s="1537"/>
      <c r="FG145" s="1537"/>
      <c r="FH145" s="1537"/>
      <c r="FI145" s="1537"/>
      <c r="FJ145" s="1538"/>
      <c r="FK145" s="1513" t="str">
        <f>IF(FK91="","",FK91)</f>
        <v/>
      </c>
      <c r="FL145" s="1513"/>
      <c r="FM145" s="1513"/>
      <c r="FN145" s="1542"/>
      <c r="FO145" s="1513" t="str">
        <f>IF(FO91="","",FO91)</f>
        <v/>
      </c>
      <c r="FP145" s="1513"/>
      <c r="FQ145" s="1513"/>
      <c r="FR145" s="1514"/>
      <c r="FT145" s="121"/>
    </row>
    <row r="146" spans="2:176" ht="11.25" customHeight="1" x14ac:dyDescent="0.2">
      <c r="B146" s="343" t="str">
        <f>IF(B92="","",B92)</f>
        <v/>
      </c>
      <c r="C146" s="345" t="str">
        <f>IF(C92="","",C92)</f>
        <v/>
      </c>
      <c r="D146" s="347" t="str">
        <f>IF(D92="","",D92)</f>
        <v/>
      </c>
      <c r="E146" s="348"/>
      <c r="F146" s="348"/>
      <c r="G146" s="348"/>
      <c r="H146" s="348"/>
      <c r="I146" s="348"/>
      <c r="J146" s="348"/>
      <c r="K146" s="348"/>
      <c r="L146" s="348"/>
      <c r="M146" s="349"/>
      <c r="N146" s="353" t="str">
        <f>IF(N92="","",N92)</f>
        <v/>
      </c>
      <c r="O146" s="354"/>
      <c r="P146" s="357" t="str">
        <f>IF(P92="","",P92)</f>
        <v/>
      </c>
      <c r="Q146" s="358"/>
      <c r="R146" s="359"/>
      <c r="S146" s="363" t="str">
        <f>IF(S92="","",S92)</f>
        <v/>
      </c>
      <c r="T146" s="364"/>
      <c r="U146" s="364"/>
      <c r="V146" s="364"/>
      <c r="W146" s="365"/>
      <c r="X146" s="357" t="str">
        <f>IF(X92="","",X92)</f>
        <v/>
      </c>
      <c r="Y146" s="358"/>
      <c r="Z146" s="358"/>
      <c r="AA146" s="358"/>
      <c r="AB146" s="358"/>
      <c r="AC146" s="358"/>
      <c r="AD146" s="358"/>
      <c r="AE146" s="358"/>
      <c r="AF146" s="358"/>
      <c r="AG146" s="358"/>
      <c r="AH146" s="358"/>
      <c r="AI146" s="359"/>
      <c r="AJ146" s="369" t="str">
        <f>IF(AJ92="","",AJ92)</f>
        <v/>
      </c>
      <c r="AK146" s="370"/>
      <c r="AL146" s="370"/>
      <c r="AM146" s="370"/>
      <c r="AN146" s="370"/>
      <c r="AO146" s="370"/>
      <c r="AP146" s="370"/>
      <c r="AQ146" s="370"/>
      <c r="AR146" s="370"/>
      <c r="AS146" s="370"/>
      <c r="AT146" s="370"/>
      <c r="AU146" s="370"/>
      <c r="AV146" s="370"/>
      <c r="AW146" s="370"/>
      <c r="AX146" s="370"/>
      <c r="AY146" s="370"/>
      <c r="AZ146" s="370"/>
      <c r="BA146" s="370"/>
      <c r="BB146" s="370"/>
      <c r="BC146" s="370"/>
      <c r="BD146" s="370"/>
      <c r="BE146" s="370"/>
      <c r="BF146" s="370"/>
      <c r="BG146" s="370"/>
      <c r="BH146" s="371"/>
      <c r="BI146" s="375"/>
      <c r="BJ146" s="376"/>
      <c r="BK146" s="376"/>
      <c r="BL146" s="376"/>
      <c r="BM146" s="376"/>
      <c r="BN146" s="376"/>
      <c r="BO146" s="376"/>
      <c r="BP146" s="376"/>
      <c r="BQ146" s="376"/>
      <c r="BR146" s="376"/>
      <c r="BS146" s="376"/>
      <c r="BT146" s="376"/>
      <c r="BU146" s="376"/>
      <c r="BV146" s="376"/>
      <c r="BW146" s="376"/>
      <c r="BX146" s="376"/>
      <c r="BY146" s="376"/>
      <c r="BZ146" s="377"/>
      <c r="CA146" s="72"/>
      <c r="CB146" s="2"/>
      <c r="CC146" s="119"/>
      <c r="CE146" s="1527"/>
      <c r="CF146" s="1528"/>
      <c r="CG146" s="1528"/>
      <c r="CH146" s="1528"/>
      <c r="CI146" s="1528"/>
      <c r="CJ146" s="1528"/>
      <c r="CK146" s="1528"/>
      <c r="CL146" s="1528"/>
      <c r="CM146" s="1528"/>
      <c r="CN146" s="1528"/>
      <c r="CO146" s="1528"/>
      <c r="CP146" s="1528"/>
      <c r="CQ146" s="1528"/>
      <c r="CR146" s="1528"/>
      <c r="CS146" s="1528"/>
      <c r="CT146" s="1528"/>
      <c r="CU146" s="1528"/>
      <c r="CV146" s="1529"/>
      <c r="CW146" s="1533"/>
      <c r="CX146" s="1534"/>
      <c r="CY146" s="1534"/>
      <c r="CZ146" s="1535"/>
      <c r="DA146" s="1533"/>
      <c r="DB146" s="1534"/>
      <c r="DC146" s="1534"/>
      <c r="DD146" s="1535"/>
      <c r="DE146" s="1533"/>
      <c r="DF146" s="1534"/>
      <c r="DG146" s="1534"/>
      <c r="DH146" s="1535"/>
      <c r="DI146" s="1533"/>
      <c r="DJ146" s="1534"/>
      <c r="DK146" s="1534"/>
      <c r="DL146" s="1535"/>
      <c r="DM146" s="1533"/>
      <c r="DN146" s="1534"/>
      <c r="DO146" s="1534"/>
      <c r="DP146" s="1535"/>
      <c r="DQ146" s="1533"/>
      <c r="DR146" s="1534"/>
      <c r="DS146" s="1534"/>
      <c r="DT146" s="1535"/>
      <c r="DU146" s="1533"/>
      <c r="DV146" s="1534"/>
      <c r="DW146" s="1534"/>
      <c r="DX146" s="1535"/>
      <c r="DY146" s="1533"/>
      <c r="DZ146" s="1534"/>
      <c r="EA146" s="1534"/>
      <c r="EB146" s="1535"/>
      <c r="EC146" s="1533"/>
      <c r="ED146" s="1534"/>
      <c r="EE146" s="1534"/>
      <c r="EF146" s="1535"/>
      <c r="EG146" s="1533"/>
      <c r="EH146" s="1534"/>
      <c r="EI146" s="1534"/>
      <c r="EJ146" s="1535"/>
      <c r="EK146" s="1533"/>
      <c r="EL146" s="1534"/>
      <c r="EM146" s="1534"/>
      <c r="EN146" s="1535"/>
      <c r="EO146" s="1533"/>
      <c r="EP146" s="1534"/>
      <c r="EQ146" s="1534"/>
      <c r="ER146" s="1535"/>
      <c r="ES146" s="1533"/>
      <c r="ET146" s="1534"/>
      <c r="EU146" s="1534"/>
      <c r="EV146" s="1535"/>
      <c r="EW146" s="1533"/>
      <c r="EX146" s="1534"/>
      <c r="EY146" s="1534"/>
      <c r="EZ146" s="1535"/>
      <c r="FA146" s="1539"/>
      <c r="FB146" s="1540"/>
      <c r="FC146" s="1540"/>
      <c r="FD146" s="1540"/>
      <c r="FE146" s="1540"/>
      <c r="FF146" s="1540"/>
      <c r="FG146" s="1540"/>
      <c r="FH146" s="1540"/>
      <c r="FI146" s="1540"/>
      <c r="FJ146" s="1541"/>
      <c r="FK146" s="723"/>
      <c r="FL146" s="723"/>
      <c r="FM146" s="723"/>
      <c r="FN146" s="1543"/>
      <c r="FO146" s="723"/>
      <c r="FP146" s="723"/>
      <c r="FQ146" s="723"/>
      <c r="FR146" s="1515"/>
      <c r="FT146" s="121"/>
    </row>
    <row r="147" spans="2:176" ht="11.25" customHeight="1" x14ac:dyDescent="0.2">
      <c r="B147" s="344"/>
      <c r="C147" s="346"/>
      <c r="D147" s="350"/>
      <c r="E147" s="351"/>
      <c r="F147" s="351"/>
      <c r="G147" s="351"/>
      <c r="H147" s="351"/>
      <c r="I147" s="351"/>
      <c r="J147" s="351"/>
      <c r="K147" s="351"/>
      <c r="L147" s="351"/>
      <c r="M147" s="352"/>
      <c r="N147" s="355"/>
      <c r="O147" s="356"/>
      <c r="P147" s="360"/>
      <c r="Q147" s="361"/>
      <c r="R147" s="362"/>
      <c r="S147" s="366"/>
      <c r="T147" s="367"/>
      <c r="U147" s="367"/>
      <c r="V147" s="367"/>
      <c r="W147" s="368"/>
      <c r="X147" s="360"/>
      <c r="Y147" s="361"/>
      <c r="Z147" s="361"/>
      <c r="AA147" s="361"/>
      <c r="AB147" s="361"/>
      <c r="AC147" s="361"/>
      <c r="AD147" s="361"/>
      <c r="AE147" s="361"/>
      <c r="AF147" s="361"/>
      <c r="AG147" s="361"/>
      <c r="AH147" s="361"/>
      <c r="AI147" s="362"/>
      <c r="AJ147" s="372"/>
      <c r="AK147" s="373"/>
      <c r="AL147" s="373"/>
      <c r="AM147" s="373"/>
      <c r="AN147" s="373"/>
      <c r="AO147" s="373"/>
      <c r="AP147" s="373"/>
      <c r="AQ147" s="373"/>
      <c r="AR147" s="373"/>
      <c r="AS147" s="373"/>
      <c r="AT147" s="373"/>
      <c r="AU147" s="373"/>
      <c r="AV147" s="373"/>
      <c r="AW147" s="373"/>
      <c r="AX147" s="373"/>
      <c r="AY147" s="373"/>
      <c r="AZ147" s="373"/>
      <c r="BA147" s="373"/>
      <c r="BB147" s="373"/>
      <c r="BC147" s="373"/>
      <c r="BD147" s="373"/>
      <c r="BE147" s="373"/>
      <c r="BF147" s="373"/>
      <c r="BG147" s="373"/>
      <c r="BH147" s="374"/>
      <c r="BI147" s="378"/>
      <c r="BJ147" s="379"/>
      <c r="BK147" s="379"/>
      <c r="BL147" s="379"/>
      <c r="BM147" s="379"/>
      <c r="BN147" s="379"/>
      <c r="BO147" s="379"/>
      <c r="BP147" s="379"/>
      <c r="BQ147" s="379"/>
      <c r="BR147" s="379"/>
      <c r="BS147" s="379"/>
      <c r="BT147" s="379"/>
      <c r="BU147" s="379"/>
      <c r="BV147" s="379"/>
      <c r="BW147" s="379"/>
      <c r="BX147" s="379"/>
      <c r="BY147" s="379"/>
      <c r="BZ147" s="380"/>
      <c r="CA147" s="72"/>
      <c r="CB147" s="2"/>
      <c r="CC147" s="122"/>
      <c r="CD147" s="116"/>
      <c r="CE147" s="116"/>
      <c r="CF147" s="116"/>
      <c r="CG147" s="116"/>
      <c r="CH147" s="116"/>
      <c r="CI147" s="116"/>
      <c r="CJ147" s="116"/>
      <c r="CK147" s="116"/>
      <c r="CL147" s="116"/>
      <c r="CM147" s="116"/>
      <c r="CN147" s="116"/>
      <c r="CO147" s="117"/>
      <c r="CP147" s="117"/>
      <c r="CQ147" s="117"/>
      <c r="CR147" s="117"/>
      <c r="CS147" s="116"/>
      <c r="CT147" s="116"/>
      <c r="CU147" s="116"/>
      <c r="CV147" s="116"/>
      <c r="CW147" s="116"/>
      <c r="CX147" s="116"/>
      <c r="CY147" s="116"/>
      <c r="CZ147" s="116"/>
      <c r="DA147" s="116"/>
      <c r="DB147" s="116"/>
      <c r="DC147" s="116"/>
      <c r="DD147" s="116"/>
      <c r="DE147" s="116"/>
      <c r="DF147" s="116"/>
      <c r="DG147" s="116"/>
      <c r="DH147" s="116"/>
      <c r="DI147" s="117"/>
      <c r="DJ147" s="117"/>
      <c r="DK147" s="117"/>
      <c r="DL147" s="117"/>
      <c r="DM147" s="116"/>
      <c r="DN147" s="116"/>
      <c r="DO147" s="116"/>
      <c r="DP147" s="116"/>
      <c r="DQ147" s="116"/>
      <c r="DR147" s="116"/>
      <c r="DS147" s="116"/>
      <c r="DT147" s="116"/>
      <c r="DU147" s="116"/>
      <c r="DV147" s="116"/>
      <c r="DW147" s="116"/>
      <c r="DX147" s="116"/>
      <c r="DY147" s="116"/>
      <c r="DZ147" s="116"/>
      <c r="EA147" s="116"/>
      <c r="EB147" s="116"/>
      <c r="EC147" s="116"/>
      <c r="ED147" s="116"/>
      <c r="EE147" s="116"/>
      <c r="EF147" s="116"/>
      <c r="EG147" s="118"/>
      <c r="EH147" s="118"/>
      <c r="EI147" s="118"/>
      <c r="EJ147" s="118"/>
      <c r="EK147" s="116"/>
      <c r="EL147" s="116"/>
      <c r="EM147" s="116"/>
      <c r="EN147" s="116"/>
      <c r="EO147" s="116"/>
      <c r="EP147" s="116"/>
      <c r="EQ147" s="116"/>
      <c r="ER147" s="116"/>
      <c r="ES147" s="116"/>
      <c r="ET147" s="116"/>
      <c r="EU147" s="116"/>
      <c r="EV147" s="116"/>
      <c r="EW147" s="116"/>
      <c r="EX147" s="116"/>
      <c r="EY147" s="116"/>
      <c r="EZ147" s="116"/>
      <c r="FA147" s="116"/>
      <c r="FB147" s="116"/>
      <c r="FC147" s="116"/>
      <c r="FD147" s="116"/>
      <c r="FE147" s="116"/>
      <c r="FF147" s="116"/>
      <c r="FG147" s="116"/>
      <c r="FH147" s="116"/>
      <c r="FI147" s="116"/>
      <c r="FJ147" s="116"/>
      <c r="FK147" s="116"/>
      <c r="FL147" s="116"/>
      <c r="FM147" s="116"/>
      <c r="FN147" s="116"/>
      <c r="FO147" s="116"/>
      <c r="FP147" s="116"/>
      <c r="FQ147" s="116"/>
      <c r="FR147" s="116"/>
      <c r="FS147" s="116"/>
      <c r="FT147" s="123"/>
    </row>
    <row r="148" spans="2:176" ht="22.5" customHeight="1" x14ac:dyDescent="0.2">
      <c r="B148" s="94" t="str">
        <f t="shared" ref="B148:D152" si="8">IF(B94="","",B94)</f>
        <v/>
      </c>
      <c r="C148" s="86" t="str">
        <f t="shared" si="8"/>
        <v/>
      </c>
      <c r="D148" s="397" t="str">
        <f t="shared" si="8"/>
        <v/>
      </c>
      <c r="E148" s="398"/>
      <c r="F148" s="398"/>
      <c r="G148" s="398"/>
      <c r="H148" s="398"/>
      <c r="I148" s="398"/>
      <c r="J148" s="398"/>
      <c r="K148" s="398"/>
      <c r="L148" s="398"/>
      <c r="M148" s="398"/>
      <c r="N148" s="1148" t="str">
        <f>IF(N94="","",N94)</f>
        <v/>
      </c>
      <c r="O148" s="1149"/>
      <c r="P148" s="1150" t="str">
        <f>IF(P94="","",P94)</f>
        <v/>
      </c>
      <c r="Q148" s="1150"/>
      <c r="R148" s="1150"/>
      <c r="S148" s="363" t="str">
        <f>IF(S94="","",S94)</f>
        <v/>
      </c>
      <c r="T148" s="364"/>
      <c r="U148" s="364"/>
      <c r="V148" s="364"/>
      <c r="W148" s="365"/>
      <c r="X148" s="1151" t="str">
        <f>IF(X94="","",X94)</f>
        <v/>
      </c>
      <c r="Y148" s="938"/>
      <c r="Z148" s="938"/>
      <c r="AA148" s="938"/>
      <c r="AB148" s="938"/>
      <c r="AC148" s="938"/>
      <c r="AD148" s="938"/>
      <c r="AE148" s="938"/>
      <c r="AF148" s="938"/>
      <c r="AG148" s="938"/>
      <c r="AH148" s="938"/>
      <c r="AI148" s="939"/>
      <c r="AJ148" s="1152" t="str">
        <f t="shared" ref="AJ148:AJ153" si="9">IF(AJ94="","",AJ94)</f>
        <v/>
      </c>
      <c r="AK148" s="1153"/>
      <c r="AL148" s="1153"/>
      <c r="AM148" s="1153"/>
      <c r="AN148" s="1153"/>
      <c r="AO148" s="1153"/>
      <c r="AP148" s="1153"/>
      <c r="AQ148" s="1153"/>
      <c r="AR148" s="1153"/>
      <c r="AS148" s="1153"/>
      <c r="AT148" s="1153"/>
      <c r="AU148" s="1153"/>
      <c r="AV148" s="1153"/>
      <c r="AW148" s="1153"/>
      <c r="AX148" s="1153"/>
      <c r="AY148" s="1153"/>
      <c r="AZ148" s="1153"/>
      <c r="BA148" s="1153"/>
      <c r="BB148" s="1153"/>
      <c r="BC148" s="1153"/>
      <c r="BD148" s="1153"/>
      <c r="BE148" s="1153"/>
      <c r="BF148" s="1153"/>
      <c r="BG148" s="1153"/>
      <c r="BH148" s="1364"/>
      <c r="BI148" s="1365"/>
      <c r="BJ148" s="1366"/>
      <c r="BK148" s="1366"/>
      <c r="BL148" s="1366"/>
      <c r="BM148" s="1366"/>
      <c r="BN148" s="1366"/>
      <c r="BO148" s="1366"/>
      <c r="BP148" s="1366"/>
      <c r="BQ148" s="1366"/>
      <c r="BR148" s="1366"/>
      <c r="BS148" s="1366"/>
      <c r="BT148" s="1366"/>
      <c r="BU148" s="1366"/>
      <c r="BV148" s="1366"/>
      <c r="BW148" s="1366"/>
      <c r="BX148" s="1366"/>
      <c r="BY148" s="1366"/>
      <c r="BZ148" s="1367"/>
      <c r="CA148" s="72"/>
      <c r="CB148" s="2"/>
      <c r="CC148" s="1516" t="s">
        <v>37</v>
      </c>
      <c r="CD148" s="1517"/>
      <c r="CE148" s="1517"/>
      <c r="CF148" s="1517"/>
      <c r="CG148" s="1517"/>
      <c r="CH148" s="1517"/>
      <c r="CI148" s="1517"/>
      <c r="CJ148" s="1517"/>
      <c r="CK148" s="1517"/>
      <c r="CL148" s="1517"/>
      <c r="CM148" s="1517"/>
      <c r="CN148" s="1518"/>
      <c r="CO148" s="2374" t="s">
        <v>78</v>
      </c>
      <c r="CP148" s="2375"/>
      <c r="CQ148" s="2375"/>
      <c r="CR148" s="2376"/>
      <c r="CS148" s="1519" t="s">
        <v>82</v>
      </c>
      <c r="CT148" s="1517"/>
      <c r="CU148" s="1517"/>
      <c r="CV148" s="1517"/>
      <c r="CW148" s="1517"/>
      <c r="CX148" s="1517"/>
      <c r="CY148" s="1517"/>
      <c r="CZ148" s="1517"/>
      <c r="DA148" s="1517"/>
      <c r="DB148" s="1517"/>
      <c r="DC148" s="1517"/>
      <c r="DD148" s="1517"/>
      <c r="DE148" s="1517"/>
      <c r="DF148" s="1517"/>
      <c r="DG148" s="1517"/>
      <c r="DH148" s="1518"/>
      <c r="DI148" s="2374" t="s">
        <v>78</v>
      </c>
      <c r="DJ148" s="2375"/>
      <c r="DK148" s="2375"/>
      <c r="DL148" s="2376"/>
      <c r="DM148" s="1520" t="s">
        <v>81</v>
      </c>
      <c r="DN148" s="1521"/>
      <c r="DO148" s="1521"/>
      <c r="DP148" s="1521"/>
      <c r="DQ148" s="1521"/>
      <c r="DR148" s="1521"/>
      <c r="DS148" s="1521"/>
      <c r="DT148" s="1521"/>
      <c r="DU148" s="1521"/>
      <c r="DV148" s="1521"/>
      <c r="DW148" s="1521"/>
      <c r="DX148" s="1521"/>
      <c r="DY148" s="1521"/>
      <c r="DZ148" s="1521"/>
      <c r="EA148" s="1521"/>
      <c r="EB148" s="1521"/>
      <c r="EC148" s="1521"/>
      <c r="ED148" s="1521"/>
      <c r="EE148" s="1521"/>
      <c r="EF148" s="1522"/>
      <c r="EG148" s="1865" t="s">
        <v>107</v>
      </c>
      <c r="EH148" s="1866"/>
      <c r="EI148" s="1866"/>
      <c r="EJ148" s="1867"/>
      <c r="EK148" s="1517" t="s">
        <v>80</v>
      </c>
      <c r="EL148" s="1517"/>
      <c r="EM148" s="1517"/>
      <c r="EN148" s="1517"/>
      <c r="EO148" s="1517"/>
      <c r="EP148" s="1517"/>
      <c r="EQ148" s="1517"/>
      <c r="ER148" s="1517"/>
      <c r="ES148" s="1517"/>
      <c r="ET148" s="1517"/>
      <c r="EU148" s="1517"/>
      <c r="EV148" s="1517"/>
      <c r="EW148" s="1517"/>
      <c r="EX148" s="1517"/>
      <c r="EY148" s="1517"/>
      <c r="EZ148" s="1517"/>
      <c r="FA148" s="1517"/>
      <c r="FB148" s="1517"/>
      <c r="FC148" s="1517"/>
      <c r="FD148" s="1517"/>
      <c r="FE148" s="1517"/>
      <c r="FF148" s="1517"/>
      <c r="FG148" s="1517"/>
      <c r="FH148" s="1517"/>
      <c r="FI148" s="1517"/>
      <c r="FJ148" s="1517"/>
      <c r="FK148" s="1517"/>
      <c r="FL148" s="1517"/>
      <c r="FM148" s="1517"/>
      <c r="FN148" s="1517"/>
      <c r="FO148" s="1517"/>
      <c r="FP148" s="1517"/>
      <c r="FQ148" s="1517"/>
      <c r="FR148" s="1517"/>
      <c r="FS148" s="1517"/>
      <c r="FT148" s="1523"/>
    </row>
    <row r="149" spans="2:176" ht="22.5" customHeight="1" x14ac:dyDescent="0.2">
      <c r="B149" s="94" t="str">
        <f t="shared" si="8"/>
        <v/>
      </c>
      <c r="C149" s="86" t="str">
        <f t="shared" si="8"/>
        <v/>
      </c>
      <c r="D149" s="397" t="str">
        <f t="shared" si="8"/>
        <v/>
      </c>
      <c r="E149" s="398"/>
      <c r="F149" s="398"/>
      <c r="G149" s="398"/>
      <c r="H149" s="398"/>
      <c r="I149" s="398"/>
      <c r="J149" s="398"/>
      <c r="K149" s="398"/>
      <c r="L149" s="398"/>
      <c r="M149" s="398"/>
      <c r="N149" s="1148" t="str">
        <f>IF(N95="","",N95)</f>
        <v/>
      </c>
      <c r="O149" s="1149"/>
      <c r="P149" s="1150" t="str">
        <f>IF(P95="","",P95)</f>
        <v/>
      </c>
      <c r="Q149" s="1150"/>
      <c r="R149" s="1150"/>
      <c r="S149" s="363" t="str">
        <f>IF(S95="","",S95)</f>
        <v/>
      </c>
      <c r="T149" s="364"/>
      <c r="U149" s="364"/>
      <c r="V149" s="364"/>
      <c r="W149" s="365"/>
      <c r="X149" s="1151" t="str">
        <f>IF(X95="","",X95)</f>
        <v/>
      </c>
      <c r="Y149" s="938"/>
      <c r="Z149" s="938"/>
      <c r="AA149" s="938"/>
      <c r="AB149" s="938"/>
      <c r="AC149" s="938"/>
      <c r="AD149" s="938"/>
      <c r="AE149" s="938"/>
      <c r="AF149" s="938"/>
      <c r="AG149" s="938"/>
      <c r="AH149" s="938"/>
      <c r="AI149" s="939"/>
      <c r="AJ149" s="1152" t="str">
        <f t="shared" si="9"/>
        <v/>
      </c>
      <c r="AK149" s="1153"/>
      <c r="AL149" s="1153"/>
      <c r="AM149" s="1153"/>
      <c r="AN149" s="1153"/>
      <c r="AO149" s="1153"/>
      <c r="AP149" s="1153"/>
      <c r="AQ149" s="1153"/>
      <c r="AR149" s="1153"/>
      <c r="AS149" s="1153"/>
      <c r="AT149" s="1153"/>
      <c r="AU149" s="1153"/>
      <c r="AV149" s="1153"/>
      <c r="AW149" s="1153"/>
      <c r="AX149" s="1153"/>
      <c r="AY149" s="1153"/>
      <c r="AZ149" s="1153"/>
      <c r="BA149" s="1153"/>
      <c r="BB149" s="1153"/>
      <c r="BC149" s="1153"/>
      <c r="BD149" s="1153"/>
      <c r="BE149" s="1153"/>
      <c r="BF149" s="1153"/>
      <c r="BG149" s="1153"/>
      <c r="BH149" s="1364"/>
      <c r="BI149" s="1365"/>
      <c r="BJ149" s="1366"/>
      <c r="BK149" s="1366"/>
      <c r="BL149" s="1366"/>
      <c r="BM149" s="1366"/>
      <c r="BN149" s="1366"/>
      <c r="BO149" s="1366"/>
      <c r="BP149" s="1366"/>
      <c r="BQ149" s="1366"/>
      <c r="BR149" s="1366"/>
      <c r="BS149" s="1366"/>
      <c r="BT149" s="1366"/>
      <c r="BU149" s="1366"/>
      <c r="BV149" s="1366"/>
      <c r="BW149" s="1366"/>
      <c r="BX149" s="1366"/>
      <c r="BY149" s="1366"/>
      <c r="BZ149" s="1367"/>
      <c r="CA149" s="72"/>
      <c r="CB149" s="2"/>
      <c r="CC149" s="1918" t="str">
        <f>IF(CC95="","",CC95)</f>
        <v/>
      </c>
      <c r="CD149" s="1861"/>
      <c r="CE149" s="1861"/>
      <c r="CF149" s="1862"/>
      <c r="CG149" s="1860" t="str">
        <f>IF(CG95="","",CG95)</f>
        <v/>
      </c>
      <c r="CH149" s="1861"/>
      <c r="CI149" s="1861"/>
      <c r="CJ149" s="1862"/>
      <c r="CK149" s="1919" t="str">
        <f>IF(CK95="","",CK95)</f>
        <v/>
      </c>
      <c r="CL149" s="1920"/>
      <c r="CM149" s="1920"/>
      <c r="CN149" s="1921"/>
      <c r="CO149" s="2357" t="s">
        <v>79</v>
      </c>
      <c r="CP149" s="2357"/>
      <c r="CQ149" s="2357"/>
      <c r="CR149" s="2357"/>
      <c r="CS149" s="1860" t="str">
        <f>IF(CS95="","",CS95)</f>
        <v/>
      </c>
      <c r="CT149" s="1861"/>
      <c r="CU149" s="1861"/>
      <c r="CV149" s="1862"/>
      <c r="CW149" s="1860" t="str">
        <f>IF(CW95="","",CW95)</f>
        <v/>
      </c>
      <c r="CX149" s="1861"/>
      <c r="CY149" s="1861"/>
      <c r="CZ149" s="1862"/>
      <c r="DA149" s="1860" t="str">
        <f>IF(DA95="","",DA95)</f>
        <v/>
      </c>
      <c r="DB149" s="1861"/>
      <c r="DC149" s="1861"/>
      <c r="DD149" s="1862"/>
      <c r="DE149" s="1860" t="str">
        <f>IF(DE95="","",DE95)</f>
        <v/>
      </c>
      <c r="DF149" s="1861"/>
      <c r="DG149" s="1861"/>
      <c r="DH149" s="1862"/>
      <c r="DI149" s="2357" t="s">
        <v>79</v>
      </c>
      <c r="DJ149" s="2357"/>
      <c r="DK149" s="2357"/>
      <c r="DL149" s="2357"/>
      <c r="DM149" s="1861" t="str">
        <f>IF(DM95="","",DM95)</f>
        <v/>
      </c>
      <c r="DN149" s="1861"/>
      <c r="DO149" s="1861"/>
      <c r="DP149" s="1862"/>
      <c r="DQ149" s="1860" t="str">
        <f>IF(DQ95="","",DQ95)</f>
        <v/>
      </c>
      <c r="DR149" s="1861"/>
      <c r="DS149" s="1861"/>
      <c r="DT149" s="1862"/>
      <c r="DU149" s="1860" t="str">
        <f>IF(DU95="","",DU95)</f>
        <v/>
      </c>
      <c r="DV149" s="1861"/>
      <c r="DW149" s="1861"/>
      <c r="DX149" s="1862"/>
      <c r="DY149" s="1860" t="str">
        <f>IF(DY95="","",DY95)</f>
        <v/>
      </c>
      <c r="DZ149" s="1861"/>
      <c r="EA149" s="1861"/>
      <c r="EB149" s="1862"/>
      <c r="EC149" s="1860" t="str">
        <f>IF(EC95="","",EC95)</f>
        <v/>
      </c>
      <c r="ED149" s="1861"/>
      <c r="EE149" s="1861"/>
      <c r="EF149" s="1996"/>
      <c r="EG149" s="1997" t="str">
        <f>IF(EG95="","",EG95)</f>
        <v/>
      </c>
      <c r="EH149" s="1998"/>
      <c r="EI149" s="1998"/>
      <c r="EJ149" s="1999"/>
      <c r="EK149" s="1995" t="str">
        <f>IF(EK95="","",EK95)</f>
        <v/>
      </c>
      <c r="EL149" s="1861"/>
      <c r="EM149" s="1861"/>
      <c r="EN149" s="1864"/>
      <c r="EO149" s="1863" t="str">
        <f>IF(EO95="","",EO95)</f>
        <v/>
      </c>
      <c r="EP149" s="1861"/>
      <c r="EQ149" s="1861"/>
      <c r="ER149" s="1864"/>
      <c r="ES149" s="1863" t="str">
        <f>IF(ES95="","",ES95)</f>
        <v/>
      </c>
      <c r="ET149" s="1861"/>
      <c r="EU149" s="1861"/>
      <c r="EV149" s="1975"/>
      <c r="EW149" s="1976" t="str">
        <f>IF(EW95="","",EW95)</f>
        <v/>
      </c>
      <c r="EX149" s="1861"/>
      <c r="EY149" s="1861"/>
      <c r="EZ149" s="1864"/>
      <c r="FA149" s="1863" t="str">
        <f>IF(FA95="","",FA95)</f>
        <v/>
      </c>
      <c r="FB149" s="1861"/>
      <c r="FC149" s="1861"/>
      <c r="FD149" s="1864"/>
      <c r="FE149" s="1863" t="str">
        <f>IF(FE95="","",FE95)</f>
        <v/>
      </c>
      <c r="FF149" s="1861"/>
      <c r="FG149" s="1861"/>
      <c r="FH149" s="1975"/>
      <c r="FI149" s="1976" t="str">
        <f>IF(FI95="","",FI95)</f>
        <v/>
      </c>
      <c r="FJ149" s="1861"/>
      <c r="FK149" s="1861"/>
      <c r="FL149" s="1864"/>
      <c r="FM149" s="1863" t="str">
        <f>IF(FM95="","",FM95)</f>
        <v/>
      </c>
      <c r="FN149" s="1861"/>
      <c r="FO149" s="1861"/>
      <c r="FP149" s="1864"/>
      <c r="FQ149" s="1863" t="str">
        <f>IF(FQ95="","",FQ95)</f>
        <v/>
      </c>
      <c r="FR149" s="1861"/>
      <c r="FS149" s="1861"/>
      <c r="FT149" s="1977"/>
    </row>
    <row r="150" spans="2:176" ht="22.5" customHeight="1" x14ac:dyDescent="0.2">
      <c r="B150" s="94" t="str">
        <f t="shared" si="8"/>
        <v/>
      </c>
      <c r="C150" s="86" t="str">
        <f t="shared" si="8"/>
        <v/>
      </c>
      <c r="D150" s="397" t="str">
        <f t="shared" si="8"/>
        <v/>
      </c>
      <c r="E150" s="398"/>
      <c r="F150" s="398"/>
      <c r="G150" s="398"/>
      <c r="H150" s="398"/>
      <c r="I150" s="398"/>
      <c r="J150" s="398"/>
      <c r="K150" s="398"/>
      <c r="L150" s="398"/>
      <c r="M150" s="398"/>
      <c r="N150" s="1148" t="str">
        <f>IF(N96="","",N96)</f>
        <v/>
      </c>
      <c r="O150" s="1149"/>
      <c r="P150" s="1150" t="str">
        <f>IF(P96="","",P96)</f>
        <v/>
      </c>
      <c r="Q150" s="1150"/>
      <c r="R150" s="1150"/>
      <c r="S150" s="363" t="str">
        <f>IF(S96="","",S96)</f>
        <v/>
      </c>
      <c r="T150" s="364"/>
      <c r="U150" s="364"/>
      <c r="V150" s="364"/>
      <c r="W150" s="365"/>
      <c r="X150" s="1151" t="str">
        <f>IF(X96="","",X96)</f>
        <v/>
      </c>
      <c r="Y150" s="938"/>
      <c r="Z150" s="938"/>
      <c r="AA150" s="938"/>
      <c r="AB150" s="938"/>
      <c r="AC150" s="938"/>
      <c r="AD150" s="938"/>
      <c r="AE150" s="938"/>
      <c r="AF150" s="938"/>
      <c r="AG150" s="938"/>
      <c r="AH150" s="938"/>
      <c r="AI150" s="939"/>
      <c r="AJ150" s="1152" t="str">
        <f t="shared" si="9"/>
        <v/>
      </c>
      <c r="AK150" s="1153"/>
      <c r="AL150" s="1153"/>
      <c r="AM150" s="1153"/>
      <c r="AN150" s="1153"/>
      <c r="AO150" s="1153"/>
      <c r="AP150" s="1153"/>
      <c r="AQ150" s="1153"/>
      <c r="AR150" s="1153"/>
      <c r="AS150" s="1153"/>
      <c r="AT150" s="1153"/>
      <c r="AU150" s="1153"/>
      <c r="AV150" s="1153"/>
      <c r="AW150" s="1153"/>
      <c r="AX150" s="1153"/>
      <c r="AY150" s="1153"/>
      <c r="AZ150" s="1153"/>
      <c r="BA150" s="1153"/>
      <c r="BB150" s="1153"/>
      <c r="BC150" s="1153"/>
      <c r="BD150" s="1153"/>
      <c r="BE150" s="1153"/>
      <c r="BF150" s="1153"/>
      <c r="BG150" s="1153"/>
      <c r="BH150" s="1364"/>
      <c r="BI150" s="1365"/>
      <c r="BJ150" s="1366"/>
      <c r="BK150" s="1366"/>
      <c r="BL150" s="1366"/>
      <c r="BM150" s="1366"/>
      <c r="BN150" s="1366"/>
      <c r="BO150" s="1366"/>
      <c r="BP150" s="1366"/>
      <c r="BQ150" s="1366"/>
      <c r="BR150" s="1366"/>
      <c r="BS150" s="1366"/>
      <c r="BT150" s="1366"/>
      <c r="BU150" s="1366"/>
      <c r="BV150" s="1366"/>
      <c r="BW150" s="1366"/>
      <c r="BX150" s="1366"/>
      <c r="BY150" s="1366"/>
      <c r="BZ150" s="1367"/>
      <c r="CA150" s="72"/>
      <c r="CB150" s="2"/>
      <c r="CC150" s="1992" t="str">
        <f>IF(CC96="","",CC96)</f>
        <v/>
      </c>
      <c r="CD150" s="1920"/>
      <c r="CE150" s="1920"/>
      <c r="CF150" s="1993"/>
      <c r="CG150" s="2358" t="str">
        <f>IF(CG96="","",CG96)</f>
        <v/>
      </c>
      <c r="CH150" s="1920"/>
      <c r="CI150" s="1920"/>
      <c r="CJ150" s="1993"/>
      <c r="CK150" s="1919" t="str">
        <f>IF(CK96="","",CK96)</f>
        <v/>
      </c>
      <c r="CL150" s="1920"/>
      <c r="CM150" s="1920"/>
      <c r="CN150" s="1921"/>
      <c r="CO150" s="1994" t="s">
        <v>79</v>
      </c>
      <c r="CP150" s="1994"/>
      <c r="CQ150" s="1994"/>
      <c r="CR150" s="1994"/>
      <c r="CS150" s="1860" t="str">
        <f>IF(CS96="","",CS96)</f>
        <v/>
      </c>
      <c r="CT150" s="1861"/>
      <c r="CU150" s="1861"/>
      <c r="CV150" s="1862"/>
      <c r="CW150" s="1860" t="str">
        <f>IF(CW96="","",CW96)</f>
        <v/>
      </c>
      <c r="CX150" s="1861"/>
      <c r="CY150" s="1861"/>
      <c r="CZ150" s="1862"/>
      <c r="DA150" s="1860" t="str">
        <f>IF(DA96="","",DA96)</f>
        <v/>
      </c>
      <c r="DB150" s="1861"/>
      <c r="DC150" s="1861"/>
      <c r="DD150" s="1862"/>
      <c r="DE150" s="1860" t="str">
        <f>IF(DE96="","",DE96)</f>
        <v/>
      </c>
      <c r="DF150" s="1861"/>
      <c r="DG150" s="1861"/>
      <c r="DH150" s="1862"/>
      <c r="DI150" s="1994" t="s">
        <v>79</v>
      </c>
      <c r="DJ150" s="1994"/>
      <c r="DK150" s="1994"/>
      <c r="DL150" s="1994"/>
      <c r="DM150" s="1861" t="str">
        <f>IF(DM96="","",DM96)</f>
        <v/>
      </c>
      <c r="DN150" s="1861"/>
      <c r="DO150" s="1861"/>
      <c r="DP150" s="1862"/>
      <c r="DQ150" s="1860" t="str">
        <f>IF(DQ96="","",DQ96)</f>
        <v/>
      </c>
      <c r="DR150" s="1861"/>
      <c r="DS150" s="1861"/>
      <c r="DT150" s="1862"/>
      <c r="DU150" s="1860" t="str">
        <f>IF(DU96="","",DU96)</f>
        <v/>
      </c>
      <c r="DV150" s="1861"/>
      <c r="DW150" s="1861"/>
      <c r="DX150" s="1862"/>
      <c r="DY150" s="1860" t="str">
        <f>IF(DY96="","",DY96)</f>
        <v/>
      </c>
      <c r="DZ150" s="1861"/>
      <c r="EA150" s="1861"/>
      <c r="EB150" s="1862"/>
      <c r="EC150" s="1860" t="str">
        <f>IF(EC96="","",EC96)</f>
        <v/>
      </c>
      <c r="ED150" s="1861"/>
      <c r="EE150" s="1861"/>
      <c r="EF150" s="1996"/>
      <c r="EG150" s="1997" t="str">
        <f>IF(EG96="","",EG96)</f>
        <v/>
      </c>
      <c r="EH150" s="1998"/>
      <c r="EI150" s="1998"/>
      <c r="EJ150" s="1999"/>
      <c r="EK150" s="1995" t="str">
        <f>IF(EK96="","",EK96)</f>
        <v/>
      </c>
      <c r="EL150" s="1861"/>
      <c r="EM150" s="1861"/>
      <c r="EN150" s="1864"/>
      <c r="EO150" s="1863" t="str">
        <f>IF(EO96="","",EO96)</f>
        <v/>
      </c>
      <c r="EP150" s="1861"/>
      <c r="EQ150" s="1861"/>
      <c r="ER150" s="1864"/>
      <c r="ES150" s="1863" t="str">
        <f>IF(ES96="","",ES96)</f>
        <v/>
      </c>
      <c r="ET150" s="1861"/>
      <c r="EU150" s="1861"/>
      <c r="EV150" s="1975"/>
      <c r="EW150" s="1976" t="str">
        <f>IF(EW96="","",EW96)</f>
        <v/>
      </c>
      <c r="EX150" s="1861"/>
      <c r="EY150" s="1861"/>
      <c r="EZ150" s="1864"/>
      <c r="FA150" s="1863" t="str">
        <f>IF(FA96="","",FA96)</f>
        <v/>
      </c>
      <c r="FB150" s="1861"/>
      <c r="FC150" s="1861"/>
      <c r="FD150" s="1864"/>
      <c r="FE150" s="1863" t="str">
        <f>IF(FE96="","",FE96)</f>
        <v/>
      </c>
      <c r="FF150" s="1861"/>
      <c r="FG150" s="1861"/>
      <c r="FH150" s="1975"/>
      <c r="FI150" s="1976" t="str">
        <f>IF(FI96="","",FI96)</f>
        <v/>
      </c>
      <c r="FJ150" s="1861"/>
      <c r="FK150" s="1861"/>
      <c r="FL150" s="1864"/>
      <c r="FM150" s="1863" t="str">
        <f>IF(FM96="","",FM96)</f>
        <v/>
      </c>
      <c r="FN150" s="1861"/>
      <c r="FO150" s="1861"/>
      <c r="FP150" s="1864"/>
      <c r="FQ150" s="1863" t="str">
        <f>IF(FQ96="","",FQ96)</f>
        <v/>
      </c>
      <c r="FR150" s="1861"/>
      <c r="FS150" s="1861"/>
      <c r="FT150" s="1977"/>
    </row>
    <row r="151" spans="2:176" ht="22.5" customHeight="1" x14ac:dyDescent="0.2">
      <c r="B151" s="94" t="str">
        <f t="shared" si="8"/>
        <v/>
      </c>
      <c r="C151" s="86" t="str">
        <f t="shared" si="8"/>
        <v/>
      </c>
      <c r="D151" s="397" t="str">
        <f t="shared" si="8"/>
        <v/>
      </c>
      <c r="E151" s="398"/>
      <c r="F151" s="398"/>
      <c r="G151" s="398"/>
      <c r="H151" s="398"/>
      <c r="I151" s="398"/>
      <c r="J151" s="398"/>
      <c r="K151" s="398"/>
      <c r="L151" s="398"/>
      <c r="M151" s="398"/>
      <c r="N151" s="1148" t="str">
        <f>IF(N97="","",N97)</f>
        <v/>
      </c>
      <c r="O151" s="1149"/>
      <c r="P151" s="1150" t="str">
        <f>IF(P97="","",P97)</f>
        <v/>
      </c>
      <c r="Q151" s="1150"/>
      <c r="R151" s="1150"/>
      <c r="S151" s="363" t="str">
        <f>IF(S97="","",S97)</f>
        <v/>
      </c>
      <c r="T151" s="364"/>
      <c r="U151" s="364"/>
      <c r="V151" s="364"/>
      <c r="W151" s="365"/>
      <c r="X151" s="1151" t="str">
        <f>IF(X97="","",X97)</f>
        <v/>
      </c>
      <c r="Y151" s="938"/>
      <c r="Z151" s="938"/>
      <c r="AA151" s="938"/>
      <c r="AB151" s="938"/>
      <c r="AC151" s="938"/>
      <c r="AD151" s="938"/>
      <c r="AE151" s="938"/>
      <c r="AF151" s="938"/>
      <c r="AG151" s="938"/>
      <c r="AH151" s="938"/>
      <c r="AI151" s="939"/>
      <c r="AJ151" s="1152" t="str">
        <f t="shared" si="9"/>
        <v/>
      </c>
      <c r="AK151" s="1153"/>
      <c r="AL151" s="1153"/>
      <c r="AM151" s="1153"/>
      <c r="AN151" s="1153"/>
      <c r="AO151" s="1153"/>
      <c r="AP151" s="1153"/>
      <c r="AQ151" s="1153"/>
      <c r="AR151" s="1153"/>
      <c r="AS151" s="1153"/>
      <c r="AT151" s="1153"/>
      <c r="AU151" s="1153"/>
      <c r="AV151" s="1153"/>
      <c r="AW151" s="1153"/>
      <c r="AX151" s="1153"/>
      <c r="AY151" s="1153"/>
      <c r="AZ151" s="1153"/>
      <c r="BA151" s="1153"/>
      <c r="BB151" s="1153"/>
      <c r="BC151" s="1153"/>
      <c r="BD151" s="1153"/>
      <c r="BE151" s="1153"/>
      <c r="BF151" s="1153"/>
      <c r="BG151" s="1153"/>
      <c r="BH151" s="1364"/>
      <c r="BI151" s="1365"/>
      <c r="BJ151" s="1366"/>
      <c r="BK151" s="1366"/>
      <c r="BL151" s="1366"/>
      <c r="BM151" s="1366"/>
      <c r="BN151" s="1366"/>
      <c r="BO151" s="1366"/>
      <c r="BP151" s="1366"/>
      <c r="BQ151" s="1366"/>
      <c r="BR151" s="1366"/>
      <c r="BS151" s="1366"/>
      <c r="BT151" s="1366"/>
      <c r="BU151" s="1366"/>
      <c r="BV151" s="1366"/>
      <c r="BW151" s="1366"/>
      <c r="BX151" s="1366"/>
      <c r="BY151" s="1366"/>
      <c r="BZ151" s="1367"/>
      <c r="CA151" s="72"/>
      <c r="CB151" s="2"/>
      <c r="CC151" s="1992" t="str">
        <f>IF(CC97="","",CC97)</f>
        <v/>
      </c>
      <c r="CD151" s="1920"/>
      <c r="CE151" s="1920"/>
      <c r="CF151" s="1993"/>
      <c r="CG151" s="2358" t="str">
        <f>IF(CG97="","",CG97)</f>
        <v/>
      </c>
      <c r="CH151" s="1920"/>
      <c r="CI151" s="1920"/>
      <c r="CJ151" s="1993"/>
      <c r="CK151" s="1919" t="str">
        <f>IF(CK97="","",CK97)</f>
        <v/>
      </c>
      <c r="CL151" s="1920"/>
      <c r="CM151" s="1920"/>
      <c r="CN151" s="1921"/>
      <c r="CO151" s="1994" t="s">
        <v>79</v>
      </c>
      <c r="CP151" s="1994"/>
      <c r="CQ151" s="1994"/>
      <c r="CR151" s="1994"/>
      <c r="CS151" s="1860" t="str">
        <f>IF(CS97="","",CS97)</f>
        <v/>
      </c>
      <c r="CT151" s="1861"/>
      <c r="CU151" s="1861"/>
      <c r="CV151" s="1862"/>
      <c r="CW151" s="1860" t="str">
        <f>IF(CW97="","",CW97)</f>
        <v/>
      </c>
      <c r="CX151" s="1861"/>
      <c r="CY151" s="1861"/>
      <c r="CZ151" s="1862"/>
      <c r="DA151" s="1860" t="str">
        <f>IF(DA97="","",DA97)</f>
        <v/>
      </c>
      <c r="DB151" s="1861"/>
      <c r="DC151" s="1861"/>
      <c r="DD151" s="1862"/>
      <c r="DE151" s="1860" t="str">
        <f>IF(DE97="","",DE97)</f>
        <v/>
      </c>
      <c r="DF151" s="1861"/>
      <c r="DG151" s="1861"/>
      <c r="DH151" s="1862"/>
      <c r="DI151" s="1994" t="s">
        <v>79</v>
      </c>
      <c r="DJ151" s="1994"/>
      <c r="DK151" s="1994"/>
      <c r="DL151" s="1994"/>
      <c r="DM151" s="1861" t="str">
        <f>IF(DM97="","",DM97)</f>
        <v/>
      </c>
      <c r="DN151" s="1861"/>
      <c r="DO151" s="1861"/>
      <c r="DP151" s="1862"/>
      <c r="DQ151" s="1860" t="str">
        <f>IF(DQ97="","",DQ97)</f>
        <v/>
      </c>
      <c r="DR151" s="1861"/>
      <c r="DS151" s="1861"/>
      <c r="DT151" s="1862"/>
      <c r="DU151" s="1860" t="str">
        <f>IF(DU97="","",DU97)</f>
        <v/>
      </c>
      <c r="DV151" s="1861"/>
      <c r="DW151" s="1861"/>
      <c r="DX151" s="1862"/>
      <c r="DY151" s="1860" t="str">
        <f>IF(DY97="","",DY97)</f>
        <v/>
      </c>
      <c r="DZ151" s="1861"/>
      <c r="EA151" s="1861"/>
      <c r="EB151" s="1862"/>
      <c r="EC151" s="1860" t="str">
        <f>IF(EC97="","",EC97)</f>
        <v/>
      </c>
      <c r="ED151" s="1861"/>
      <c r="EE151" s="1861"/>
      <c r="EF151" s="1996"/>
      <c r="EG151" s="1997" t="str">
        <f>IF(EG97="","",EG97)</f>
        <v/>
      </c>
      <c r="EH151" s="1998"/>
      <c r="EI151" s="1998"/>
      <c r="EJ151" s="1999"/>
      <c r="EK151" s="1995" t="str">
        <f>IF(EK97="","",EK97)</f>
        <v/>
      </c>
      <c r="EL151" s="1861"/>
      <c r="EM151" s="1861"/>
      <c r="EN151" s="1864"/>
      <c r="EO151" s="1863" t="str">
        <f>IF(EO97="","",EO97)</f>
        <v/>
      </c>
      <c r="EP151" s="1861"/>
      <c r="EQ151" s="1861"/>
      <c r="ER151" s="1864"/>
      <c r="ES151" s="1863" t="str">
        <f>IF(ES97="","",ES97)</f>
        <v/>
      </c>
      <c r="ET151" s="1861"/>
      <c r="EU151" s="1861"/>
      <c r="EV151" s="1975"/>
      <c r="EW151" s="1976" t="str">
        <f>IF(EW97="","",EW97)</f>
        <v/>
      </c>
      <c r="EX151" s="1861"/>
      <c r="EY151" s="1861"/>
      <c r="EZ151" s="1864"/>
      <c r="FA151" s="1863" t="str">
        <f>IF(FA97="","",FA97)</f>
        <v/>
      </c>
      <c r="FB151" s="1861"/>
      <c r="FC151" s="1861"/>
      <c r="FD151" s="1864"/>
      <c r="FE151" s="1863" t="str">
        <f>IF(FE97="","",FE97)</f>
        <v/>
      </c>
      <c r="FF151" s="1861"/>
      <c r="FG151" s="1861"/>
      <c r="FH151" s="1975"/>
      <c r="FI151" s="1976" t="str">
        <f>IF(FI97="","",FI97)</f>
        <v/>
      </c>
      <c r="FJ151" s="1861"/>
      <c r="FK151" s="1861"/>
      <c r="FL151" s="1864"/>
      <c r="FM151" s="1863" t="str">
        <f>IF(FM97="","",FM97)</f>
        <v/>
      </c>
      <c r="FN151" s="1861"/>
      <c r="FO151" s="1861"/>
      <c r="FP151" s="1864"/>
      <c r="FQ151" s="1863" t="str">
        <f>IF(FQ97="","",FQ97)</f>
        <v/>
      </c>
      <c r="FR151" s="1861"/>
      <c r="FS151" s="1861"/>
      <c r="FT151" s="1977"/>
    </row>
    <row r="152" spans="2:176" ht="22.5" customHeight="1" thickBot="1" x14ac:dyDescent="0.25">
      <c r="B152" s="95" t="str">
        <f t="shared" si="8"/>
        <v/>
      </c>
      <c r="C152" s="96" t="str">
        <f t="shared" si="8"/>
        <v/>
      </c>
      <c r="D152" s="962" t="str">
        <f t="shared" si="8"/>
        <v/>
      </c>
      <c r="E152" s="963"/>
      <c r="F152" s="963"/>
      <c r="G152" s="963"/>
      <c r="H152" s="963"/>
      <c r="I152" s="963"/>
      <c r="J152" s="963"/>
      <c r="K152" s="963"/>
      <c r="L152" s="963"/>
      <c r="M152" s="963"/>
      <c r="N152" s="1387" t="str">
        <f>IF(N98="","",N98)</f>
        <v/>
      </c>
      <c r="O152" s="1388"/>
      <c r="P152" s="1194" t="str">
        <f>IF(P98="","",P98)</f>
        <v/>
      </c>
      <c r="Q152" s="1194"/>
      <c r="R152" s="1194"/>
      <c r="S152" s="1195" t="str">
        <f>IF(S98="","",S98)</f>
        <v/>
      </c>
      <c r="T152" s="1196"/>
      <c r="U152" s="1196"/>
      <c r="V152" s="1196"/>
      <c r="W152" s="1197"/>
      <c r="X152" s="970" t="str">
        <f>IF(X98="","",X98)</f>
        <v/>
      </c>
      <c r="Y152" s="971"/>
      <c r="Z152" s="971"/>
      <c r="AA152" s="971"/>
      <c r="AB152" s="971"/>
      <c r="AC152" s="971"/>
      <c r="AD152" s="971"/>
      <c r="AE152" s="971"/>
      <c r="AF152" s="971"/>
      <c r="AG152" s="971"/>
      <c r="AH152" s="971"/>
      <c r="AI152" s="972"/>
      <c r="AJ152" s="1224" t="str">
        <f t="shared" si="9"/>
        <v/>
      </c>
      <c r="AK152" s="1225"/>
      <c r="AL152" s="1225"/>
      <c r="AM152" s="1225"/>
      <c r="AN152" s="1225"/>
      <c r="AO152" s="1225"/>
      <c r="AP152" s="1225"/>
      <c r="AQ152" s="1225"/>
      <c r="AR152" s="1225"/>
      <c r="AS152" s="1225"/>
      <c r="AT152" s="1225"/>
      <c r="AU152" s="1225"/>
      <c r="AV152" s="1225"/>
      <c r="AW152" s="1225"/>
      <c r="AX152" s="1225"/>
      <c r="AY152" s="1225"/>
      <c r="AZ152" s="1225"/>
      <c r="BA152" s="1225"/>
      <c r="BB152" s="1225"/>
      <c r="BC152" s="1225"/>
      <c r="BD152" s="1225"/>
      <c r="BE152" s="1225"/>
      <c r="BF152" s="1225"/>
      <c r="BG152" s="1225"/>
      <c r="BH152" s="1414"/>
      <c r="BI152" s="1415"/>
      <c r="BJ152" s="1416"/>
      <c r="BK152" s="1416"/>
      <c r="BL152" s="1416"/>
      <c r="BM152" s="1416"/>
      <c r="BN152" s="1416"/>
      <c r="BO152" s="1416"/>
      <c r="BP152" s="1416"/>
      <c r="BQ152" s="1416"/>
      <c r="BR152" s="1416"/>
      <c r="BS152" s="1416"/>
      <c r="BT152" s="1416"/>
      <c r="BU152" s="1416"/>
      <c r="BV152" s="1416"/>
      <c r="BW152" s="1416"/>
      <c r="BX152" s="1416"/>
      <c r="BY152" s="1416"/>
      <c r="BZ152" s="1417"/>
      <c r="CA152" s="72"/>
      <c r="CB152" s="2"/>
      <c r="CC152" s="1978" t="str">
        <f>IF(CC98="","",CC98)</f>
        <v/>
      </c>
      <c r="CD152" s="1979"/>
      <c r="CE152" s="1979"/>
      <c r="CF152" s="1980"/>
      <c r="CG152" s="1981" t="str">
        <f>IF(CG98="","",CG98)</f>
        <v/>
      </c>
      <c r="CH152" s="1979"/>
      <c r="CI152" s="1979"/>
      <c r="CJ152" s="1980"/>
      <c r="CK152" s="1982" t="str">
        <f>IF(CK98="","",CK98)</f>
        <v/>
      </c>
      <c r="CL152" s="1979"/>
      <c r="CM152" s="1979"/>
      <c r="CN152" s="1979"/>
      <c r="CO152" s="2415" t="s">
        <v>79</v>
      </c>
      <c r="CP152" s="2415"/>
      <c r="CQ152" s="2415"/>
      <c r="CR152" s="2415"/>
      <c r="CS152" s="1860" t="str">
        <f>IF(CS98="","",CS98)</f>
        <v/>
      </c>
      <c r="CT152" s="1861"/>
      <c r="CU152" s="1861"/>
      <c r="CV152" s="1862"/>
      <c r="CW152" s="1860" t="str">
        <f>IF(CW98="","",CW98)</f>
        <v/>
      </c>
      <c r="CX152" s="1861"/>
      <c r="CY152" s="1861"/>
      <c r="CZ152" s="1862"/>
      <c r="DA152" s="1860" t="str">
        <f>IF(DA98="","",DA98)</f>
        <v/>
      </c>
      <c r="DB152" s="1861"/>
      <c r="DC152" s="1861"/>
      <c r="DD152" s="1862"/>
      <c r="DE152" s="1860" t="str">
        <f>IF(DE98="","",DE98)</f>
        <v/>
      </c>
      <c r="DF152" s="1861"/>
      <c r="DG152" s="1861"/>
      <c r="DH152" s="1862"/>
      <c r="DI152" s="2415" t="s">
        <v>79</v>
      </c>
      <c r="DJ152" s="2415"/>
      <c r="DK152" s="2415"/>
      <c r="DL152" s="2415"/>
      <c r="DM152" s="1983" t="str">
        <f>IF(DM98="","",DM98)</f>
        <v/>
      </c>
      <c r="DN152" s="1983"/>
      <c r="DO152" s="1983"/>
      <c r="DP152" s="1984"/>
      <c r="DQ152" s="1985" t="str">
        <f>IF(DQ98="","",DQ98)</f>
        <v/>
      </c>
      <c r="DR152" s="1983"/>
      <c r="DS152" s="1983"/>
      <c r="DT152" s="1984"/>
      <c r="DU152" s="1985" t="str">
        <f>IF(DU98="","",DU98)</f>
        <v/>
      </c>
      <c r="DV152" s="1983"/>
      <c r="DW152" s="1983"/>
      <c r="DX152" s="1984"/>
      <c r="DY152" s="1985" t="str">
        <f>IF(DY98="","",DY98)</f>
        <v/>
      </c>
      <c r="DZ152" s="1983"/>
      <c r="EA152" s="1983"/>
      <c r="EB152" s="1984"/>
      <c r="EC152" s="1985" t="str">
        <f>IF(EC98="","",EC98)</f>
        <v/>
      </c>
      <c r="ED152" s="1983"/>
      <c r="EE152" s="1983"/>
      <c r="EF152" s="1986"/>
      <c r="EG152" s="2416" t="str">
        <f>IF(EG98="","",EG98)</f>
        <v/>
      </c>
      <c r="EH152" s="2417"/>
      <c r="EI152" s="2417"/>
      <c r="EJ152" s="2418"/>
      <c r="EK152" s="1987" t="str">
        <f>IF(EK98="","",EK98)</f>
        <v/>
      </c>
      <c r="EL152" s="1983"/>
      <c r="EM152" s="1983"/>
      <c r="EN152" s="1988"/>
      <c r="EO152" s="1989" t="str">
        <f>IF(EO98="","",EO98)</f>
        <v/>
      </c>
      <c r="EP152" s="1983"/>
      <c r="EQ152" s="1983"/>
      <c r="ER152" s="1988"/>
      <c r="ES152" s="1863" t="str">
        <f>IF(ES98="","",ES98)</f>
        <v/>
      </c>
      <c r="ET152" s="1861"/>
      <c r="EU152" s="1861"/>
      <c r="EV152" s="1975"/>
      <c r="EW152" s="1990" t="str">
        <f>IF(EW98="","",EW98)</f>
        <v/>
      </c>
      <c r="EX152" s="1983"/>
      <c r="EY152" s="1983"/>
      <c r="EZ152" s="1988"/>
      <c r="FA152" s="1989" t="str">
        <f>IF(FA98="","",FA98)</f>
        <v/>
      </c>
      <c r="FB152" s="1983"/>
      <c r="FC152" s="1983"/>
      <c r="FD152" s="1988"/>
      <c r="FE152" s="1989" t="str">
        <f>IF(FE98="","",FE98)</f>
        <v/>
      </c>
      <c r="FF152" s="1983"/>
      <c r="FG152" s="1983"/>
      <c r="FH152" s="1991"/>
      <c r="FI152" s="1990" t="str">
        <f>IF(FI98="","",FI98)</f>
        <v/>
      </c>
      <c r="FJ152" s="1983"/>
      <c r="FK152" s="1983"/>
      <c r="FL152" s="1988"/>
      <c r="FM152" s="1989" t="str">
        <f>IF(FM98="","",FM98)</f>
        <v/>
      </c>
      <c r="FN152" s="1983"/>
      <c r="FO152" s="1983"/>
      <c r="FP152" s="1988"/>
      <c r="FQ152" s="1863" t="str">
        <f>IF(FQ98="","",FQ98)</f>
        <v/>
      </c>
      <c r="FR152" s="1861"/>
      <c r="FS152" s="1861"/>
      <c r="FT152" s="1977"/>
    </row>
    <row r="153" spans="2:176" ht="7.5" customHeight="1" x14ac:dyDescent="0.2">
      <c r="B153" s="1471" t="s">
        <v>90</v>
      </c>
      <c r="C153" s="1472"/>
      <c r="D153" s="1472"/>
      <c r="E153" s="1472"/>
      <c r="F153" s="1472"/>
      <c r="G153" s="1472"/>
      <c r="H153" s="1472"/>
      <c r="I153" s="1473"/>
      <c r="J153" s="1427" t="str">
        <f>IF(J99="","",J99)</f>
        <v/>
      </c>
      <c r="K153" s="992"/>
      <c r="L153" s="992"/>
      <c r="M153" s="992"/>
      <c r="N153" s="992"/>
      <c r="O153" s="1270"/>
      <c r="P153" s="1389" t="s">
        <v>83</v>
      </c>
      <c r="Q153" s="1390"/>
      <c r="R153" s="1390"/>
      <c r="S153" s="1390"/>
      <c r="T153" s="1390"/>
      <c r="U153" s="1390"/>
      <c r="V153" s="1390"/>
      <c r="W153" s="1390"/>
      <c r="X153" s="1390"/>
      <c r="Y153" s="1390"/>
      <c r="Z153" s="1390"/>
      <c r="AA153" s="1390"/>
      <c r="AB153" s="1390"/>
      <c r="AC153" s="1390"/>
      <c r="AD153" s="1390"/>
      <c r="AE153" s="1390"/>
      <c r="AF153" s="1390"/>
      <c r="AG153" s="1390"/>
      <c r="AH153" s="1390"/>
      <c r="AI153" s="1391"/>
      <c r="AJ153" s="991" t="str">
        <f t="shared" si="9"/>
        <v/>
      </c>
      <c r="AK153" s="992"/>
      <c r="AL153" s="992"/>
      <c r="AM153" s="992"/>
      <c r="AN153" s="992"/>
      <c r="AO153" s="992"/>
      <c r="AP153" s="992"/>
      <c r="AQ153" s="992"/>
      <c r="AR153" s="992"/>
      <c r="AS153" s="992"/>
      <c r="AT153" s="992"/>
      <c r="AU153" s="992"/>
      <c r="AV153" s="992"/>
      <c r="AW153" s="992"/>
      <c r="AX153" s="992"/>
      <c r="AY153" s="992"/>
      <c r="AZ153" s="992"/>
      <c r="BA153" s="992"/>
      <c r="BB153" s="992"/>
      <c r="BC153" s="992"/>
      <c r="BD153" s="992"/>
      <c r="BE153" s="992"/>
      <c r="BF153" s="992"/>
      <c r="BG153" s="992"/>
      <c r="BH153" s="1270"/>
      <c r="BI153" s="1392"/>
      <c r="BJ153" s="1393"/>
      <c r="BK153" s="1393"/>
      <c r="BL153" s="1393"/>
      <c r="BM153" s="1393"/>
      <c r="BN153" s="1393"/>
      <c r="BO153" s="1393"/>
      <c r="BP153" s="1393"/>
      <c r="BQ153" s="1393"/>
      <c r="BR153" s="1393"/>
      <c r="BS153" s="1393"/>
      <c r="BT153" s="1393"/>
      <c r="BU153" s="1393"/>
      <c r="BV153" s="1393"/>
      <c r="BW153" s="1393"/>
      <c r="BX153" s="1393"/>
      <c r="BY153" s="1393"/>
      <c r="BZ153" s="1394"/>
      <c r="CA153" s="72"/>
      <c r="CB153" s="2"/>
      <c r="CC153" s="2379" t="s">
        <v>114</v>
      </c>
      <c r="CD153" s="2380"/>
      <c r="CE153" s="2380"/>
      <c r="CF153" s="2380"/>
      <c r="CG153" s="2380"/>
      <c r="CH153" s="2380"/>
      <c r="CI153" s="2380"/>
      <c r="CJ153" s="2380"/>
      <c r="CK153" s="2380"/>
      <c r="CL153" s="2380"/>
      <c r="CM153" s="2380"/>
      <c r="CN153" s="2381"/>
      <c r="CO153" s="2389" t="str">
        <f>IF(CO99="","",CO99)</f>
        <v/>
      </c>
      <c r="CP153" s="1954"/>
      <c r="CQ153" s="1954"/>
      <c r="CR153" s="1954"/>
      <c r="CS153" s="1954" t="str">
        <f>IF(CS99="","",CS99)</f>
        <v/>
      </c>
      <c r="CT153" s="1954"/>
      <c r="CU153" s="1954"/>
      <c r="CV153" s="1954"/>
      <c r="CW153" s="1954" t="str">
        <f>IF(CW99="","",CW99)</f>
        <v/>
      </c>
      <c r="CX153" s="1954"/>
      <c r="CY153" s="1954"/>
      <c r="CZ153" s="2377"/>
      <c r="DA153" s="2386" t="str">
        <f>IF(DA99="","",DA99)</f>
        <v/>
      </c>
      <c r="DB153" s="1954"/>
      <c r="DC153" s="1954"/>
      <c r="DD153" s="1954"/>
      <c r="DE153" s="1954" t="str">
        <f>IF(DE99="","",DE99)</f>
        <v/>
      </c>
      <c r="DF153" s="1954"/>
      <c r="DG153" s="1954"/>
      <c r="DH153" s="1954"/>
      <c r="DI153" s="1954" t="str">
        <f>IF(DI99="","",DI99)</f>
        <v/>
      </c>
      <c r="DJ153" s="1954"/>
      <c r="DK153" s="1954"/>
      <c r="DL153" s="2377"/>
      <c r="DM153" s="2386" t="str">
        <f>IF(DM99="","",DM99)</f>
        <v/>
      </c>
      <c r="DN153" s="1954"/>
      <c r="DO153" s="1954"/>
      <c r="DP153" s="1954"/>
      <c r="DQ153" s="1954" t="str">
        <f>IF(DQ99="","",DQ99)</f>
        <v/>
      </c>
      <c r="DR153" s="1954"/>
      <c r="DS153" s="1954"/>
      <c r="DT153" s="1954"/>
      <c r="DU153" s="1954" t="str">
        <f>IF(DU99="","",DU99)</f>
        <v/>
      </c>
      <c r="DV153" s="1954"/>
      <c r="DW153" s="1954"/>
      <c r="DX153" s="2388"/>
      <c r="DY153" s="2364" t="s">
        <v>83</v>
      </c>
      <c r="DZ153" s="2365"/>
      <c r="EA153" s="2365"/>
      <c r="EB153" s="2365"/>
      <c r="EC153" s="2365"/>
      <c r="ED153" s="2365"/>
      <c r="EE153" s="2365"/>
      <c r="EF153" s="2365"/>
      <c r="EG153" s="2365"/>
      <c r="EH153" s="2365"/>
      <c r="EI153" s="2365"/>
      <c r="EJ153" s="2366"/>
      <c r="EK153" s="2389" t="str">
        <f>IF(EK99="","",EK99)</f>
        <v/>
      </c>
      <c r="EL153" s="1954"/>
      <c r="EM153" s="1954"/>
      <c r="EN153" s="1954"/>
      <c r="EO153" s="1954" t="str">
        <f>IF(EO99="","",EO99)</f>
        <v/>
      </c>
      <c r="EP153" s="1954"/>
      <c r="EQ153" s="1954"/>
      <c r="ER153" s="1954"/>
      <c r="ES153" s="1954" t="str">
        <f>IF(ES99="","",ES99)</f>
        <v/>
      </c>
      <c r="ET153" s="1954"/>
      <c r="EU153" s="1954"/>
      <c r="EV153" s="2377"/>
      <c r="EW153" s="1954" t="str">
        <f>IF(EW99="","",EW99)</f>
        <v/>
      </c>
      <c r="EX153" s="1954"/>
      <c r="EY153" s="1954"/>
      <c r="EZ153" s="1954"/>
      <c r="FA153" s="1954" t="str">
        <f>IF(FA99="","",FA99)</f>
        <v/>
      </c>
      <c r="FB153" s="1954"/>
      <c r="FC153" s="1954"/>
      <c r="FD153" s="1954"/>
      <c r="FE153" s="1954" t="str">
        <f>IF(FE99="","",FE99)</f>
        <v/>
      </c>
      <c r="FF153" s="1954"/>
      <c r="FG153" s="1954"/>
      <c r="FH153" s="2377"/>
      <c r="FI153" s="1954" t="str">
        <f>IF(FI99="","",FI99)</f>
        <v/>
      </c>
      <c r="FJ153" s="1954"/>
      <c r="FK153" s="1954"/>
      <c r="FL153" s="1954"/>
      <c r="FM153" s="1954" t="str">
        <f>IF(FM99="","",FM99)</f>
        <v/>
      </c>
      <c r="FN153" s="1954"/>
      <c r="FO153" s="1954"/>
      <c r="FP153" s="1954"/>
      <c r="FQ153" s="1954" t="str">
        <f>IF(FQ99="","",FQ99)</f>
        <v/>
      </c>
      <c r="FR153" s="1954"/>
      <c r="FS153" s="1954"/>
      <c r="FT153" s="1955"/>
    </row>
    <row r="154" spans="2:176" ht="15" customHeight="1" x14ac:dyDescent="0.2">
      <c r="B154" s="1474"/>
      <c r="C154" s="1475"/>
      <c r="D154" s="1475"/>
      <c r="E154" s="1475"/>
      <c r="F154" s="1475"/>
      <c r="G154" s="1475"/>
      <c r="H154" s="1475"/>
      <c r="I154" s="1476"/>
      <c r="J154" s="1010"/>
      <c r="K154" s="960"/>
      <c r="L154" s="960"/>
      <c r="M154" s="960"/>
      <c r="N154" s="960"/>
      <c r="O154" s="1011"/>
      <c r="P154" s="1450" t="s">
        <v>84</v>
      </c>
      <c r="Q154" s="1451"/>
      <c r="R154" s="1451"/>
      <c r="S154" s="1451"/>
      <c r="T154" s="1451"/>
      <c r="U154" s="1451"/>
      <c r="V154" s="1451"/>
      <c r="W154" s="1451"/>
      <c r="X154" s="1451"/>
      <c r="Y154" s="1451"/>
      <c r="Z154" s="1451"/>
      <c r="AA154" s="1451"/>
      <c r="AB154" s="1451"/>
      <c r="AC154" s="1451"/>
      <c r="AD154" s="1451"/>
      <c r="AE154" s="1451"/>
      <c r="AF154" s="1451"/>
      <c r="AG154" s="1451"/>
      <c r="AH154" s="1451"/>
      <c r="AI154" s="1452"/>
      <c r="AJ154" s="959"/>
      <c r="AK154" s="960"/>
      <c r="AL154" s="960"/>
      <c r="AM154" s="960"/>
      <c r="AN154" s="960"/>
      <c r="AO154" s="960"/>
      <c r="AP154" s="960"/>
      <c r="AQ154" s="960"/>
      <c r="AR154" s="960"/>
      <c r="AS154" s="960"/>
      <c r="AT154" s="960"/>
      <c r="AU154" s="960"/>
      <c r="AV154" s="960"/>
      <c r="AW154" s="960"/>
      <c r="AX154" s="960"/>
      <c r="AY154" s="960"/>
      <c r="AZ154" s="960"/>
      <c r="BA154" s="960"/>
      <c r="BB154" s="960"/>
      <c r="BC154" s="960"/>
      <c r="BD154" s="960"/>
      <c r="BE154" s="960"/>
      <c r="BF154" s="960"/>
      <c r="BG154" s="960"/>
      <c r="BH154" s="1011"/>
      <c r="BI154" s="1395"/>
      <c r="BJ154" s="1396"/>
      <c r="BK154" s="1396"/>
      <c r="BL154" s="1396"/>
      <c r="BM154" s="1396"/>
      <c r="BN154" s="1396"/>
      <c r="BO154" s="1396"/>
      <c r="BP154" s="1396"/>
      <c r="BQ154" s="1396"/>
      <c r="BR154" s="1396"/>
      <c r="BS154" s="1396"/>
      <c r="BT154" s="1396"/>
      <c r="BU154" s="1396"/>
      <c r="BV154" s="1396"/>
      <c r="BW154" s="1396"/>
      <c r="BX154" s="1396"/>
      <c r="BY154" s="1396"/>
      <c r="BZ154" s="1397"/>
      <c r="CA154" s="72"/>
      <c r="CB154" s="2"/>
      <c r="CC154" s="2403"/>
      <c r="CD154" s="2404"/>
      <c r="CE154" s="2404"/>
      <c r="CF154" s="2404"/>
      <c r="CG154" s="2404"/>
      <c r="CH154" s="2404"/>
      <c r="CI154" s="2404"/>
      <c r="CJ154" s="2404"/>
      <c r="CK154" s="2404"/>
      <c r="CL154" s="2404"/>
      <c r="CM154" s="2404"/>
      <c r="CN154" s="2405"/>
      <c r="CO154" s="2390"/>
      <c r="CP154" s="1578"/>
      <c r="CQ154" s="1578"/>
      <c r="CR154" s="1578"/>
      <c r="CS154" s="1578"/>
      <c r="CT154" s="1578"/>
      <c r="CU154" s="1578"/>
      <c r="CV154" s="1578"/>
      <c r="CW154" s="1578"/>
      <c r="CX154" s="1578"/>
      <c r="CY154" s="1578"/>
      <c r="CZ154" s="2378"/>
      <c r="DA154" s="2387"/>
      <c r="DB154" s="1578"/>
      <c r="DC154" s="1578"/>
      <c r="DD154" s="1578"/>
      <c r="DE154" s="1578"/>
      <c r="DF154" s="1578"/>
      <c r="DG154" s="1578"/>
      <c r="DH154" s="1578"/>
      <c r="DI154" s="1578"/>
      <c r="DJ154" s="1578"/>
      <c r="DK154" s="1578"/>
      <c r="DL154" s="2378"/>
      <c r="DM154" s="2387"/>
      <c r="DN154" s="1578"/>
      <c r="DO154" s="1578"/>
      <c r="DP154" s="1578"/>
      <c r="DQ154" s="1578"/>
      <c r="DR154" s="1578"/>
      <c r="DS154" s="1578"/>
      <c r="DT154" s="1578"/>
      <c r="DU154" s="1578"/>
      <c r="DV154" s="1578"/>
      <c r="DW154" s="1578"/>
      <c r="DX154" s="1582"/>
      <c r="DY154" s="2361" t="s">
        <v>109</v>
      </c>
      <c r="DZ154" s="2362"/>
      <c r="EA154" s="2362"/>
      <c r="EB154" s="2362"/>
      <c r="EC154" s="2362"/>
      <c r="ED154" s="2362"/>
      <c r="EE154" s="2362"/>
      <c r="EF154" s="2362"/>
      <c r="EG154" s="2362"/>
      <c r="EH154" s="2362"/>
      <c r="EI154" s="2362"/>
      <c r="EJ154" s="2363"/>
      <c r="EK154" s="2390"/>
      <c r="EL154" s="1578"/>
      <c r="EM154" s="1578"/>
      <c r="EN154" s="1578"/>
      <c r="EO154" s="1578"/>
      <c r="EP154" s="1578"/>
      <c r="EQ154" s="1578"/>
      <c r="ER154" s="1578"/>
      <c r="ES154" s="1578"/>
      <c r="ET154" s="1578"/>
      <c r="EU154" s="1578"/>
      <c r="EV154" s="2378"/>
      <c r="EW154" s="1578"/>
      <c r="EX154" s="1578"/>
      <c r="EY154" s="1578"/>
      <c r="EZ154" s="1578"/>
      <c r="FA154" s="1578"/>
      <c r="FB154" s="1578"/>
      <c r="FC154" s="1578"/>
      <c r="FD154" s="1578"/>
      <c r="FE154" s="1578"/>
      <c r="FF154" s="1578"/>
      <c r="FG154" s="1578"/>
      <c r="FH154" s="2378"/>
      <c r="FI154" s="1578"/>
      <c r="FJ154" s="1578"/>
      <c r="FK154" s="1578"/>
      <c r="FL154" s="1578"/>
      <c r="FM154" s="1578"/>
      <c r="FN154" s="1578"/>
      <c r="FO154" s="1578"/>
      <c r="FP154" s="1578"/>
      <c r="FQ154" s="1578"/>
      <c r="FR154" s="1578"/>
      <c r="FS154" s="1578"/>
      <c r="FT154" s="1956"/>
    </row>
    <row r="155" spans="2:176" ht="7.5" customHeight="1" x14ac:dyDescent="0.2">
      <c r="B155" s="1421" t="s">
        <v>126</v>
      </c>
      <c r="C155" s="1422"/>
      <c r="D155" s="1422"/>
      <c r="E155" s="1422"/>
      <c r="F155" s="1422"/>
      <c r="G155" s="1422"/>
      <c r="H155" s="1422"/>
      <c r="I155" s="1423"/>
      <c r="J155" s="1427" t="str">
        <f>IF(J101="","",J101)</f>
        <v/>
      </c>
      <c r="K155" s="992"/>
      <c r="L155" s="992"/>
      <c r="M155" s="992"/>
      <c r="N155" s="992"/>
      <c r="O155" s="1270"/>
      <c r="P155" s="1389" t="s">
        <v>83</v>
      </c>
      <c r="Q155" s="1390"/>
      <c r="R155" s="1390"/>
      <c r="S155" s="1390"/>
      <c r="T155" s="1390"/>
      <c r="U155" s="1390"/>
      <c r="V155" s="1390"/>
      <c r="W155" s="1390"/>
      <c r="X155" s="1390"/>
      <c r="Y155" s="1390"/>
      <c r="Z155" s="1390"/>
      <c r="AA155" s="1390"/>
      <c r="AB155" s="1390"/>
      <c r="AC155" s="1390"/>
      <c r="AD155" s="1390"/>
      <c r="AE155" s="1390"/>
      <c r="AF155" s="1390"/>
      <c r="AG155" s="1390"/>
      <c r="AH155" s="1390"/>
      <c r="AI155" s="1391"/>
      <c r="AJ155" s="1029" t="str">
        <f>IF(AJ101="","",AJ101)</f>
        <v/>
      </c>
      <c r="AK155" s="1024"/>
      <c r="AL155" s="1024"/>
      <c r="AM155" s="1024"/>
      <c r="AN155" s="1024"/>
      <c r="AO155" s="1024"/>
      <c r="AP155" s="1024"/>
      <c r="AQ155" s="1024"/>
      <c r="AR155" s="1024"/>
      <c r="AS155" s="1024"/>
      <c r="AT155" s="1024"/>
      <c r="AU155" s="1024"/>
      <c r="AV155" s="1024"/>
      <c r="AW155" s="1024"/>
      <c r="AX155" s="1024"/>
      <c r="AY155" s="1024"/>
      <c r="AZ155" s="1024"/>
      <c r="BA155" s="1024"/>
      <c r="BB155" s="1024"/>
      <c r="BC155" s="1024"/>
      <c r="BD155" s="1024"/>
      <c r="BE155" s="1024"/>
      <c r="BF155" s="1024"/>
      <c r="BG155" s="1024"/>
      <c r="BH155" s="1025"/>
      <c r="BI155" s="1434"/>
      <c r="BJ155" s="1435"/>
      <c r="BK155" s="1435"/>
      <c r="BL155" s="1435"/>
      <c r="BM155" s="1435"/>
      <c r="BN155" s="1435"/>
      <c r="BO155" s="1435"/>
      <c r="BP155" s="1435"/>
      <c r="BQ155" s="1435"/>
      <c r="BR155" s="1435"/>
      <c r="BS155" s="1435"/>
      <c r="BT155" s="1435"/>
      <c r="BU155" s="1435"/>
      <c r="BV155" s="1435"/>
      <c r="BW155" s="1435"/>
      <c r="BX155" s="1435"/>
      <c r="BY155" s="1435"/>
      <c r="BZ155" s="1436"/>
      <c r="CA155" s="72"/>
      <c r="CB155" s="2"/>
      <c r="CC155" s="1957" t="s">
        <v>115</v>
      </c>
      <c r="CD155" s="1958"/>
      <c r="CE155" s="1958"/>
      <c r="CF155" s="1958"/>
      <c r="CG155" s="1958"/>
      <c r="CH155" s="1958"/>
      <c r="CI155" s="1958"/>
      <c r="CJ155" s="1958"/>
      <c r="CK155" s="1958"/>
      <c r="CL155" s="1958"/>
      <c r="CM155" s="1958"/>
      <c r="CN155" s="1959"/>
      <c r="CO155" s="2430" t="str">
        <f>IF(CO101="","",CO101)</f>
        <v/>
      </c>
      <c r="CP155" s="1963"/>
      <c r="CQ155" s="1963"/>
      <c r="CR155" s="1963"/>
      <c r="CS155" s="1963" t="str">
        <f>IF(CS101="","",CS101)</f>
        <v/>
      </c>
      <c r="CT155" s="1963"/>
      <c r="CU155" s="1963"/>
      <c r="CV155" s="1963"/>
      <c r="CW155" s="1963" t="str">
        <f>IF(CW101="","",CW101)</f>
        <v/>
      </c>
      <c r="CX155" s="1963"/>
      <c r="CY155" s="1963"/>
      <c r="CZ155" s="1965"/>
      <c r="DA155" s="1967" t="str">
        <f>IF(DA101="","",DA101)</f>
        <v/>
      </c>
      <c r="DB155" s="1963"/>
      <c r="DC155" s="1963"/>
      <c r="DD155" s="1963"/>
      <c r="DE155" s="1963" t="str">
        <f>IF(DE101="","",DE101)</f>
        <v/>
      </c>
      <c r="DF155" s="1963"/>
      <c r="DG155" s="1963"/>
      <c r="DH155" s="1963"/>
      <c r="DI155" s="1963" t="str">
        <f>IF(DI101="","",DI101)</f>
        <v/>
      </c>
      <c r="DJ155" s="1963"/>
      <c r="DK155" s="1963"/>
      <c r="DL155" s="1965"/>
      <c r="DM155" s="1967" t="str">
        <f>IF(DM101="","",DM101)</f>
        <v/>
      </c>
      <c r="DN155" s="1963"/>
      <c r="DO155" s="1963"/>
      <c r="DP155" s="1963"/>
      <c r="DQ155" s="1963" t="str">
        <f>IF(DQ101="","",DQ101)</f>
        <v/>
      </c>
      <c r="DR155" s="1963"/>
      <c r="DS155" s="1963"/>
      <c r="DT155" s="1963"/>
      <c r="DU155" s="1963" t="str">
        <f>IF(DU101="","",DU101)</f>
        <v/>
      </c>
      <c r="DV155" s="1963"/>
      <c r="DW155" s="1963"/>
      <c r="DX155" s="1969"/>
      <c r="DY155" s="2400" t="s">
        <v>83</v>
      </c>
      <c r="DZ155" s="2401"/>
      <c r="EA155" s="2401"/>
      <c r="EB155" s="2401"/>
      <c r="EC155" s="2401"/>
      <c r="ED155" s="2401"/>
      <c r="EE155" s="2401"/>
      <c r="EF155" s="2401"/>
      <c r="EG155" s="2401"/>
      <c r="EH155" s="2401"/>
      <c r="EI155" s="2401"/>
      <c r="EJ155" s="2402"/>
      <c r="EK155" s="1634" t="str">
        <f>IF(EK101="","",EK101)</f>
        <v/>
      </c>
      <c r="EL155" s="1575"/>
      <c r="EM155" s="1575"/>
      <c r="EN155" s="1575"/>
      <c r="EO155" s="1575" t="str">
        <f>IF(EO101="","",EO101)</f>
        <v/>
      </c>
      <c r="EP155" s="1575"/>
      <c r="EQ155" s="1575"/>
      <c r="ER155" s="1575"/>
      <c r="ES155" s="1575" t="str">
        <f>IF(ES101="","",ES101)</f>
        <v/>
      </c>
      <c r="ET155" s="1575"/>
      <c r="EU155" s="1575"/>
      <c r="EV155" s="1915"/>
      <c r="EW155" s="1575" t="str">
        <f>IF(EW101="","",EW101)</f>
        <v/>
      </c>
      <c r="EX155" s="1575"/>
      <c r="EY155" s="1575"/>
      <c r="EZ155" s="1575"/>
      <c r="FA155" s="1575" t="str">
        <f>IF(FA101="","",FA101)</f>
        <v/>
      </c>
      <c r="FB155" s="1575"/>
      <c r="FC155" s="1575"/>
      <c r="FD155" s="1575"/>
      <c r="FE155" s="1575" t="str">
        <f>IF(FE101="","",FE101)</f>
        <v/>
      </c>
      <c r="FF155" s="1575"/>
      <c r="FG155" s="1575"/>
      <c r="FH155" s="1915"/>
      <c r="FI155" s="1575" t="str">
        <f>IF(FI101="","",FI101)</f>
        <v/>
      </c>
      <c r="FJ155" s="1575"/>
      <c r="FK155" s="1575"/>
      <c r="FL155" s="1575"/>
      <c r="FM155" s="1575" t="str">
        <f>IF(FM101="","",FM101)</f>
        <v/>
      </c>
      <c r="FN155" s="1575"/>
      <c r="FO155" s="1575"/>
      <c r="FP155" s="1575"/>
      <c r="FQ155" s="1575" t="str">
        <f>IF(FQ101="","",FQ101)</f>
        <v/>
      </c>
      <c r="FR155" s="1575"/>
      <c r="FS155" s="1575"/>
      <c r="FT155" s="1952"/>
    </row>
    <row r="156" spans="2:176" ht="15" customHeight="1" x14ac:dyDescent="0.2">
      <c r="B156" s="1424"/>
      <c r="C156" s="1425"/>
      <c r="D156" s="1425"/>
      <c r="E156" s="1425"/>
      <c r="F156" s="1425"/>
      <c r="G156" s="1425"/>
      <c r="H156" s="1425"/>
      <c r="I156" s="1426"/>
      <c r="J156" s="1026"/>
      <c r="K156" s="1027"/>
      <c r="L156" s="1027"/>
      <c r="M156" s="1027"/>
      <c r="N156" s="1027"/>
      <c r="O156" s="1028"/>
      <c r="P156" s="1465" t="s">
        <v>96</v>
      </c>
      <c r="Q156" s="1466"/>
      <c r="R156" s="1466"/>
      <c r="S156" s="1466"/>
      <c r="T156" s="1466"/>
      <c r="U156" s="1466"/>
      <c r="V156" s="1466"/>
      <c r="W156" s="1466"/>
      <c r="X156" s="1466"/>
      <c r="Y156" s="1466"/>
      <c r="Z156" s="1466"/>
      <c r="AA156" s="1466"/>
      <c r="AB156" s="1466"/>
      <c r="AC156" s="1466"/>
      <c r="AD156" s="1466"/>
      <c r="AE156" s="1466"/>
      <c r="AF156" s="1466"/>
      <c r="AG156" s="1466"/>
      <c r="AH156" s="1466"/>
      <c r="AI156" s="1467"/>
      <c r="AJ156" s="1031"/>
      <c r="AK156" s="1027"/>
      <c r="AL156" s="1027"/>
      <c r="AM156" s="1027"/>
      <c r="AN156" s="1027"/>
      <c r="AO156" s="1027"/>
      <c r="AP156" s="1027"/>
      <c r="AQ156" s="1027"/>
      <c r="AR156" s="1027"/>
      <c r="AS156" s="1027"/>
      <c r="AT156" s="1027"/>
      <c r="AU156" s="1027"/>
      <c r="AV156" s="1027"/>
      <c r="AW156" s="1027"/>
      <c r="AX156" s="1027"/>
      <c r="AY156" s="1027"/>
      <c r="AZ156" s="1027"/>
      <c r="BA156" s="1027"/>
      <c r="BB156" s="1027"/>
      <c r="BC156" s="1027"/>
      <c r="BD156" s="1027"/>
      <c r="BE156" s="1027"/>
      <c r="BF156" s="1027"/>
      <c r="BG156" s="1027"/>
      <c r="BH156" s="1028"/>
      <c r="BI156" s="1437"/>
      <c r="BJ156" s="1438"/>
      <c r="BK156" s="1438"/>
      <c r="BL156" s="1438"/>
      <c r="BM156" s="1438"/>
      <c r="BN156" s="1438"/>
      <c r="BO156" s="1438"/>
      <c r="BP156" s="1438"/>
      <c r="BQ156" s="1438"/>
      <c r="BR156" s="1438"/>
      <c r="BS156" s="1438"/>
      <c r="BT156" s="1438"/>
      <c r="BU156" s="1438"/>
      <c r="BV156" s="1438"/>
      <c r="BW156" s="1438"/>
      <c r="BX156" s="1438"/>
      <c r="BY156" s="1438"/>
      <c r="BZ156" s="1439"/>
      <c r="CA156" s="72"/>
      <c r="CB156" s="2"/>
      <c r="CC156" s="1960"/>
      <c r="CD156" s="1961"/>
      <c r="CE156" s="1961"/>
      <c r="CF156" s="1961"/>
      <c r="CG156" s="1961"/>
      <c r="CH156" s="1961"/>
      <c r="CI156" s="1961"/>
      <c r="CJ156" s="1961"/>
      <c r="CK156" s="1961"/>
      <c r="CL156" s="1961"/>
      <c r="CM156" s="1961"/>
      <c r="CN156" s="1962"/>
      <c r="CO156" s="1971"/>
      <c r="CP156" s="1964"/>
      <c r="CQ156" s="1964"/>
      <c r="CR156" s="1964"/>
      <c r="CS156" s="1964"/>
      <c r="CT156" s="1964"/>
      <c r="CU156" s="1964"/>
      <c r="CV156" s="1964"/>
      <c r="CW156" s="1964"/>
      <c r="CX156" s="1964"/>
      <c r="CY156" s="1964"/>
      <c r="CZ156" s="1966"/>
      <c r="DA156" s="1968"/>
      <c r="DB156" s="1964"/>
      <c r="DC156" s="1964"/>
      <c r="DD156" s="1964"/>
      <c r="DE156" s="1964"/>
      <c r="DF156" s="1964"/>
      <c r="DG156" s="1964"/>
      <c r="DH156" s="1964"/>
      <c r="DI156" s="1964"/>
      <c r="DJ156" s="1964"/>
      <c r="DK156" s="1964"/>
      <c r="DL156" s="1966"/>
      <c r="DM156" s="1968"/>
      <c r="DN156" s="1964"/>
      <c r="DO156" s="1964"/>
      <c r="DP156" s="1964"/>
      <c r="DQ156" s="1964"/>
      <c r="DR156" s="1964"/>
      <c r="DS156" s="1964"/>
      <c r="DT156" s="1964"/>
      <c r="DU156" s="1964"/>
      <c r="DV156" s="1964"/>
      <c r="DW156" s="1964"/>
      <c r="DX156" s="1970"/>
      <c r="DY156" s="2397" t="s">
        <v>110</v>
      </c>
      <c r="DZ156" s="2398"/>
      <c r="EA156" s="2398"/>
      <c r="EB156" s="2398"/>
      <c r="EC156" s="2398"/>
      <c r="ED156" s="2398"/>
      <c r="EE156" s="2398"/>
      <c r="EF156" s="2398"/>
      <c r="EG156" s="2398"/>
      <c r="EH156" s="2398"/>
      <c r="EI156" s="2398"/>
      <c r="EJ156" s="2399"/>
      <c r="EK156" s="1971"/>
      <c r="EL156" s="1964"/>
      <c r="EM156" s="1964"/>
      <c r="EN156" s="1964"/>
      <c r="EO156" s="1964"/>
      <c r="EP156" s="1964"/>
      <c r="EQ156" s="1964"/>
      <c r="ER156" s="1964"/>
      <c r="ES156" s="1964"/>
      <c r="ET156" s="1964"/>
      <c r="EU156" s="1964"/>
      <c r="EV156" s="1966"/>
      <c r="EW156" s="1964"/>
      <c r="EX156" s="1964"/>
      <c r="EY156" s="1964"/>
      <c r="EZ156" s="1964"/>
      <c r="FA156" s="1964"/>
      <c r="FB156" s="1964"/>
      <c r="FC156" s="1964"/>
      <c r="FD156" s="1964"/>
      <c r="FE156" s="1964"/>
      <c r="FF156" s="1964"/>
      <c r="FG156" s="1964"/>
      <c r="FH156" s="1966"/>
      <c r="FI156" s="1964"/>
      <c r="FJ156" s="1964"/>
      <c r="FK156" s="1964"/>
      <c r="FL156" s="1964"/>
      <c r="FM156" s="1964"/>
      <c r="FN156" s="1964"/>
      <c r="FO156" s="1964"/>
      <c r="FP156" s="1964"/>
      <c r="FQ156" s="1964"/>
      <c r="FR156" s="1964"/>
      <c r="FS156" s="1964"/>
      <c r="FT156" s="1974"/>
    </row>
    <row r="157" spans="2:176" ht="7.5" customHeight="1" x14ac:dyDescent="0.2">
      <c r="B157" s="1471" t="s">
        <v>91</v>
      </c>
      <c r="C157" s="1472"/>
      <c r="D157" s="1472"/>
      <c r="E157" s="1472"/>
      <c r="F157" s="1472"/>
      <c r="G157" s="1472"/>
      <c r="H157" s="1472"/>
      <c r="I157" s="1473"/>
      <c r="J157" s="992" t="str">
        <f>IF(J103="","",J103)</f>
        <v/>
      </c>
      <c r="K157" s="992"/>
      <c r="L157" s="992"/>
      <c r="M157" s="992"/>
      <c r="N157" s="992"/>
      <c r="O157" s="1270"/>
      <c r="P157" s="1389" t="s">
        <v>83</v>
      </c>
      <c r="Q157" s="1390"/>
      <c r="R157" s="1390"/>
      <c r="S157" s="1390"/>
      <c r="T157" s="1390"/>
      <c r="U157" s="1390"/>
      <c r="V157" s="1390"/>
      <c r="W157" s="1390"/>
      <c r="X157" s="1390"/>
      <c r="Y157" s="1390"/>
      <c r="Z157" s="1390"/>
      <c r="AA157" s="1390"/>
      <c r="AB157" s="1390"/>
      <c r="AC157" s="1390"/>
      <c r="AD157" s="1390"/>
      <c r="AE157" s="1390"/>
      <c r="AF157" s="1390"/>
      <c r="AG157" s="1390"/>
      <c r="AH157" s="1390"/>
      <c r="AI157" s="1391"/>
      <c r="AJ157" s="1271" t="str">
        <f>IF(AJ103="","",AJ103)</f>
        <v/>
      </c>
      <c r="AK157" s="983"/>
      <c r="AL157" s="983"/>
      <c r="AM157" s="983"/>
      <c r="AN157" s="983"/>
      <c r="AO157" s="983"/>
      <c r="AP157" s="983"/>
      <c r="AQ157" s="983"/>
      <c r="AR157" s="983"/>
      <c r="AS157" s="983"/>
      <c r="AT157" s="983"/>
      <c r="AU157" s="983"/>
      <c r="AV157" s="983"/>
      <c r="AW157" s="983"/>
      <c r="AX157" s="983"/>
      <c r="AY157" s="983"/>
      <c r="AZ157" s="983"/>
      <c r="BA157" s="983"/>
      <c r="BB157" s="983"/>
      <c r="BC157" s="983"/>
      <c r="BD157" s="983"/>
      <c r="BE157" s="983"/>
      <c r="BF157" s="983"/>
      <c r="BG157" s="983"/>
      <c r="BH157" s="984"/>
      <c r="BI157" s="1502"/>
      <c r="BJ157" s="1503"/>
      <c r="BK157" s="1503"/>
      <c r="BL157" s="1503"/>
      <c r="BM157" s="1503"/>
      <c r="BN157" s="1503"/>
      <c r="BO157" s="1503"/>
      <c r="BP157" s="1503"/>
      <c r="BQ157" s="1503"/>
      <c r="BR157" s="1503"/>
      <c r="BS157" s="1503"/>
      <c r="BT157" s="1503"/>
      <c r="BU157" s="1503"/>
      <c r="BV157" s="1503"/>
      <c r="BW157" s="1503"/>
      <c r="BX157" s="1503"/>
      <c r="BY157" s="1503"/>
      <c r="BZ157" s="1504"/>
      <c r="CA157" s="72"/>
      <c r="CB157" s="2"/>
      <c r="CC157" s="2379" t="s">
        <v>116</v>
      </c>
      <c r="CD157" s="2380"/>
      <c r="CE157" s="2380"/>
      <c r="CF157" s="2380"/>
      <c r="CG157" s="2380"/>
      <c r="CH157" s="2380"/>
      <c r="CI157" s="2380"/>
      <c r="CJ157" s="2380"/>
      <c r="CK157" s="2380"/>
      <c r="CL157" s="2380"/>
      <c r="CM157" s="2380"/>
      <c r="CN157" s="2381"/>
      <c r="CO157" s="1634" t="str">
        <f>IF(CO103="","",CO103)</f>
        <v/>
      </c>
      <c r="CP157" s="1575"/>
      <c r="CQ157" s="1575"/>
      <c r="CR157" s="1575"/>
      <c r="CS157" s="1575" t="str">
        <f>IF(CS103="","",CS103)</f>
        <v/>
      </c>
      <c r="CT157" s="1575"/>
      <c r="CU157" s="1575"/>
      <c r="CV157" s="1575"/>
      <c r="CW157" s="1575" t="str">
        <f>IF(CW103="","",CW103)</f>
        <v/>
      </c>
      <c r="CX157" s="1575"/>
      <c r="CY157" s="1575"/>
      <c r="CZ157" s="1915"/>
      <c r="DA157" s="1972" t="str">
        <f>IF(DA103="","",DA103)</f>
        <v/>
      </c>
      <c r="DB157" s="1575"/>
      <c r="DC157" s="1575"/>
      <c r="DD157" s="1575"/>
      <c r="DE157" s="1575" t="str">
        <f>IF(DE103="","",DE103)</f>
        <v/>
      </c>
      <c r="DF157" s="1575"/>
      <c r="DG157" s="1575"/>
      <c r="DH157" s="1575"/>
      <c r="DI157" s="1575" t="str">
        <f>IF(DI103="","",DI103)</f>
        <v/>
      </c>
      <c r="DJ157" s="1575"/>
      <c r="DK157" s="1575"/>
      <c r="DL157" s="1915"/>
      <c r="DM157" s="1972" t="str">
        <f>IF(DM103="","",DM103)</f>
        <v/>
      </c>
      <c r="DN157" s="1575"/>
      <c r="DO157" s="1575"/>
      <c r="DP157" s="1575"/>
      <c r="DQ157" s="1575" t="str">
        <f>IF(DQ103="","",DQ103)</f>
        <v/>
      </c>
      <c r="DR157" s="1575"/>
      <c r="DS157" s="1575"/>
      <c r="DT157" s="1575"/>
      <c r="DU157" s="1575" t="str">
        <f>IF(DU103="","",DU103)</f>
        <v/>
      </c>
      <c r="DV157" s="1575"/>
      <c r="DW157" s="1575"/>
      <c r="DX157" s="1581"/>
      <c r="DY157" s="2391" t="s">
        <v>83</v>
      </c>
      <c r="DZ157" s="2392"/>
      <c r="EA157" s="2392"/>
      <c r="EB157" s="2392"/>
      <c r="EC157" s="2392"/>
      <c r="ED157" s="2392"/>
      <c r="EE157" s="2392"/>
      <c r="EF157" s="2392"/>
      <c r="EG157" s="2392"/>
      <c r="EH157" s="2392"/>
      <c r="EI157" s="2392"/>
      <c r="EJ157" s="2393"/>
      <c r="EK157" s="1575" t="str">
        <f>IF(EK103="","",EK103)</f>
        <v/>
      </c>
      <c r="EL157" s="1575"/>
      <c r="EM157" s="1575"/>
      <c r="EN157" s="1575"/>
      <c r="EO157" s="1575" t="str">
        <f>IF(EO103="","",EO103)</f>
        <v/>
      </c>
      <c r="EP157" s="1575"/>
      <c r="EQ157" s="1575"/>
      <c r="ER157" s="1575"/>
      <c r="ES157" s="1575" t="str">
        <f>IF(ES103="","",ES103)</f>
        <v/>
      </c>
      <c r="ET157" s="1575"/>
      <c r="EU157" s="1575"/>
      <c r="EV157" s="1915"/>
      <c r="EW157" s="1575" t="str">
        <f>IF(EW103="","",EW103)</f>
        <v/>
      </c>
      <c r="EX157" s="1575"/>
      <c r="EY157" s="1575"/>
      <c r="EZ157" s="1575"/>
      <c r="FA157" s="1575" t="str">
        <f>IF(FA103="","",FA103)</f>
        <v/>
      </c>
      <c r="FB157" s="1575"/>
      <c r="FC157" s="1575"/>
      <c r="FD157" s="1575"/>
      <c r="FE157" s="1575" t="str">
        <f>IF(FE103="","",FE103)</f>
        <v/>
      </c>
      <c r="FF157" s="1575"/>
      <c r="FG157" s="1575"/>
      <c r="FH157" s="1915"/>
      <c r="FI157" s="1575" t="str">
        <f>IF(FI103="","",FI103)</f>
        <v/>
      </c>
      <c r="FJ157" s="1575"/>
      <c r="FK157" s="1575"/>
      <c r="FL157" s="1575"/>
      <c r="FM157" s="1575" t="str">
        <f>IF(FM103="","",FM103)</f>
        <v/>
      </c>
      <c r="FN157" s="1575"/>
      <c r="FO157" s="1575"/>
      <c r="FP157" s="1575"/>
      <c r="FQ157" s="1575" t="str">
        <f>IF(FQ103="","",FQ103)</f>
        <v/>
      </c>
      <c r="FR157" s="1575"/>
      <c r="FS157" s="1575"/>
      <c r="FT157" s="1952"/>
    </row>
    <row r="158" spans="2:176" ht="15" customHeight="1" thickBot="1" x14ac:dyDescent="0.25">
      <c r="B158" s="1499"/>
      <c r="C158" s="1500"/>
      <c r="D158" s="1500"/>
      <c r="E158" s="1500"/>
      <c r="F158" s="1500"/>
      <c r="G158" s="1500"/>
      <c r="H158" s="1500"/>
      <c r="I158" s="1501"/>
      <c r="J158" s="986"/>
      <c r="K158" s="986"/>
      <c r="L158" s="986"/>
      <c r="M158" s="986"/>
      <c r="N158" s="986"/>
      <c r="O158" s="987"/>
      <c r="P158" s="1428" t="s">
        <v>97</v>
      </c>
      <c r="Q158" s="1429"/>
      <c r="R158" s="1429"/>
      <c r="S158" s="1429"/>
      <c r="T158" s="1429"/>
      <c r="U158" s="1429"/>
      <c r="V158" s="1429"/>
      <c r="W158" s="1429"/>
      <c r="X158" s="1429"/>
      <c r="Y158" s="1429"/>
      <c r="Z158" s="1429"/>
      <c r="AA158" s="1429"/>
      <c r="AB158" s="1429"/>
      <c r="AC158" s="1429"/>
      <c r="AD158" s="1429"/>
      <c r="AE158" s="1429"/>
      <c r="AF158" s="1429"/>
      <c r="AG158" s="1429"/>
      <c r="AH158" s="1429"/>
      <c r="AI158" s="1430"/>
      <c r="AJ158" s="994"/>
      <c r="AK158" s="986"/>
      <c r="AL158" s="986"/>
      <c r="AM158" s="986"/>
      <c r="AN158" s="986"/>
      <c r="AO158" s="986"/>
      <c r="AP158" s="986"/>
      <c r="AQ158" s="986"/>
      <c r="AR158" s="986"/>
      <c r="AS158" s="986"/>
      <c r="AT158" s="986"/>
      <c r="AU158" s="986"/>
      <c r="AV158" s="986"/>
      <c r="AW158" s="986"/>
      <c r="AX158" s="986"/>
      <c r="AY158" s="986"/>
      <c r="AZ158" s="986"/>
      <c r="BA158" s="986"/>
      <c r="BB158" s="986"/>
      <c r="BC158" s="986"/>
      <c r="BD158" s="986"/>
      <c r="BE158" s="986"/>
      <c r="BF158" s="986"/>
      <c r="BG158" s="986"/>
      <c r="BH158" s="987"/>
      <c r="BI158" s="1505"/>
      <c r="BJ158" s="1506"/>
      <c r="BK158" s="1506"/>
      <c r="BL158" s="1506"/>
      <c r="BM158" s="1506"/>
      <c r="BN158" s="1506"/>
      <c r="BO158" s="1506"/>
      <c r="BP158" s="1506"/>
      <c r="BQ158" s="1506"/>
      <c r="BR158" s="1506"/>
      <c r="BS158" s="1506"/>
      <c r="BT158" s="1506"/>
      <c r="BU158" s="1506"/>
      <c r="BV158" s="1506"/>
      <c r="BW158" s="1506"/>
      <c r="BX158" s="1506"/>
      <c r="BY158" s="1506"/>
      <c r="BZ158" s="1507"/>
      <c r="CA158" s="72"/>
      <c r="CB158" s="2"/>
      <c r="CC158" s="2382"/>
      <c r="CD158" s="2383"/>
      <c r="CE158" s="2383"/>
      <c r="CF158" s="2383"/>
      <c r="CG158" s="2383"/>
      <c r="CH158" s="2383"/>
      <c r="CI158" s="2383"/>
      <c r="CJ158" s="2383"/>
      <c r="CK158" s="2383"/>
      <c r="CL158" s="2383"/>
      <c r="CM158" s="2383"/>
      <c r="CN158" s="2384"/>
      <c r="CO158" s="2429"/>
      <c r="CP158" s="1916"/>
      <c r="CQ158" s="1916"/>
      <c r="CR158" s="1916"/>
      <c r="CS158" s="1916"/>
      <c r="CT158" s="1916"/>
      <c r="CU158" s="1916"/>
      <c r="CV158" s="1916"/>
      <c r="CW158" s="1916"/>
      <c r="CX158" s="1916"/>
      <c r="CY158" s="1916"/>
      <c r="CZ158" s="1917"/>
      <c r="DA158" s="1973"/>
      <c r="DB158" s="1916"/>
      <c r="DC158" s="1916"/>
      <c r="DD158" s="1916"/>
      <c r="DE158" s="1916"/>
      <c r="DF158" s="1916"/>
      <c r="DG158" s="1916"/>
      <c r="DH158" s="1916"/>
      <c r="DI158" s="1916"/>
      <c r="DJ158" s="1916"/>
      <c r="DK158" s="1916"/>
      <c r="DL158" s="1917"/>
      <c r="DM158" s="1973"/>
      <c r="DN158" s="1916"/>
      <c r="DO158" s="1916"/>
      <c r="DP158" s="1916"/>
      <c r="DQ158" s="1916"/>
      <c r="DR158" s="1916"/>
      <c r="DS158" s="1916"/>
      <c r="DT158" s="1916"/>
      <c r="DU158" s="1916"/>
      <c r="DV158" s="1916"/>
      <c r="DW158" s="1916"/>
      <c r="DX158" s="2385"/>
      <c r="DY158" s="2394" t="s">
        <v>111</v>
      </c>
      <c r="DZ158" s="2395"/>
      <c r="EA158" s="2395"/>
      <c r="EB158" s="2395"/>
      <c r="EC158" s="2395"/>
      <c r="ED158" s="2395"/>
      <c r="EE158" s="2395"/>
      <c r="EF158" s="2395"/>
      <c r="EG158" s="2395"/>
      <c r="EH158" s="2395"/>
      <c r="EI158" s="2395"/>
      <c r="EJ158" s="2396"/>
      <c r="EK158" s="1916"/>
      <c r="EL158" s="1916"/>
      <c r="EM158" s="1916"/>
      <c r="EN158" s="1916"/>
      <c r="EO158" s="1916"/>
      <c r="EP158" s="1916"/>
      <c r="EQ158" s="1916"/>
      <c r="ER158" s="1916"/>
      <c r="ES158" s="1916"/>
      <c r="ET158" s="1916"/>
      <c r="EU158" s="1916"/>
      <c r="EV158" s="1917"/>
      <c r="EW158" s="1916"/>
      <c r="EX158" s="1916"/>
      <c r="EY158" s="1916"/>
      <c r="EZ158" s="1916"/>
      <c r="FA158" s="1916"/>
      <c r="FB158" s="1916"/>
      <c r="FC158" s="1916"/>
      <c r="FD158" s="1916"/>
      <c r="FE158" s="1916"/>
      <c r="FF158" s="1916"/>
      <c r="FG158" s="1916"/>
      <c r="FH158" s="1917"/>
      <c r="FI158" s="1916"/>
      <c r="FJ158" s="1916"/>
      <c r="FK158" s="1916"/>
      <c r="FL158" s="1916"/>
      <c r="FM158" s="1916"/>
      <c r="FN158" s="1916"/>
      <c r="FO158" s="1916"/>
      <c r="FP158" s="1916"/>
      <c r="FQ158" s="1916"/>
      <c r="FR158" s="1916"/>
      <c r="FS158" s="1916"/>
      <c r="FT158" s="1953"/>
    </row>
    <row r="159" spans="2:176" ht="11.25" customHeight="1" x14ac:dyDescent="0.15">
      <c r="B159" s="732" t="s">
        <v>23</v>
      </c>
      <c r="C159" s="732"/>
      <c r="D159" s="999" t="s">
        <v>262</v>
      </c>
      <c r="E159" s="999"/>
      <c r="F159" s="999"/>
      <c r="G159" s="999"/>
      <c r="H159" s="999"/>
      <c r="I159" s="999"/>
      <c r="J159" s="999"/>
      <c r="K159" s="999"/>
      <c r="L159" s="999"/>
      <c r="M159" s="999"/>
      <c r="N159" s="999"/>
      <c r="O159" s="999"/>
      <c r="P159" s="999"/>
      <c r="Q159" s="999"/>
      <c r="R159" s="999"/>
      <c r="S159" s="109" t="s">
        <v>180</v>
      </c>
      <c r="T159" s="2"/>
      <c r="U159" s="2"/>
      <c r="V159" s="2"/>
      <c r="W159" s="2"/>
      <c r="X159" s="2"/>
      <c r="Y159" s="2"/>
      <c r="Z159" s="2"/>
      <c r="AA159" s="2"/>
      <c r="AB159" s="2"/>
      <c r="AC159" s="2"/>
      <c r="AD159" s="2"/>
      <c r="AE159" s="2"/>
      <c r="AF159" s="2"/>
      <c r="AG159" s="2"/>
      <c r="AJ159" s="1000" t="s">
        <v>92</v>
      </c>
      <c r="AK159" s="1000"/>
      <c r="AL159" s="1000"/>
      <c r="AM159" s="1000"/>
      <c r="AN159" s="1000"/>
      <c r="AO159" s="1000"/>
      <c r="AP159" s="1000"/>
      <c r="AQ159" s="1000"/>
      <c r="AR159" s="1000"/>
      <c r="AS159" s="1000"/>
      <c r="AT159" s="1000"/>
      <c r="AU159" s="1000"/>
      <c r="AV159" s="1000"/>
      <c r="AW159" s="1000"/>
      <c r="AX159" s="1000"/>
      <c r="AY159" s="1000"/>
      <c r="AZ159" s="1000"/>
      <c r="BA159" s="1000"/>
      <c r="BB159" s="1000"/>
      <c r="BC159" s="1000"/>
      <c r="BD159" s="1000"/>
      <c r="BE159" s="1000"/>
      <c r="BF159" s="1000"/>
      <c r="BG159" s="1000"/>
      <c r="BH159" s="1000"/>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row>
    <row r="160" spans="2:176" ht="11.25" customHeight="1" x14ac:dyDescent="0.15">
      <c r="B160" s="732"/>
      <c r="C160" s="732"/>
      <c r="D160" s="999"/>
      <c r="E160" s="999"/>
      <c r="F160" s="999"/>
      <c r="G160" s="999"/>
      <c r="H160" s="999"/>
      <c r="I160" s="999"/>
      <c r="J160" s="999"/>
      <c r="K160" s="999"/>
      <c r="L160" s="999"/>
      <c r="M160" s="999"/>
      <c r="N160" s="999"/>
      <c r="O160" s="999"/>
      <c r="P160" s="999"/>
      <c r="Q160" s="999"/>
      <c r="R160" s="999"/>
      <c r="S160" s="2"/>
      <c r="T160" s="2"/>
      <c r="U160" s="2"/>
      <c r="V160" s="2"/>
      <c r="W160" s="2"/>
      <c r="X160" s="2"/>
      <c r="Y160" s="2"/>
      <c r="Z160" s="2"/>
      <c r="AA160" s="2"/>
      <c r="AB160" s="2"/>
      <c r="AC160" s="2"/>
      <c r="AD160" s="2"/>
      <c r="AE160" s="2"/>
      <c r="AF160" s="2"/>
      <c r="AG160" s="2"/>
      <c r="AH160" s="2"/>
      <c r="AI160" s="2"/>
      <c r="AJ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FS160" s="2"/>
      <c r="FT160" s="2"/>
    </row>
    <row r="161" spans="2:176"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row>
    <row r="162" spans="2:176"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row>
    <row r="163" spans="2:176"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row>
    <row r="164" spans="2:176"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row>
    <row r="165" spans="2:176"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row>
    <row r="166" spans="2:176"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row>
    <row r="167" spans="2:176"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row>
    <row r="168" spans="2:176"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row>
    <row r="169" spans="2:176"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row>
    <row r="170" spans="2:176"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row>
    <row r="171" spans="2:176"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row>
    <row r="172" spans="2:176"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row>
    <row r="173" spans="2:176"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row>
    <row r="174" spans="2:176"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row>
    <row r="175" spans="2:176"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row>
    <row r="176" spans="2:176"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row>
    <row r="177" spans="2:176"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row>
    <row r="178" spans="2:176"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row>
    <row r="179" spans="2:176"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row>
    <row r="180" spans="2:176"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row>
    <row r="181" spans="2:176"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row>
    <row r="182" spans="2:176"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row>
    <row r="183" spans="2:176"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row>
    <row r="184" spans="2:176"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row>
    <row r="185" spans="2:176"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row>
    <row r="186" spans="2:176"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row>
    <row r="187" spans="2:176"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row>
    <row r="188" spans="2:176"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row>
    <row r="189" spans="2:176"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2:176"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row>
    <row r="191" spans="2:176"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2:176"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2:98"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2:98"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2:98"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2:98"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2:98"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2:98"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2:98"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row>
    <row r="200" spans="2:98"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row>
    <row r="201" spans="2:98"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row>
    <row r="202" spans="2:98"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row>
    <row r="203" spans="2:98"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2:98"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2:98"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2:98"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row>
    <row r="207" spans="2:98"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row>
    <row r="208" spans="2:98"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row>
    <row r="209" spans="2:98"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row>
    <row r="210" spans="2:98"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2:98"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2:98"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2:98"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row>
    <row r="214" spans="2:98"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2:98"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2:98"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row r="217" spans="2:98"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row>
    <row r="218" spans="2:98"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row>
    <row r="219" spans="2:98"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row>
    <row r="220" spans="2:98"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row>
    <row r="221" spans="2:98"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row>
    <row r="222" spans="2:98"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row>
    <row r="223" spans="2:98"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row>
    <row r="224" spans="2:98"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row>
    <row r="225" spans="2:98"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row>
    <row r="226" spans="2:98"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row>
    <row r="227" spans="2:98"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row>
    <row r="228" spans="2:98"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row>
    <row r="229" spans="2:98"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row>
    <row r="230" spans="2:98"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row>
    <row r="231" spans="2:98"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row>
    <row r="232" spans="2:98"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row>
    <row r="233" spans="2:98"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row>
    <row r="234" spans="2:98"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row>
    <row r="235" spans="2:98"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row>
    <row r="236" spans="2:98"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row>
    <row r="237" spans="2:98"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row>
    <row r="238" spans="2:98"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row>
    <row r="239" spans="2:98"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row>
    <row r="240" spans="2:98"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row>
    <row r="241" spans="2:98"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row>
    <row r="242" spans="2:98"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row>
    <row r="243" spans="2:98"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row>
    <row r="244" spans="2:98"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row>
    <row r="245" spans="2:98"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row>
    <row r="246" spans="2:98"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row>
    <row r="247" spans="2:98"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row>
    <row r="248" spans="2:98"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row>
    <row r="249" spans="2:98"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row>
    <row r="250" spans="2:98"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row>
  </sheetData>
  <sheetProtection formatCells="0"/>
  <mergeCells count="1280">
    <mergeCell ref="B157:I158"/>
    <mergeCell ref="J157:O158"/>
    <mergeCell ref="P157:AI157"/>
    <mergeCell ref="AJ157:BH158"/>
    <mergeCell ref="BI157:BZ158"/>
    <mergeCell ref="CC157:CN158"/>
    <mergeCell ref="CO157:CR158"/>
    <mergeCell ref="EK155:EN156"/>
    <mergeCell ref="EO155:ER156"/>
    <mergeCell ref="CO155:CR156"/>
    <mergeCell ref="CS155:CV156"/>
    <mergeCell ref="CW155:CZ156"/>
    <mergeCell ref="DA155:DD156"/>
    <mergeCell ref="DE155:DH156"/>
    <mergeCell ref="DI155:DL156"/>
    <mergeCell ref="B155:I156"/>
    <mergeCell ref="ES151:EV151"/>
    <mergeCell ref="P154:AI154"/>
    <mergeCell ref="DY154:EJ154"/>
    <mergeCell ref="DU153:DX154"/>
    <mergeCell ref="DY153:EJ153"/>
    <mergeCell ref="EK153:EN154"/>
    <mergeCell ref="EO153:ER154"/>
    <mergeCell ref="ES153:EV154"/>
    <mergeCell ref="AJ151:BH151"/>
    <mergeCell ref="BI151:BZ151"/>
    <mergeCell ref="DM153:DP154"/>
    <mergeCell ref="DQ153:DT154"/>
    <mergeCell ref="DQ155:DT156"/>
    <mergeCell ref="DU155:DX156"/>
    <mergeCell ref="DY155:EJ155"/>
    <mergeCell ref="P153:AI153"/>
    <mergeCell ref="EW151:EZ151"/>
    <mergeCell ref="FA151:FD151"/>
    <mergeCell ref="FE151:FH151"/>
    <mergeCell ref="P156:AI156"/>
    <mergeCell ref="DY156:EJ156"/>
    <mergeCell ref="ES155:EV156"/>
    <mergeCell ref="EW155:EZ156"/>
    <mergeCell ref="FA155:FD156"/>
    <mergeCell ref="FE155:FH156"/>
    <mergeCell ref="FI155:FL156"/>
    <mergeCell ref="FM155:FP156"/>
    <mergeCell ref="DM155:DP156"/>
    <mergeCell ref="FQ155:FT156"/>
    <mergeCell ref="FI157:FL158"/>
    <mergeCell ref="FM157:FP158"/>
    <mergeCell ref="FQ157:FT158"/>
    <mergeCell ref="DQ157:DT158"/>
    <mergeCell ref="DU157:DX158"/>
    <mergeCell ref="DY157:EJ157"/>
    <mergeCell ref="EK157:EN158"/>
    <mergeCell ref="EO157:ER158"/>
    <mergeCell ref="ES157:EV158"/>
    <mergeCell ref="CS157:CV158"/>
    <mergeCell ref="CW157:CZ158"/>
    <mergeCell ref="DA157:DD158"/>
    <mergeCell ref="DE157:DH158"/>
    <mergeCell ref="DI157:DL158"/>
    <mergeCell ref="DM157:DP158"/>
    <mergeCell ref="DQ151:DT151"/>
    <mergeCell ref="DU151:DX151"/>
    <mergeCell ref="DY151:EB151"/>
    <mergeCell ref="FQ153:FT154"/>
    <mergeCell ref="B159:C160"/>
    <mergeCell ref="D159:R160"/>
    <mergeCell ref="AJ159:BH159"/>
    <mergeCell ref="EW157:EZ158"/>
    <mergeCell ref="FA157:FD158"/>
    <mergeCell ref="FE157:FH158"/>
    <mergeCell ref="DY158:EJ158"/>
    <mergeCell ref="BI155:BZ156"/>
    <mergeCell ref="CC155:CN156"/>
    <mergeCell ref="P158:AI158"/>
    <mergeCell ref="B153:I154"/>
    <mergeCell ref="J153:O154"/>
    <mergeCell ref="FI151:FL151"/>
    <mergeCell ref="FM151:FP151"/>
    <mergeCell ref="FQ151:FT151"/>
    <mergeCell ref="EC151:EF151"/>
    <mergeCell ref="EG151:EJ151"/>
    <mergeCell ref="EK151:EN151"/>
    <mergeCell ref="EO151:ER151"/>
    <mergeCell ref="J155:O156"/>
    <mergeCell ref="P155:AI155"/>
    <mergeCell ref="AJ155:BH156"/>
    <mergeCell ref="CG152:CJ152"/>
    <mergeCell ref="FA153:FD154"/>
    <mergeCell ref="FE153:FH154"/>
    <mergeCell ref="FI153:FL154"/>
    <mergeCell ref="FM153:FP154"/>
    <mergeCell ref="EW153:EZ154"/>
    <mergeCell ref="CW153:CZ154"/>
    <mergeCell ref="DA153:DD154"/>
    <mergeCell ref="DE153:DH154"/>
    <mergeCell ref="DI153:DL154"/>
    <mergeCell ref="AJ153:BH154"/>
    <mergeCell ref="BI153:BZ154"/>
    <mergeCell ref="CC153:CN154"/>
    <mergeCell ref="CO153:CR154"/>
    <mergeCell ref="CS153:CV154"/>
    <mergeCell ref="AJ152:BH152"/>
    <mergeCell ref="BI152:BZ152"/>
    <mergeCell ref="CC152:CF152"/>
    <mergeCell ref="DI150:DL150"/>
    <mergeCell ref="DM150:DP150"/>
    <mergeCell ref="D152:M152"/>
    <mergeCell ref="N152:O152"/>
    <mergeCell ref="P152:R152"/>
    <mergeCell ref="S152:W152"/>
    <mergeCell ref="X152:AI152"/>
    <mergeCell ref="D151:M151"/>
    <mergeCell ref="N151:O151"/>
    <mergeCell ref="P151:R151"/>
    <mergeCell ref="S151:W151"/>
    <mergeCell ref="X151:AI151"/>
    <mergeCell ref="AJ150:BH150"/>
    <mergeCell ref="BI150:BZ150"/>
    <mergeCell ref="CC150:CF150"/>
    <mergeCell ref="CG150:CJ150"/>
    <mergeCell ref="CK150:CN150"/>
    <mergeCell ref="CO150:CR150"/>
    <mergeCell ref="CS151:CV151"/>
    <mergeCell ref="CW151:CZ151"/>
    <mergeCell ref="DA151:DD151"/>
    <mergeCell ref="DE151:DH151"/>
    <mergeCell ref="DI151:DL151"/>
    <mergeCell ref="DM151:DP151"/>
    <mergeCell ref="FD141:FF143"/>
    <mergeCell ref="FG141:FI143"/>
    <mergeCell ref="FJ141:FL143"/>
    <mergeCell ref="DI142:DL143"/>
    <mergeCell ref="EE141:EQ143"/>
    <mergeCell ref="ER141:ET143"/>
    <mergeCell ref="D150:M150"/>
    <mergeCell ref="N150:O150"/>
    <mergeCell ref="P150:R150"/>
    <mergeCell ref="S150:W150"/>
    <mergeCell ref="X150:AI150"/>
    <mergeCell ref="EC149:EF149"/>
    <mergeCell ref="EG149:EJ149"/>
    <mergeCell ref="EK149:EN149"/>
    <mergeCell ref="EO149:ER149"/>
    <mergeCell ref="ES149:EV149"/>
    <mergeCell ref="EW149:EZ149"/>
    <mergeCell ref="DE149:DH149"/>
    <mergeCell ref="DI149:DL149"/>
    <mergeCell ref="DM149:DP149"/>
    <mergeCell ref="DQ149:DT149"/>
    <mergeCell ref="DU149:DX149"/>
    <mergeCell ref="DY149:EB149"/>
    <mergeCell ref="CG149:CJ149"/>
    <mergeCell ref="CK149:CN149"/>
    <mergeCell ref="CO149:CR149"/>
    <mergeCell ref="CS149:CV149"/>
    <mergeCell ref="CW149:CZ149"/>
    <mergeCell ref="DA149:DD149"/>
    <mergeCell ref="D149:M149"/>
    <mergeCell ref="EK150:EN150"/>
    <mergeCell ref="CS150:CV150"/>
    <mergeCell ref="DE142:DH143"/>
    <mergeCell ref="FK145:FN146"/>
    <mergeCell ref="D148:M148"/>
    <mergeCell ref="N148:O148"/>
    <mergeCell ref="P148:R148"/>
    <mergeCell ref="S148:W148"/>
    <mergeCell ref="X148:AI148"/>
    <mergeCell ref="AJ149:BH149"/>
    <mergeCell ref="BI149:BZ149"/>
    <mergeCell ref="CC149:CF149"/>
    <mergeCell ref="EG148:EJ148"/>
    <mergeCell ref="DI148:DL148"/>
    <mergeCell ref="AJ148:BH148"/>
    <mergeCell ref="BI148:BZ148"/>
    <mergeCell ref="CO148:CR148"/>
    <mergeCell ref="FA149:FD149"/>
    <mergeCell ref="FE149:FH149"/>
    <mergeCell ref="FI149:FL149"/>
    <mergeCell ref="FM149:FP149"/>
    <mergeCell ref="N149:O149"/>
    <mergeCell ref="P149:R149"/>
    <mergeCell ref="S149:W149"/>
    <mergeCell ref="X149:AI149"/>
    <mergeCell ref="EU141:EW143"/>
    <mergeCell ref="EX141:EZ143"/>
    <mergeCell ref="FM141:FO143"/>
    <mergeCell ref="FP141:FR143"/>
    <mergeCell ref="CE142:CV143"/>
    <mergeCell ref="CW142:CZ143"/>
    <mergeCell ref="DA142:DD143"/>
    <mergeCell ref="FQ149:FT149"/>
    <mergeCell ref="FA141:FC143"/>
    <mergeCell ref="B141:B143"/>
    <mergeCell ref="C141:C143"/>
    <mergeCell ref="D141:M143"/>
    <mergeCell ref="N141:O143"/>
    <mergeCell ref="P141:R143"/>
    <mergeCell ref="BU137:BW139"/>
    <mergeCell ref="BX137:BZ139"/>
    <mergeCell ref="B138:E139"/>
    <mergeCell ref="F138:S139"/>
    <mergeCell ref="BC137:BE139"/>
    <mergeCell ref="BF137:BH139"/>
    <mergeCell ref="BI137:BK139"/>
    <mergeCell ref="BL137:BN139"/>
    <mergeCell ref="S141:W143"/>
    <mergeCell ref="X141:AI143"/>
    <mergeCell ref="AJ141:BH143"/>
    <mergeCell ref="BI141:BZ143"/>
    <mergeCell ref="BI134:BK136"/>
    <mergeCell ref="BL134:BN136"/>
    <mergeCell ref="BO134:BQ136"/>
    <mergeCell ref="BR134:BT136"/>
    <mergeCell ref="BU134:BW136"/>
    <mergeCell ref="BX134:BZ136"/>
    <mergeCell ref="B134:E135"/>
    <mergeCell ref="F134:S135"/>
    <mergeCell ref="V134:AY136"/>
    <mergeCell ref="AZ134:BB136"/>
    <mergeCell ref="BC134:BE136"/>
    <mergeCell ref="BF134:BH136"/>
    <mergeCell ref="B136:E137"/>
    <mergeCell ref="F136:S137"/>
    <mergeCell ref="V137:AY139"/>
    <mergeCell ref="AZ137:BB139"/>
    <mergeCell ref="B140:E140"/>
    <mergeCell ref="BX131:BZ133"/>
    <mergeCell ref="EU132:EW134"/>
    <mergeCell ref="EX132:EZ134"/>
    <mergeCell ref="FA132:FC134"/>
    <mergeCell ref="FD132:FF134"/>
    <mergeCell ref="FG132:FI134"/>
    <mergeCell ref="FJ132:FL134"/>
    <mergeCell ref="FM132:FO134"/>
    <mergeCell ref="FP132:FR134"/>
    <mergeCell ref="CK134:CV134"/>
    <mergeCell ref="CW134:DX134"/>
    <mergeCell ref="CE135:CJ137"/>
    <mergeCell ref="CK135:CN137"/>
    <mergeCell ref="CO135:CR137"/>
    <mergeCell ref="CS135:CV137"/>
    <mergeCell ref="BO137:BQ139"/>
    <mergeCell ref="BR137:BT139"/>
    <mergeCell ref="CW135:DX137"/>
    <mergeCell ref="EE135:EQ137"/>
    <mergeCell ref="ER135:ET137"/>
    <mergeCell ref="EU135:EW137"/>
    <mergeCell ref="EX135:EZ137"/>
    <mergeCell ref="FA135:FC137"/>
    <mergeCell ref="FD135:FF137"/>
    <mergeCell ref="FG135:FI137"/>
    <mergeCell ref="FJ135:FL137"/>
    <mergeCell ref="FM135:FO137"/>
    <mergeCell ref="FP135:FR137"/>
    <mergeCell ref="CE138:CJ140"/>
    <mergeCell ref="CK138:CN140"/>
    <mergeCell ref="CO138:CR140"/>
    <mergeCell ref="CS138:CV140"/>
    <mergeCell ref="B132:E133"/>
    <mergeCell ref="F132:H133"/>
    <mergeCell ref="I132:J133"/>
    <mergeCell ref="K132:M133"/>
    <mergeCell ref="N132:O133"/>
    <mergeCell ref="P132:S133"/>
    <mergeCell ref="BC131:BE133"/>
    <mergeCell ref="BF131:BH133"/>
    <mergeCell ref="BI131:BK133"/>
    <mergeCell ref="BL131:BN133"/>
    <mergeCell ref="BO131:BQ133"/>
    <mergeCell ref="BR131:BT133"/>
    <mergeCell ref="J130:J131"/>
    <mergeCell ref="K130:K131"/>
    <mergeCell ref="L130:L131"/>
    <mergeCell ref="M130:S131"/>
    <mergeCell ref="V131:AY133"/>
    <mergeCell ref="AZ131:BB133"/>
    <mergeCell ref="BC128:BE130"/>
    <mergeCell ref="BF128:BH130"/>
    <mergeCell ref="L128:L129"/>
    <mergeCell ref="M128:M129"/>
    <mergeCell ref="N128:N129"/>
    <mergeCell ref="O128:O129"/>
    <mergeCell ref="P128:P129"/>
    <mergeCell ref="Q128:Q129"/>
    <mergeCell ref="BM120:BZ121"/>
    <mergeCell ref="AO120:AR121"/>
    <mergeCell ref="AS120:AV121"/>
    <mergeCell ref="F126:Q127"/>
    <mergeCell ref="B128:E129"/>
    <mergeCell ref="F128:F129"/>
    <mergeCell ref="G128:G129"/>
    <mergeCell ref="H128:H129"/>
    <mergeCell ref="I128:I129"/>
    <mergeCell ref="J128:J129"/>
    <mergeCell ref="K128:K129"/>
    <mergeCell ref="BL125:BN127"/>
    <mergeCell ref="BO125:BQ127"/>
    <mergeCell ref="BR125:BT127"/>
    <mergeCell ref="BU125:BW127"/>
    <mergeCell ref="BX125:BZ127"/>
    <mergeCell ref="B130:E131"/>
    <mergeCell ref="F130:F131"/>
    <mergeCell ref="G130:G131"/>
    <mergeCell ref="H130:H131"/>
    <mergeCell ref="I130:I131"/>
    <mergeCell ref="BI128:BK130"/>
    <mergeCell ref="BL128:BN130"/>
    <mergeCell ref="BO128:BQ130"/>
    <mergeCell ref="BR128:BT130"/>
    <mergeCell ref="BU128:BW130"/>
    <mergeCell ref="BX128:BZ130"/>
    <mergeCell ref="R128:R129"/>
    <mergeCell ref="S128:S129"/>
    <mergeCell ref="V128:AY130"/>
    <mergeCell ref="AZ128:BB130"/>
    <mergeCell ref="BU131:BW133"/>
    <mergeCell ref="BR122:BT124"/>
    <mergeCell ref="BU122:BW124"/>
    <mergeCell ref="BX122:BZ124"/>
    <mergeCell ref="F124:Q125"/>
    <mergeCell ref="R124:S127"/>
    <mergeCell ref="V125:AY127"/>
    <mergeCell ref="AZ125:BB127"/>
    <mergeCell ref="BC125:BE127"/>
    <mergeCell ref="BF125:BH127"/>
    <mergeCell ref="BI125:BK127"/>
    <mergeCell ref="F122:S123"/>
    <mergeCell ref="V122:AY124"/>
    <mergeCell ref="AZ122:BB124"/>
    <mergeCell ref="BC122:BE124"/>
    <mergeCell ref="BF122:BH124"/>
    <mergeCell ref="BI122:BK124"/>
    <mergeCell ref="BL122:BN124"/>
    <mergeCell ref="BO122:BQ124"/>
    <mergeCell ref="AW120:AZ121"/>
    <mergeCell ref="BA120:BD121"/>
    <mergeCell ref="BE120:BH121"/>
    <mergeCell ref="BI120:BL121"/>
    <mergeCell ref="L118:L119"/>
    <mergeCell ref="M118:M119"/>
    <mergeCell ref="N118:S119"/>
    <mergeCell ref="V118:BZ119"/>
    <mergeCell ref="CC118:FT118"/>
    <mergeCell ref="B120:E127"/>
    <mergeCell ref="F120:F121"/>
    <mergeCell ref="G120:S121"/>
    <mergeCell ref="V120:AJ121"/>
    <mergeCell ref="AK120:AN121"/>
    <mergeCell ref="BK115:BN117"/>
    <mergeCell ref="BO115:BV117"/>
    <mergeCell ref="BW115:BZ117"/>
    <mergeCell ref="B118:E119"/>
    <mergeCell ref="F118:F119"/>
    <mergeCell ref="G118:G119"/>
    <mergeCell ref="H118:H119"/>
    <mergeCell ref="I118:I119"/>
    <mergeCell ref="J118:J119"/>
    <mergeCell ref="K118:K119"/>
    <mergeCell ref="DO113:DX117"/>
    <mergeCell ref="DY113:EH117"/>
    <mergeCell ref="EI113:FJ117"/>
    <mergeCell ref="FK113:FT117"/>
    <mergeCell ref="B114:E117"/>
    <mergeCell ref="F114:S117"/>
    <mergeCell ref="V115:AP117"/>
    <mergeCell ref="AQ115:AX117"/>
    <mergeCell ref="AY115:BB117"/>
    <mergeCell ref="BC115:BJ117"/>
    <mergeCell ref="EV108:FT109"/>
    <mergeCell ref="AH110:BR114"/>
    <mergeCell ref="CC111:CL112"/>
    <mergeCell ref="CM111:DN112"/>
    <mergeCell ref="DO111:DX112"/>
    <mergeCell ref="DY111:EH112"/>
    <mergeCell ref="EI111:FJ112"/>
    <mergeCell ref="FK111:FT112"/>
    <mergeCell ref="CC113:CL117"/>
    <mergeCell ref="CM113:DN117"/>
    <mergeCell ref="P104:AI104"/>
    <mergeCell ref="DY104:EJ104"/>
    <mergeCell ref="B105:C106"/>
    <mergeCell ref="D105:R106"/>
    <mergeCell ref="AJ105:BH105"/>
    <mergeCell ref="B107:D112"/>
    <mergeCell ref="E107:K112"/>
    <mergeCell ref="L107:M112"/>
    <mergeCell ref="AH108:BR109"/>
    <mergeCell ref="DD108:ES109"/>
    <mergeCell ref="EW103:EZ104"/>
    <mergeCell ref="FA103:FD104"/>
    <mergeCell ref="FE103:FH104"/>
    <mergeCell ref="FI103:FL104"/>
    <mergeCell ref="FM103:FP104"/>
    <mergeCell ref="FQ103:FT104"/>
    <mergeCell ref="DQ103:DT104"/>
    <mergeCell ref="DU103:DX104"/>
    <mergeCell ref="DY103:EJ103"/>
    <mergeCell ref="EK103:EN104"/>
    <mergeCell ref="EO103:ER104"/>
    <mergeCell ref="ES103:EV104"/>
    <mergeCell ref="CS103:CV104"/>
    <mergeCell ref="CW103:CZ104"/>
    <mergeCell ref="DA103:DD104"/>
    <mergeCell ref="DE103:DH104"/>
    <mergeCell ref="DI103:DL104"/>
    <mergeCell ref="DM103:DP104"/>
    <mergeCell ref="FQ101:FT102"/>
    <mergeCell ref="P102:AI102"/>
    <mergeCell ref="DY102:EJ102"/>
    <mergeCell ref="B103:I104"/>
    <mergeCell ref="J103:O104"/>
    <mergeCell ref="P103:AI103"/>
    <mergeCell ref="AJ103:BH104"/>
    <mergeCell ref="BI103:BZ104"/>
    <mergeCell ref="CC103:CN104"/>
    <mergeCell ref="CO103:CR104"/>
    <mergeCell ref="ES101:EV102"/>
    <mergeCell ref="EW101:EZ102"/>
    <mergeCell ref="FA101:FD102"/>
    <mergeCell ref="FE101:FH102"/>
    <mergeCell ref="FI101:FL102"/>
    <mergeCell ref="FM101:FP102"/>
    <mergeCell ref="DM101:DP102"/>
    <mergeCell ref="DQ101:DT102"/>
    <mergeCell ref="DU101:DX102"/>
    <mergeCell ref="DY101:EJ101"/>
    <mergeCell ref="EK101:EN102"/>
    <mergeCell ref="EO101:ER102"/>
    <mergeCell ref="CO101:CR102"/>
    <mergeCell ref="CS101:CV102"/>
    <mergeCell ref="CW101:CZ102"/>
    <mergeCell ref="DA101:DD102"/>
    <mergeCell ref="DE101:DH102"/>
    <mergeCell ref="DI101:DL102"/>
    <mergeCell ref="B101:I102"/>
    <mergeCell ref="J101:O102"/>
    <mergeCell ref="P101:AI101"/>
    <mergeCell ref="AJ101:BH102"/>
    <mergeCell ref="BI101:BZ102"/>
    <mergeCell ref="CC101:CN102"/>
    <mergeCell ref="FA99:FD100"/>
    <mergeCell ref="FE99:FH100"/>
    <mergeCell ref="FI99:FL100"/>
    <mergeCell ref="FM99:FP100"/>
    <mergeCell ref="FQ99:FT100"/>
    <mergeCell ref="P100:AI100"/>
    <mergeCell ref="DY100:EJ100"/>
    <mergeCell ref="DU99:DX100"/>
    <mergeCell ref="DY99:EJ99"/>
    <mergeCell ref="EK99:EN100"/>
    <mergeCell ref="EO99:ER100"/>
    <mergeCell ref="ES99:EV100"/>
    <mergeCell ref="EW99:EZ100"/>
    <mergeCell ref="CW99:CZ100"/>
    <mergeCell ref="DA99:DD100"/>
    <mergeCell ref="DE99:DH100"/>
    <mergeCell ref="DI99:DL100"/>
    <mergeCell ref="DM99:DP100"/>
    <mergeCell ref="DQ99:DT100"/>
    <mergeCell ref="B99:I100"/>
    <mergeCell ref="J99:O100"/>
    <mergeCell ref="P99:AI99"/>
    <mergeCell ref="AJ99:BH100"/>
    <mergeCell ref="BI99:BZ100"/>
    <mergeCell ref="CC99:CN100"/>
    <mergeCell ref="CO99:CR100"/>
    <mergeCell ref="CS99:CV100"/>
    <mergeCell ref="EO98:ER98"/>
    <mergeCell ref="ES98:EV98"/>
    <mergeCell ref="EW98:EZ98"/>
    <mergeCell ref="FA98:FD98"/>
    <mergeCell ref="FE98:FH98"/>
    <mergeCell ref="FI98:FL98"/>
    <mergeCell ref="DQ98:DT98"/>
    <mergeCell ref="DU98:DX98"/>
    <mergeCell ref="DY98:EB98"/>
    <mergeCell ref="EC98:EF98"/>
    <mergeCell ref="EG98:EJ98"/>
    <mergeCell ref="EK98:EN98"/>
    <mergeCell ref="CS98:CV98"/>
    <mergeCell ref="CW98:CZ98"/>
    <mergeCell ref="DA98:DD98"/>
    <mergeCell ref="DE98:DH98"/>
    <mergeCell ref="DI98:DL98"/>
    <mergeCell ref="DM98:DP98"/>
    <mergeCell ref="AJ98:BH98"/>
    <mergeCell ref="BI98:BZ98"/>
    <mergeCell ref="CC98:CF98"/>
    <mergeCell ref="CG98:CJ98"/>
    <mergeCell ref="CK98:CN98"/>
    <mergeCell ref="CO98:CR98"/>
    <mergeCell ref="FM97:FP97"/>
    <mergeCell ref="FQ97:FT97"/>
    <mergeCell ref="D98:M98"/>
    <mergeCell ref="N98:O98"/>
    <mergeCell ref="P98:R98"/>
    <mergeCell ref="S98:W98"/>
    <mergeCell ref="X98:AI98"/>
    <mergeCell ref="EC97:EF97"/>
    <mergeCell ref="EG97:EJ97"/>
    <mergeCell ref="EK97:EN97"/>
    <mergeCell ref="EO97:ER97"/>
    <mergeCell ref="ES97:EV97"/>
    <mergeCell ref="EW97:EZ97"/>
    <mergeCell ref="DE97:DH97"/>
    <mergeCell ref="DI97:DL97"/>
    <mergeCell ref="DM97:DP97"/>
    <mergeCell ref="DQ97:DT97"/>
    <mergeCell ref="DU97:DX97"/>
    <mergeCell ref="DY97:EB97"/>
    <mergeCell ref="CG97:CJ97"/>
    <mergeCell ref="CK97:CN97"/>
    <mergeCell ref="CO97:CR97"/>
    <mergeCell ref="CS97:CV97"/>
    <mergeCell ref="CW97:CZ97"/>
    <mergeCell ref="DA97:DD97"/>
    <mergeCell ref="FM98:FP98"/>
    <mergeCell ref="FQ98:FT98"/>
    <mergeCell ref="D97:M97"/>
    <mergeCell ref="N97:O97"/>
    <mergeCell ref="P97:R97"/>
    <mergeCell ref="S97:W97"/>
    <mergeCell ref="X97:AI97"/>
    <mergeCell ref="AJ97:BH97"/>
    <mergeCell ref="BI97:BZ97"/>
    <mergeCell ref="CC97:CF97"/>
    <mergeCell ref="EO96:ER96"/>
    <mergeCell ref="ES96:EV96"/>
    <mergeCell ref="EW96:EZ96"/>
    <mergeCell ref="FA96:FD96"/>
    <mergeCell ref="FE96:FH96"/>
    <mergeCell ref="FI96:FL96"/>
    <mergeCell ref="DQ96:DT96"/>
    <mergeCell ref="DU96:DX96"/>
    <mergeCell ref="DY96:EB96"/>
    <mergeCell ref="EC96:EF96"/>
    <mergeCell ref="EG96:EJ96"/>
    <mergeCell ref="EK96:EN96"/>
    <mergeCell ref="CS96:CV96"/>
    <mergeCell ref="CW96:CZ96"/>
    <mergeCell ref="DA96:DD96"/>
    <mergeCell ref="DE96:DH96"/>
    <mergeCell ref="DI96:DL96"/>
    <mergeCell ref="DM96:DP96"/>
    <mergeCell ref="AJ96:BH96"/>
    <mergeCell ref="BI96:BZ96"/>
    <mergeCell ref="CC96:CF96"/>
    <mergeCell ref="CG96:CJ96"/>
    <mergeCell ref="FA97:FD97"/>
    <mergeCell ref="FE97:FH97"/>
    <mergeCell ref="FI97:FL97"/>
    <mergeCell ref="FG87:FI89"/>
    <mergeCell ref="FJ87:FL89"/>
    <mergeCell ref="FM87:FO89"/>
    <mergeCell ref="FP87:FR89"/>
    <mergeCell ref="FQ95:FT95"/>
    <mergeCell ref="D96:M96"/>
    <mergeCell ref="N96:O96"/>
    <mergeCell ref="P96:R96"/>
    <mergeCell ref="S96:W96"/>
    <mergeCell ref="X96:AI96"/>
    <mergeCell ref="EC95:EF95"/>
    <mergeCell ref="EG95:EJ95"/>
    <mergeCell ref="EK95:EN95"/>
    <mergeCell ref="EO95:ER95"/>
    <mergeCell ref="ES95:EV95"/>
    <mergeCell ref="EW95:EZ95"/>
    <mergeCell ref="DE95:DH95"/>
    <mergeCell ref="DI95:DL95"/>
    <mergeCell ref="DM95:DP95"/>
    <mergeCell ref="DQ95:DT95"/>
    <mergeCell ref="DU95:DX95"/>
    <mergeCell ref="DY95:EB95"/>
    <mergeCell ref="CG95:CJ95"/>
    <mergeCell ref="CK95:CN95"/>
    <mergeCell ref="CO95:CR95"/>
    <mergeCell ref="CK96:CN96"/>
    <mergeCell ref="CO96:CR96"/>
    <mergeCell ref="FM96:FP96"/>
    <mergeCell ref="FQ96:FT96"/>
    <mergeCell ref="D95:M95"/>
    <mergeCell ref="N95:O95"/>
    <mergeCell ref="P95:R95"/>
    <mergeCell ref="D94:M94"/>
    <mergeCell ref="N94:O94"/>
    <mergeCell ref="P94:R94"/>
    <mergeCell ref="S94:W94"/>
    <mergeCell ref="X94:AI94"/>
    <mergeCell ref="AJ95:BH95"/>
    <mergeCell ref="BI95:BZ95"/>
    <mergeCell ref="CC95:CF95"/>
    <mergeCell ref="EG94:EJ94"/>
    <mergeCell ref="DI94:DL94"/>
    <mergeCell ref="AJ94:BH94"/>
    <mergeCell ref="BI94:BZ94"/>
    <mergeCell ref="CO94:CR94"/>
    <mergeCell ref="FA95:FD95"/>
    <mergeCell ref="FE95:FH95"/>
    <mergeCell ref="FI95:FL95"/>
    <mergeCell ref="FM95:FP95"/>
    <mergeCell ref="CS95:CV95"/>
    <mergeCell ref="CW95:CZ95"/>
    <mergeCell ref="DA95:DD95"/>
    <mergeCell ref="S95:W95"/>
    <mergeCell ref="X95:AI95"/>
    <mergeCell ref="ER81:ET83"/>
    <mergeCell ref="EU81:EW83"/>
    <mergeCell ref="EX81:EZ83"/>
    <mergeCell ref="FA81:FC83"/>
    <mergeCell ref="BO83:BQ85"/>
    <mergeCell ref="BR83:BT85"/>
    <mergeCell ref="B87:B89"/>
    <mergeCell ref="C87:C89"/>
    <mergeCell ref="D87:M89"/>
    <mergeCell ref="N87:O89"/>
    <mergeCell ref="P87:R89"/>
    <mergeCell ref="BU83:BW85"/>
    <mergeCell ref="B84:E85"/>
    <mergeCell ref="F84:S85"/>
    <mergeCell ref="BC83:BE85"/>
    <mergeCell ref="BF83:BH85"/>
    <mergeCell ref="BI83:BK85"/>
    <mergeCell ref="BL83:BN85"/>
    <mergeCell ref="S87:W89"/>
    <mergeCell ref="X87:AI89"/>
    <mergeCell ref="AJ87:BH89"/>
    <mergeCell ref="BI87:BZ89"/>
    <mergeCell ref="DA88:DD89"/>
    <mergeCell ref="CW84:DX86"/>
    <mergeCell ref="DE88:DH89"/>
    <mergeCell ref="EE84:EQ86"/>
    <mergeCell ref="ER84:ET86"/>
    <mergeCell ref="EU84:EW86"/>
    <mergeCell ref="EX84:EZ86"/>
    <mergeCell ref="FA84:FC86"/>
    <mergeCell ref="EE87:EQ89"/>
    <mergeCell ref="ER87:ET89"/>
    <mergeCell ref="V77:AY79"/>
    <mergeCell ref="AZ77:BB79"/>
    <mergeCell ref="BC74:BE76"/>
    <mergeCell ref="BF74:BH76"/>
    <mergeCell ref="L74:L75"/>
    <mergeCell ref="M74:M75"/>
    <mergeCell ref="FD81:FF83"/>
    <mergeCell ref="FG81:FI83"/>
    <mergeCell ref="FJ81:FL83"/>
    <mergeCell ref="FM81:FO83"/>
    <mergeCell ref="FP81:FR83"/>
    <mergeCell ref="CE84:CJ86"/>
    <mergeCell ref="CK84:CN86"/>
    <mergeCell ref="CO84:CR86"/>
    <mergeCell ref="CS84:CV86"/>
    <mergeCell ref="B80:E81"/>
    <mergeCell ref="F80:S81"/>
    <mergeCell ref="V80:AY82"/>
    <mergeCell ref="AZ80:BB82"/>
    <mergeCell ref="BC80:BE82"/>
    <mergeCell ref="BF80:BH82"/>
    <mergeCell ref="B82:E83"/>
    <mergeCell ref="F82:S83"/>
    <mergeCell ref="V83:AY85"/>
    <mergeCell ref="AZ83:BB85"/>
    <mergeCell ref="B86:E86"/>
    <mergeCell ref="CE81:CJ83"/>
    <mergeCell ref="CK81:CN83"/>
    <mergeCell ref="CO81:CR83"/>
    <mergeCell ref="CS81:CV83"/>
    <mergeCell ref="CW81:DX83"/>
    <mergeCell ref="EE81:EQ83"/>
    <mergeCell ref="K74:K75"/>
    <mergeCell ref="BL71:BN73"/>
    <mergeCell ref="BO71:BQ73"/>
    <mergeCell ref="BR71:BT73"/>
    <mergeCell ref="BU71:BW73"/>
    <mergeCell ref="BX71:BZ73"/>
    <mergeCell ref="BI80:BK82"/>
    <mergeCell ref="BL80:BN82"/>
    <mergeCell ref="BO80:BQ82"/>
    <mergeCell ref="BR80:BT82"/>
    <mergeCell ref="BU80:BW82"/>
    <mergeCell ref="BX80:BZ82"/>
    <mergeCell ref="BX83:BZ85"/>
    <mergeCell ref="EU72:EW74"/>
    <mergeCell ref="EX72:EZ74"/>
    <mergeCell ref="FA72:FC74"/>
    <mergeCell ref="B78:E79"/>
    <mergeCell ref="F78:H79"/>
    <mergeCell ref="I78:J79"/>
    <mergeCell ref="K78:M79"/>
    <mergeCell ref="N78:O79"/>
    <mergeCell ref="P78:S79"/>
    <mergeCell ref="BC77:BE79"/>
    <mergeCell ref="BF77:BH79"/>
    <mergeCell ref="BI77:BK79"/>
    <mergeCell ref="BL77:BN79"/>
    <mergeCell ref="BO77:BQ79"/>
    <mergeCell ref="BR77:BT79"/>
    <mergeCell ref="J76:J77"/>
    <mergeCell ref="K76:K77"/>
    <mergeCell ref="L76:L77"/>
    <mergeCell ref="M76:S77"/>
    <mergeCell ref="CE72:EB72"/>
    <mergeCell ref="EE72:EQ74"/>
    <mergeCell ref="ER72:ET74"/>
    <mergeCell ref="B76:E77"/>
    <mergeCell ref="F76:F77"/>
    <mergeCell ref="G76:G77"/>
    <mergeCell ref="H76:H77"/>
    <mergeCell ref="I76:I77"/>
    <mergeCell ref="BI74:BK76"/>
    <mergeCell ref="BL74:BN76"/>
    <mergeCell ref="BO74:BQ76"/>
    <mergeCell ref="BR74:BT76"/>
    <mergeCell ref="BU74:BW76"/>
    <mergeCell ref="BX74:BZ76"/>
    <mergeCell ref="R74:R75"/>
    <mergeCell ref="S74:S75"/>
    <mergeCell ref="V74:AY76"/>
    <mergeCell ref="AZ74:BB76"/>
    <mergeCell ref="EE75:EQ77"/>
    <mergeCell ref="ER75:ET77"/>
    <mergeCell ref="N74:N75"/>
    <mergeCell ref="O74:O75"/>
    <mergeCell ref="P74:P75"/>
    <mergeCell ref="Q74:Q75"/>
    <mergeCell ref="BU77:BW79"/>
    <mergeCell ref="BX77:BZ79"/>
    <mergeCell ref="B74:E75"/>
    <mergeCell ref="F74:F75"/>
    <mergeCell ref="G74:G75"/>
    <mergeCell ref="H74:H75"/>
    <mergeCell ref="I74:I75"/>
    <mergeCell ref="J74:J75"/>
    <mergeCell ref="BX68:BZ70"/>
    <mergeCell ref="F70:Q71"/>
    <mergeCell ref="R70:S73"/>
    <mergeCell ref="V71:AY73"/>
    <mergeCell ref="AZ71:BB73"/>
    <mergeCell ref="BC71:BE73"/>
    <mergeCell ref="BF71:BH73"/>
    <mergeCell ref="BI71:BK73"/>
    <mergeCell ref="F68:S69"/>
    <mergeCell ref="V68:AY70"/>
    <mergeCell ref="AZ68:BB70"/>
    <mergeCell ref="BC68:BE70"/>
    <mergeCell ref="BF68:BH70"/>
    <mergeCell ref="BI68:BK70"/>
    <mergeCell ref="BL68:BN70"/>
    <mergeCell ref="BO68:BQ70"/>
    <mergeCell ref="BM66:BZ67"/>
    <mergeCell ref="AO66:AR67"/>
    <mergeCell ref="AS66:AV67"/>
    <mergeCell ref="F72:Q73"/>
    <mergeCell ref="AW66:AZ67"/>
    <mergeCell ref="BA66:BD67"/>
    <mergeCell ref="BE66:BH67"/>
    <mergeCell ref="BI66:BL67"/>
    <mergeCell ref="L64:L65"/>
    <mergeCell ref="M64:M65"/>
    <mergeCell ref="N64:S65"/>
    <mergeCell ref="V64:BZ65"/>
    <mergeCell ref="CC64:FT64"/>
    <mergeCell ref="B66:E73"/>
    <mergeCell ref="F66:F67"/>
    <mergeCell ref="G66:S67"/>
    <mergeCell ref="V66:AJ67"/>
    <mergeCell ref="AK66:AN67"/>
    <mergeCell ref="BK61:BN63"/>
    <mergeCell ref="BO61:BV63"/>
    <mergeCell ref="BW61:BZ63"/>
    <mergeCell ref="B64:E65"/>
    <mergeCell ref="F64:F65"/>
    <mergeCell ref="G64:G65"/>
    <mergeCell ref="H64:H65"/>
    <mergeCell ref="I64:I65"/>
    <mergeCell ref="J64:J65"/>
    <mergeCell ref="K64:K65"/>
    <mergeCell ref="B60:E63"/>
    <mergeCell ref="F60:S63"/>
    <mergeCell ref="V61:AP63"/>
    <mergeCell ref="AQ61:AX63"/>
    <mergeCell ref="AY61:BB63"/>
    <mergeCell ref="BC61:BJ63"/>
    <mergeCell ref="BR68:BT70"/>
    <mergeCell ref="BU68:BW70"/>
    <mergeCell ref="CE66:CV67"/>
    <mergeCell ref="CW66:CZ67"/>
    <mergeCell ref="DA66:DD67"/>
    <mergeCell ref="DE66:DH67"/>
    <mergeCell ref="DY57:EH58"/>
    <mergeCell ref="EI57:FJ58"/>
    <mergeCell ref="FK57:FT58"/>
    <mergeCell ref="CC59:CL63"/>
    <mergeCell ref="CM59:DN63"/>
    <mergeCell ref="DO59:DX63"/>
    <mergeCell ref="DY59:EH63"/>
    <mergeCell ref="EI59:FJ63"/>
    <mergeCell ref="FK59:FT63"/>
    <mergeCell ref="B53:D58"/>
    <mergeCell ref="E53:K58"/>
    <mergeCell ref="L53:M58"/>
    <mergeCell ref="AH54:BR55"/>
    <mergeCell ref="DD54:ES55"/>
    <mergeCell ref="EW54:FT55"/>
    <mergeCell ref="AH56:BR60"/>
    <mergeCell ref="CC57:CL58"/>
    <mergeCell ref="CM57:DN58"/>
    <mergeCell ref="DO57:DX58"/>
    <mergeCell ref="B49:I50"/>
    <mergeCell ref="J49:O50"/>
    <mergeCell ref="P49:AI49"/>
    <mergeCell ref="AJ49:BH50"/>
    <mergeCell ref="P50:AI50"/>
    <mergeCell ref="B51:C52"/>
    <mergeCell ref="D51:R52"/>
    <mergeCell ref="AJ51:BH51"/>
    <mergeCell ref="B45:I46"/>
    <mergeCell ref="J45:O46"/>
    <mergeCell ref="P45:AI45"/>
    <mergeCell ref="AJ45:BH46"/>
    <mergeCell ref="P46:AI46"/>
    <mergeCell ref="B47:I48"/>
    <mergeCell ref="J47:O48"/>
    <mergeCell ref="P47:AI47"/>
    <mergeCell ref="AJ47:BH48"/>
    <mergeCell ref="P48:AI48"/>
    <mergeCell ref="D44:M44"/>
    <mergeCell ref="N44:O44"/>
    <mergeCell ref="P44:R44"/>
    <mergeCell ref="S44:W44"/>
    <mergeCell ref="X44:AI44"/>
    <mergeCell ref="AJ44:BH44"/>
    <mergeCell ref="D43:M43"/>
    <mergeCell ref="N43:O43"/>
    <mergeCell ref="P43:R43"/>
    <mergeCell ref="S43:W43"/>
    <mergeCell ref="X43:AI43"/>
    <mergeCell ref="AJ43:BH43"/>
    <mergeCell ref="D42:M42"/>
    <mergeCell ref="N42:O42"/>
    <mergeCell ref="P42:R42"/>
    <mergeCell ref="S42:W42"/>
    <mergeCell ref="X42:AI42"/>
    <mergeCell ref="AJ42:BH42"/>
    <mergeCell ref="D41:M41"/>
    <mergeCell ref="N41:O41"/>
    <mergeCell ref="P41:R41"/>
    <mergeCell ref="S41:W41"/>
    <mergeCell ref="X41:AI41"/>
    <mergeCell ref="AJ41:BH41"/>
    <mergeCell ref="D40:M40"/>
    <mergeCell ref="N40:O40"/>
    <mergeCell ref="P40:R40"/>
    <mergeCell ref="S40:W40"/>
    <mergeCell ref="X40:AI40"/>
    <mergeCell ref="AJ40:BH40"/>
    <mergeCell ref="D39:M39"/>
    <mergeCell ref="N39:O39"/>
    <mergeCell ref="P39:R39"/>
    <mergeCell ref="S39:W39"/>
    <mergeCell ref="X39:AI39"/>
    <mergeCell ref="AJ39:BH39"/>
    <mergeCell ref="S35:W37"/>
    <mergeCell ref="X35:AI37"/>
    <mergeCell ref="AJ35:BH37"/>
    <mergeCell ref="D38:M38"/>
    <mergeCell ref="N38:O38"/>
    <mergeCell ref="P38:R38"/>
    <mergeCell ref="S38:W38"/>
    <mergeCell ref="X38:AI38"/>
    <mergeCell ref="AJ38:BH38"/>
    <mergeCell ref="BU31:BW33"/>
    <mergeCell ref="BX31:BZ33"/>
    <mergeCell ref="B32:E33"/>
    <mergeCell ref="F32:S33"/>
    <mergeCell ref="B34:E34"/>
    <mergeCell ref="B35:B37"/>
    <mergeCell ref="C35:C37"/>
    <mergeCell ref="D35:M37"/>
    <mergeCell ref="N35:O37"/>
    <mergeCell ref="P35:R37"/>
    <mergeCell ref="BC31:BE33"/>
    <mergeCell ref="BF31:BH33"/>
    <mergeCell ref="BI31:BK33"/>
    <mergeCell ref="BL31:BN33"/>
    <mergeCell ref="BO31:BQ33"/>
    <mergeCell ref="BR31:BT33"/>
    <mergeCell ref="BI28:BK30"/>
    <mergeCell ref="BL28:BN30"/>
    <mergeCell ref="BO28:BQ30"/>
    <mergeCell ref="BR28:BT30"/>
    <mergeCell ref="BU28:BW30"/>
    <mergeCell ref="BX28:BZ30"/>
    <mergeCell ref="B28:E29"/>
    <mergeCell ref="F28:S29"/>
    <mergeCell ref="V28:AY30"/>
    <mergeCell ref="AZ28:BB30"/>
    <mergeCell ref="BC28:BE30"/>
    <mergeCell ref="BF28:BH30"/>
    <mergeCell ref="B30:E31"/>
    <mergeCell ref="F30:S31"/>
    <mergeCell ref="V31:AY33"/>
    <mergeCell ref="AZ31:BB33"/>
    <mergeCell ref="BU25:BW27"/>
    <mergeCell ref="BX25:BZ27"/>
    <mergeCell ref="B26:E27"/>
    <mergeCell ref="F26:H27"/>
    <mergeCell ref="I26:J27"/>
    <mergeCell ref="K26:M27"/>
    <mergeCell ref="N26:O27"/>
    <mergeCell ref="P26:S27"/>
    <mergeCell ref="BC25:BE27"/>
    <mergeCell ref="BF25:BH27"/>
    <mergeCell ref="BI25:BK27"/>
    <mergeCell ref="BL25:BN27"/>
    <mergeCell ref="BO25:BQ27"/>
    <mergeCell ref="BR25:BT27"/>
    <mergeCell ref="J24:J25"/>
    <mergeCell ref="K24:K25"/>
    <mergeCell ref="L24:L25"/>
    <mergeCell ref="M24:S25"/>
    <mergeCell ref="V25:AY27"/>
    <mergeCell ref="AZ25:BB27"/>
    <mergeCell ref="BL22:BN24"/>
    <mergeCell ref="BO22:BQ24"/>
    <mergeCell ref="BR22:BT24"/>
    <mergeCell ref="BU22:BW24"/>
    <mergeCell ref="BX22:BZ24"/>
    <mergeCell ref="B24:E25"/>
    <mergeCell ref="F24:F25"/>
    <mergeCell ref="G24:G25"/>
    <mergeCell ref="H24:H25"/>
    <mergeCell ref="I24:I25"/>
    <mergeCell ref="S22:S23"/>
    <mergeCell ref="V22:AY24"/>
    <mergeCell ref="AZ22:BB24"/>
    <mergeCell ref="BC22:BE24"/>
    <mergeCell ref="BF22:BH24"/>
    <mergeCell ref="BI22:BK24"/>
    <mergeCell ref="M22:M23"/>
    <mergeCell ref="N22:N23"/>
    <mergeCell ref="O22:O23"/>
    <mergeCell ref="P22:P23"/>
    <mergeCell ref="Q22:Q23"/>
    <mergeCell ref="R22:R23"/>
    <mergeCell ref="B22:E23"/>
    <mergeCell ref="F22:F23"/>
    <mergeCell ref="G22:G23"/>
    <mergeCell ref="H22:H23"/>
    <mergeCell ref="I22:I23"/>
    <mergeCell ref="J22:J23"/>
    <mergeCell ref="K22:K23"/>
    <mergeCell ref="L22:L23"/>
    <mergeCell ref="BF19:BH21"/>
    <mergeCell ref="BI19:BK21"/>
    <mergeCell ref="BL19:BN21"/>
    <mergeCell ref="BO19:BQ21"/>
    <mergeCell ref="BR19:BT21"/>
    <mergeCell ref="BU19:BW21"/>
    <mergeCell ref="BL16:BN18"/>
    <mergeCell ref="BO16:BQ18"/>
    <mergeCell ref="BR16:BT18"/>
    <mergeCell ref="BU16:BW18"/>
    <mergeCell ref="F18:Q19"/>
    <mergeCell ref="R18:S21"/>
    <mergeCell ref="V19:AY21"/>
    <mergeCell ref="AZ19:BB21"/>
    <mergeCell ref="BC19:BE21"/>
    <mergeCell ref="EW2:FP3"/>
    <mergeCell ref="AH4:BR8"/>
    <mergeCell ref="B8:E11"/>
    <mergeCell ref="F8:S11"/>
    <mergeCell ref="V9:AP11"/>
    <mergeCell ref="BA14:BD15"/>
    <mergeCell ref="BE14:BH15"/>
    <mergeCell ref="BI14:BL15"/>
    <mergeCell ref="BM14:BZ15"/>
    <mergeCell ref="F16:S17"/>
    <mergeCell ref="V16:AY18"/>
    <mergeCell ref="AZ16:BB18"/>
    <mergeCell ref="BC16:BE18"/>
    <mergeCell ref="BF16:BH18"/>
    <mergeCell ref="BI16:BK18"/>
    <mergeCell ref="N12:S13"/>
    <mergeCell ref="V12:BZ13"/>
    <mergeCell ref="B14:E21"/>
    <mergeCell ref="F14:F15"/>
    <mergeCell ref="G14:S15"/>
    <mergeCell ref="V14:AJ15"/>
    <mergeCell ref="AK14:AN15"/>
    <mergeCell ref="AO14:AR15"/>
    <mergeCell ref="AS14:AV15"/>
    <mergeCell ref="AW14:AZ15"/>
    <mergeCell ref="BX19:BZ21"/>
    <mergeCell ref="F20:Q21"/>
    <mergeCell ref="BX16:BZ18"/>
    <mergeCell ref="B12:E13"/>
    <mergeCell ref="F12:F13"/>
    <mergeCell ref="G12:G13"/>
    <mergeCell ref="H12:H13"/>
    <mergeCell ref="I12:I13"/>
    <mergeCell ref="J12:J13"/>
    <mergeCell ref="K12:K13"/>
    <mergeCell ref="L12:L13"/>
    <mergeCell ref="M12:M13"/>
    <mergeCell ref="AQ9:AX11"/>
    <mergeCell ref="AY9:BB11"/>
    <mergeCell ref="BC9:BJ11"/>
    <mergeCell ref="BK9:BN11"/>
    <mergeCell ref="BO9:BV11"/>
    <mergeCell ref="BW9:BZ11"/>
    <mergeCell ref="B1:D6"/>
    <mergeCell ref="E1:K6"/>
    <mergeCell ref="L1:M6"/>
    <mergeCell ref="AH2:BR3"/>
    <mergeCell ref="B92:B93"/>
    <mergeCell ref="C92:C93"/>
    <mergeCell ref="D92:M93"/>
    <mergeCell ref="N92:O93"/>
    <mergeCell ref="P92:R93"/>
    <mergeCell ref="S92:W93"/>
    <mergeCell ref="X92:AI93"/>
    <mergeCell ref="AJ92:BH93"/>
    <mergeCell ref="BI92:BZ93"/>
    <mergeCell ref="BI90:BZ91"/>
    <mergeCell ref="AJ90:BH91"/>
    <mergeCell ref="X90:AI91"/>
    <mergeCell ref="S90:W91"/>
    <mergeCell ref="P90:R91"/>
    <mergeCell ref="N90:O91"/>
    <mergeCell ref="D90:M91"/>
    <mergeCell ref="C90:C91"/>
    <mergeCell ref="B90:B91"/>
    <mergeCell ref="DK66:EB67"/>
    <mergeCell ref="EC66:EF67"/>
    <mergeCell ref="EG66:EJ67"/>
    <mergeCell ref="EK66:EN67"/>
    <mergeCell ref="EO66:ER67"/>
    <mergeCell ref="ES66:EV67"/>
    <mergeCell ref="EW66:EZ67"/>
    <mergeCell ref="FC66:FR68"/>
    <mergeCell ref="CE69:CV70"/>
    <mergeCell ref="CW69:CZ70"/>
    <mergeCell ref="DA69:DD70"/>
    <mergeCell ref="DE69:DH70"/>
    <mergeCell ref="DI69:DL70"/>
    <mergeCell ref="DM69:DP70"/>
    <mergeCell ref="DQ69:DT70"/>
    <mergeCell ref="DU69:DX70"/>
    <mergeCell ref="DY69:EB70"/>
    <mergeCell ref="EE69:EP71"/>
    <mergeCell ref="EQ69:ET71"/>
    <mergeCell ref="EU69:EX71"/>
    <mergeCell ref="EY69:FB71"/>
    <mergeCell ref="FC69:FF71"/>
    <mergeCell ref="FG69:FJ71"/>
    <mergeCell ref="FK69:FN71"/>
    <mergeCell ref="FO69:FR71"/>
    <mergeCell ref="FD72:FF74"/>
    <mergeCell ref="FG72:FI74"/>
    <mergeCell ref="FJ72:FL74"/>
    <mergeCell ref="FM72:FO74"/>
    <mergeCell ref="FP72:FR74"/>
    <mergeCell ref="CE73:EB75"/>
    <mergeCell ref="EU75:EW77"/>
    <mergeCell ref="EX75:EZ77"/>
    <mergeCell ref="FA75:FC77"/>
    <mergeCell ref="FD75:FF77"/>
    <mergeCell ref="FG75:FI77"/>
    <mergeCell ref="FJ75:FL77"/>
    <mergeCell ref="FM75:FO77"/>
    <mergeCell ref="FP75:FR77"/>
    <mergeCell ref="CE77:CV78"/>
    <mergeCell ref="CW77:CZ78"/>
    <mergeCell ref="DA77:DD78"/>
    <mergeCell ref="DE77:DH78"/>
    <mergeCell ref="DI77:DL78"/>
    <mergeCell ref="DM77:DP78"/>
    <mergeCell ref="DQ77:DT78"/>
    <mergeCell ref="DU77:DX78"/>
    <mergeCell ref="EE78:EQ80"/>
    <mergeCell ref="ER78:ET80"/>
    <mergeCell ref="EU78:EW80"/>
    <mergeCell ref="EX78:EZ80"/>
    <mergeCell ref="FA78:FC80"/>
    <mergeCell ref="FD78:FF80"/>
    <mergeCell ref="FG78:FI80"/>
    <mergeCell ref="FJ78:FL80"/>
    <mergeCell ref="FM78:FO80"/>
    <mergeCell ref="FP78:FR80"/>
    <mergeCell ref="CK80:CV80"/>
    <mergeCell ref="CW80:DX80"/>
    <mergeCell ref="FD84:FF86"/>
    <mergeCell ref="FG84:FI86"/>
    <mergeCell ref="FJ84:FL86"/>
    <mergeCell ref="FM84:FO86"/>
    <mergeCell ref="FP84:FR86"/>
    <mergeCell ref="FO91:FR92"/>
    <mergeCell ref="CC94:CN94"/>
    <mergeCell ref="CS94:DH94"/>
    <mergeCell ref="DM94:EF94"/>
    <mergeCell ref="EK94:FT94"/>
    <mergeCell ref="DI88:DL89"/>
    <mergeCell ref="CE91:CV92"/>
    <mergeCell ref="CW91:CZ92"/>
    <mergeCell ref="DA91:DD92"/>
    <mergeCell ref="DE91:DH92"/>
    <mergeCell ref="DI91:DL92"/>
    <mergeCell ref="DM91:DP92"/>
    <mergeCell ref="DQ91:DT92"/>
    <mergeCell ref="DU91:DX92"/>
    <mergeCell ref="DY91:EB92"/>
    <mergeCell ref="EC91:EF92"/>
    <mergeCell ref="EG91:EJ92"/>
    <mergeCell ref="EK91:EN92"/>
    <mergeCell ref="EO91:ER92"/>
    <mergeCell ref="ES91:EV92"/>
    <mergeCell ref="EW91:EZ92"/>
    <mergeCell ref="FK91:FN92"/>
    <mergeCell ref="FA91:FJ92"/>
    <mergeCell ref="EU87:EW89"/>
    <mergeCell ref="EX87:EZ89"/>
    <mergeCell ref="FA87:FC89"/>
    <mergeCell ref="FD87:FF89"/>
    <mergeCell ref="CE123:CV124"/>
    <mergeCell ref="CW123:CZ124"/>
    <mergeCell ref="DA123:DD124"/>
    <mergeCell ref="DE123:DH124"/>
    <mergeCell ref="DI123:DL124"/>
    <mergeCell ref="DM123:DP124"/>
    <mergeCell ref="DQ123:DT124"/>
    <mergeCell ref="DU123:DX124"/>
    <mergeCell ref="DY123:EB124"/>
    <mergeCell ref="EE123:EP125"/>
    <mergeCell ref="EQ123:ET125"/>
    <mergeCell ref="EU123:EX125"/>
    <mergeCell ref="EY123:FB125"/>
    <mergeCell ref="FC123:FF125"/>
    <mergeCell ref="FG123:FJ125"/>
    <mergeCell ref="FK123:FN125"/>
    <mergeCell ref="FO123:FR125"/>
    <mergeCell ref="CE120:CV121"/>
    <mergeCell ref="CW120:CZ121"/>
    <mergeCell ref="DA120:DD121"/>
    <mergeCell ref="DE120:DH121"/>
    <mergeCell ref="DK120:EB121"/>
    <mergeCell ref="EC120:EF121"/>
    <mergeCell ref="EG120:EJ121"/>
    <mergeCell ref="EK120:EN121"/>
    <mergeCell ref="EO120:ER121"/>
    <mergeCell ref="ES120:EV121"/>
    <mergeCell ref="EW120:EZ121"/>
    <mergeCell ref="FC120:FR122"/>
    <mergeCell ref="CE88:CV89"/>
    <mergeCell ref="CW88:CZ89"/>
    <mergeCell ref="CE126:EB126"/>
    <mergeCell ref="EE126:EQ128"/>
    <mergeCell ref="ER126:ET128"/>
    <mergeCell ref="EU126:EW128"/>
    <mergeCell ref="EX126:EZ128"/>
    <mergeCell ref="FA126:FC128"/>
    <mergeCell ref="FD126:FF128"/>
    <mergeCell ref="FG126:FI128"/>
    <mergeCell ref="FJ126:FL128"/>
    <mergeCell ref="FM126:FO128"/>
    <mergeCell ref="FP126:FR128"/>
    <mergeCell ref="CE127:EB129"/>
    <mergeCell ref="EE129:EQ131"/>
    <mergeCell ref="ER129:ET131"/>
    <mergeCell ref="EU129:EW131"/>
    <mergeCell ref="EX129:EZ131"/>
    <mergeCell ref="FA129:FC131"/>
    <mergeCell ref="FD129:FF131"/>
    <mergeCell ref="FG129:FI131"/>
    <mergeCell ref="FJ129:FL131"/>
    <mergeCell ref="FM129:FO131"/>
    <mergeCell ref="FP129:FR131"/>
    <mergeCell ref="CE131:CV132"/>
    <mergeCell ref="CW131:CZ132"/>
    <mergeCell ref="DA131:DD132"/>
    <mergeCell ref="DE131:DH132"/>
    <mergeCell ref="DI131:DL132"/>
    <mergeCell ref="DM131:DP132"/>
    <mergeCell ref="DQ131:DT132"/>
    <mergeCell ref="DU131:DX132"/>
    <mergeCell ref="EE132:EQ134"/>
    <mergeCell ref="ER132:ET134"/>
    <mergeCell ref="CW138:DX140"/>
    <mergeCell ref="EE138:EQ140"/>
    <mergeCell ref="ER138:ET140"/>
    <mergeCell ref="EU138:EW140"/>
    <mergeCell ref="EX138:EZ140"/>
    <mergeCell ref="FA138:FC140"/>
    <mergeCell ref="FD138:FF140"/>
    <mergeCell ref="FG138:FI140"/>
    <mergeCell ref="FJ138:FL140"/>
    <mergeCell ref="FM138:FO140"/>
    <mergeCell ref="FP138:FR140"/>
    <mergeCell ref="FM150:FP150"/>
    <mergeCell ref="FQ150:FT150"/>
    <mergeCell ref="CE145:CV146"/>
    <mergeCell ref="CW145:CZ146"/>
    <mergeCell ref="DA145:DD146"/>
    <mergeCell ref="DE145:DH146"/>
    <mergeCell ref="DI145:DL146"/>
    <mergeCell ref="DM145:DP146"/>
    <mergeCell ref="DQ145:DT146"/>
    <mergeCell ref="DU145:DX146"/>
    <mergeCell ref="DY145:EB146"/>
    <mergeCell ref="EC145:EF146"/>
    <mergeCell ref="EG145:EJ146"/>
    <mergeCell ref="EK145:EN146"/>
    <mergeCell ref="EO145:ER146"/>
    <mergeCell ref="ES145:EV146"/>
    <mergeCell ref="EW145:EZ146"/>
    <mergeCell ref="FA145:FJ146"/>
    <mergeCell ref="EO150:ER150"/>
    <mergeCell ref="ES150:EV150"/>
    <mergeCell ref="EW150:EZ150"/>
    <mergeCell ref="FA150:FD150"/>
    <mergeCell ref="FE150:FH150"/>
    <mergeCell ref="FI150:FL150"/>
    <mergeCell ref="DQ150:DT150"/>
    <mergeCell ref="DU150:DX150"/>
    <mergeCell ref="DY150:EB150"/>
    <mergeCell ref="EC150:EF150"/>
    <mergeCell ref="EG150:EJ150"/>
    <mergeCell ref="CW150:CZ150"/>
    <mergeCell ref="DA150:DD150"/>
    <mergeCell ref="DE150:DH150"/>
    <mergeCell ref="B146:B147"/>
    <mergeCell ref="C146:C147"/>
    <mergeCell ref="D146:M147"/>
    <mergeCell ref="N146:O147"/>
    <mergeCell ref="P146:R147"/>
    <mergeCell ref="S146:W147"/>
    <mergeCell ref="X146:AI147"/>
    <mergeCell ref="AJ146:BH147"/>
    <mergeCell ref="BI146:BZ147"/>
    <mergeCell ref="BI144:BZ145"/>
    <mergeCell ref="AJ144:BH145"/>
    <mergeCell ref="X144:AI145"/>
    <mergeCell ref="S144:W145"/>
    <mergeCell ref="P144:R145"/>
    <mergeCell ref="N144:O145"/>
    <mergeCell ref="D144:M145"/>
    <mergeCell ref="C144:C145"/>
    <mergeCell ref="B144:B145"/>
    <mergeCell ref="CC10:FT44"/>
    <mergeCell ref="FA152:FD152"/>
    <mergeCell ref="FE152:FH152"/>
    <mergeCell ref="FI152:FL152"/>
    <mergeCell ref="FM152:FP152"/>
    <mergeCell ref="FQ152:FT152"/>
    <mergeCell ref="CK152:CN152"/>
    <mergeCell ref="CO152:CR152"/>
    <mergeCell ref="CS152:CV152"/>
    <mergeCell ref="CW152:CZ152"/>
    <mergeCell ref="DA152:DD152"/>
    <mergeCell ref="DE152:DH152"/>
    <mergeCell ref="DI152:DL152"/>
    <mergeCell ref="DM152:DP152"/>
    <mergeCell ref="DQ152:DT152"/>
    <mergeCell ref="DU152:DX152"/>
    <mergeCell ref="DY152:EB152"/>
    <mergeCell ref="EC152:EF152"/>
    <mergeCell ref="EG152:EJ152"/>
    <mergeCell ref="EK152:EN152"/>
    <mergeCell ref="EO152:ER152"/>
    <mergeCell ref="ES152:EV152"/>
    <mergeCell ref="EW152:EZ152"/>
    <mergeCell ref="FO145:FR146"/>
    <mergeCell ref="CC148:CN148"/>
    <mergeCell ref="CS148:DH148"/>
    <mergeCell ref="DM148:EF148"/>
    <mergeCell ref="EK148:FT148"/>
    <mergeCell ref="CC151:CF151"/>
    <mergeCell ref="CG151:CJ151"/>
    <mergeCell ref="CK151:CN151"/>
    <mergeCell ref="CO151:CR151"/>
  </mergeCells>
  <phoneticPr fontId="1"/>
  <dataValidations count="3">
    <dataValidation imeMode="hiragana" allowBlank="1" showInputMessage="1" showErrorMessage="1" sqref="S38:W44 F8:S11 F16:S17 F18:Q19 D38:M44 F30:S31 F26:H27 K26:M27" xr:uid="{CFEAC75A-A76B-46D9-B9C0-4A3DF2D11E2F}"/>
    <dataValidation imeMode="halfAlpha" allowBlank="1" showInputMessage="1" showErrorMessage="1" sqref="AZ16:BZ33 BO9:BV11 DM95:EF98 CC95:CN98 CS95:DH98 EK98:FT98 F32:S33 F24:L25 F22:S23 F20:Q21 G14:S15 F12:M13 AK14:BL15 AQ9:AX11 BC9:BJ11 AJ38:BH50 J45:O48 J49:O50 X38:AI44 P38:R44 B38:C44" xr:uid="{E941B4C5-9D72-450B-AAEE-3B08AB159C93}"/>
    <dataValidation imeMode="halfKatakana" allowBlank="1" showInputMessage="1" showErrorMessage="1" sqref="F28:S29" xr:uid="{94CEAF9A-9DD7-4256-B54D-B102A2CF0FB4}"/>
  </dataValidations>
  <pageMargins left="0.27559055118110237" right="0.27559055118110237" top="0.55118110236220474" bottom="0.11811023622047245"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63A5F9D2-F4F2-4391-8329-CAB960CE58DC}">
          <x14:formula1>
            <xm:f>入力リスト!$D$1:$D$3</xm:f>
          </x14:formula1>
          <xm:sqref>N38:O44</xm:sqref>
        </x14:dataValidation>
        <x14:dataValidation type="list" imeMode="hiragana" allowBlank="1" showInputMessage="1" showErrorMessage="1" xr:uid="{425DCCAE-0F08-4FE1-AFE9-29D5F5AF1207}">
          <x14:formula1>
            <xm:f>入力リスト!$A$1:$A$3</xm:f>
          </x14:formula1>
          <xm:sqref>P26:S27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FEE2-FAEF-470D-B6EF-5ADB71B48D34}">
  <sheetPr>
    <tabColor rgb="FFFF0000"/>
  </sheetPr>
  <dimension ref="B1:FV313"/>
  <sheetViews>
    <sheetView showGridLines="0" zoomScaleNormal="100" workbookViewId="0">
      <selection activeCell="I6" sqref="I6:J7"/>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7" ht="7.5" customHeight="1" thickBot="1" x14ac:dyDescent="0.2"/>
    <row r="2" spans="2:177" ht="10.5" customHeight="1" thickTop="1" thickBot="1" x14ac:dyDescent="0.2">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8"/>
      <c r="CA2" s="2"/>
      <c r="CB2" s="2"/>
      <c r="CC2" s="2"/>
      <c r="CD2" s="2"/>
      <c r="CE2" s="498" t="s">
        <v>72</v>
      </c>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c r="DM2" s="499"/>
      <c r="DN2" s="499"/>
      <c r="DO2" s="499"/>
      <c r="DP2" s="499"/>
      <c r="DQ2" s="499"/>
      <c r="DR2" s="499"/>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499"/>
      <c r="FP2" s="499"/>
      <c r="FQ2" s="499"/>
      <c r="FR2" s="500"/>
      <c r="FS2" s="2"/>
      <c r="FT2" s="2"/>
      <c r="FU2" s="2"/>
    </row>
    <row r="3" spans="2:177" ht="10.5" customHeight="1" x14ac:dyDescent="0.15">
      <c r="B3" s="29"/>
      <c r="C3" s="513" t="s">
        <v>52</v>
      </c>
      <c r="D3" s="514"/>
      <c r="E3" s="514"/>
      <c r="F3" s="514"/>
      <c r="G3" s="514"/>
      <c r="H3" s="514"/>
      <c r="I3" s="514"/>
      <c r="J3" s="514"/>
      <c r="K3" s="514"/>
      <c r="L3" s="514"/>
      <c r="M3" s="514"/>
      <c r="N3" s="514"/>
      <c r="O3" s="514"/>
      <c r="P3" s="514"/>
      <c r="Q3" s="514"/>
      <c r="R3" s="514"/>
      <c r="S3" s="514"/>
      <c r="T3" s="514"/>
      <c r="U3" s="514"/>
      <c r="V3" s="514"/>
      <c r="W3" s="514"/>
      <c r="X3" s="515"/>
      <c r="Y3" s="515"/>
      <c r="Z3" s="516"/>
      <c r="AA3" s="66"/>
      <c r="AB3" s="66"/>
      <c r="AC3" s="66"/>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0"/>
      <c r="CA3" s="2"/>
      <c r="CB3" s="2"/>
      <c r="CC3" s="2"/>
      <c r="CD3" s="2"/>
      <c r="CE3" s="501"/>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2"/>
      <c r="DD3" s="502"/>
      <c r="DE3" s="502"/>
      <c r="DF3" s="502"/>
      <c r="DG3" s="502"/>
      <c r="DH3" s="502"/>
      <c r="DI3" s="502"/>
      <c r="DJ3" s="502"/>
      <c r="DK3" s="502"/>
      <c r="DL3" s="502"/>
      <c r="DM3" s="502"/>
      <c r="DN3" s="502"/>
      <c r="DO3" s="502"/>
      <c r="DP3" s="502"/>
      <c r="DQ3" s="502"/>
      <c r="DR3" s="502"/>
      <c r="DS3" s="502"/>
      <c r="DT3" s="502"/>
      <c r="DU3" s="502"/>
      <c r="DV3" s="502"/>
      <c r="DW3" s="502"/>
      <c r="DX3" s="502"/>
      <c r="DY3" s="502"/>
      <c r="DZ3" s="502"/>
      <c r="EA3" s="502"/>
      <c r="EB3" s="502"/>
      <c r="EC3" s="502"/>
      <c r="ED3" s="502"/>
      <c r="EE3" s="502"/>
      <c r="EF3" s="502"/>
      <c r="EG3" s="502"/>
      <c r="EH3" s="502"/>
      <c r="EI3" s="502"/>
      <c r="EJ3" s="502"/>
      <c r="EK3" s="502"/>
      <c r="EL3" s="502"/>
      <c r="EM3" s="502"/>
      <c r="EN3" s="502"/>
      <c r="EO3" s="502"/>
      <c r="EP3" s="502"/>
      <c r="EQ3" s="502"/>
      <c r="ER3" s="502"/>
      <c r="ES3" s="502"/>
      <c r="ET3" s="502"/>
      <c r="EU3" s="502"/>
      <c r="EV3" s="502"/>
      <c r="EW3" s="502"/>
      <c r="EX3" s="502"/>
      <c r="EY3" s="502"/>
      <c r="EZ3" s="502"/>
      <c r="FA3" s="502"/>
      <c r="FB3" s="502"/>
      <c r="FC3" s="502"/>
      <c r="FD3" s="502"/>
      <c r="FE3" s="502"/>
      <c r="FF3" s="502"/>
      <c r="FG3" s="502"/>
      <c r="FH3" s="502"/>
      <c r="FI3" s="502"/>
      <c r="FJ3" s="502"/>
      <c r="FK3" s="502"/>
      <c r="FL3" s="502"/>
      <c r="FM3" s="502"/>
      <c r="FN3" s="502"/>
      <c r="FO3" s="502"/>
      <c r="FP3" s="502"/>
      <c r="FQ3" s="502"/>
      <c r="FR3" s="503"/>
      <c r="FS3" s="2"/>
      <c r="FT3" s="2"/>
      <c r="FU3" s="2"/>
    </row>
    <row r="4" spans="2:177" ht="10.5" customHeight="1" thickBot="1" x14ac:dyDescent="0.2">
      <c r="B4" s="29"/>
      <c r="C4" s="517"/>
      <c r="D4" s="518"/>
      <c r="E4" s="518"/>
      <c r="F4" s="518"/>
      <c r="G4" s="518"/>
      <c r="H4" s="518"/>
      <c r="I4" s="518"/>
      <c r="J4" s="518"/>
      <c r="K4" s="518"/>
      <c r="L4" s="518"/>
      <c r="M4" s="518"/>
      <c r="N4" s="518"/>
      <c r="O4" s="518"/>
      <c r="P4" s="518"/>
      <c r="Q4" s="518"/>
      <c r="R4" s="518"/>
      <c r="S4" s="518"/>
      <c r="T4" s="518"/>
      <c r="U4" s="518"/>
      <c r="V4" s="518"/>
      <c r="W4" s="518"/>
      <c r="X4" s="519"/>
      <c r="Y4" s="519"/>
      <c r="Z4" s="520"/>
      <c r="AA4" s="66"/>
      <c r="AB4" s="66"/>
      <c r="AC4" s="66"/>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0"/>
      <c r="CA4" s="2"/>
      <c r="CB4" s="2"/>
      <c r="CC4" s="2"/>
      <c r="CD4" s="2"/>
      <c r="CE4" s="504"/>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6"/>
      <c r="FS4" s="2"/>
      <c r="FT4" s="2"/>
      <c r="FU4" s="2"/>
    </row>
    <row r="5" spans="2:177" ht="10.5" customHeight="1" thickBot="1" x14ac:dyDescent="0.2">
      <c r="B5" s="29"/>
      <c r="C5" s="2"/>
      <c r="D5" s="2"/>
      <c r="E5" s="2"/>
      <c r="F5" s="2"/>
      <c r="G5" s="2"/>
      <c r="H5" s="2"/>
      <c r="I5" s="2"/>
      <c r="J5" s="2"/>
      <c r="K5" s="2"/>
      <c r="L5" s="2"/>
      <c r="M5" s="2"/>
      <c r="N5" s="2"/>
      <c r="O5" s="2"/>
      <c r="P5" s="2"/>
      <c r="Q5" s="2"/>
      <c r="R5" s="2"/>
      <c r="S5" s="2"/>
      <c r="T5" s="2"/>
      <c r="U5" s="2"/>
      <c r="V5" s="2"/>
      <c r="W5" s="3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0"/>
      <c r="CA5" s="2"/>
      <c r="CB5" s="2"/>
      <c r="CC5" s="2"/>
      <c r="CD5" s="2"/>
      <c r="FS5" s="2"/>
      <c r="FT5" s="2"/>
      <c r="FU5" s="2"/>
    </row>
    <row r="6" spans="2:177" ht="10.5" customHeight="1" x14ac:dyDescent="0.15">
      <c r="B6" s="29"/>
      <c r="C6" s="748" t="s">
        <v>51</v>
      </c>
      <c r="D6" s="749"/>
      <c r="E6" s="749"/>
      <c r="F6" s="749"/>
      <c r="G6" s="749"/>
      <c r="H6" s="750"/>
      <c r="I6" s="2011"/>
      <c r="J6" s="2011"/>
      <c r="K6" s="2013" t="s">
        <v>26</v>
      </c>
      <c r="L6" s="2014"/>
      <c r="M6" s="2011"/>
      <c r="N6" s="2011"/>
      <c r="O6" s="2013" t="s">
        <v>27</v>
      </c>
      <c r="P6" s="710"/>
      <c r="Q6" s="2017"/>
      <c r="R6" s="2011"/>
      <c r="S6" s="2013" t="s">
        <v>28</v>
      </c>
      <c r="T6" s="710"/>
      <c r="U6" s="710"/>
      <c r="V6" s="710"/>
      <c r="W6" s="713"/>
      <c r="X6" s="56"/>
      <c r="Y6" s="56"/>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30"/>
      <c r="CA6" s="2"/>
      <c r="CB6" s="2"/>
      <c r="CC6" s="2"/>
      <c r="CD6" s="32"/>
      <c r="CE6" s="498" t="s">
        <v>77</v>
      </c>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500"/>
      <c r="FS6" s="32"/>
    </row>
    <row r="7" spans="2:177" ht="10.5" customHeight="1" thickBot="1" x14ac:dyDescent="0.2">
      <c r="B7" s="29"/>
      <c r="C7" s="754"/>
      <c r="D7" s="755"/>
      <c r="E7" s="755"/>
      <c r="F7" s="755"/>
      <c r="G7" s="755"/>
      <c r="H7" s="756"/>
      <c r="I7" s="2012"/>
      <c r="J7" s="2012"/>
      <c r="K7" s="2015"/>
      <c r="L7" s="2016"/>
      <c r="M7" s="2012"/>
      <c r="N7" s="2012"/>
      <c r="O7" s="2015"/>
      <c r="P7" s="712"/>
      <c r="Q7" s="2018"/>
      <c r="R7" s="2012"/>
      <c r="S7" s="2015"/>
      <c r="T7" s="712"/>
      <c r="U7" s="712"/>
      <c r="V7" s="712"/>
      <c r="W7" s="715"/>
      <c r="X7" s="56"/>
      <c r="Y7" s="5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30"/>
      <c r="CA7" s="2"/>
      <c r="CB7" s="2"/>
      <c r="CC7" s="2"/>
      <c r="CD7" s="32"/>
      <c r="CE7" s="501"/>
      <c r="CF7" s="502"/>
      <c r="CG7" s="502"/>
      <c r="CH7" s="502"/>
      <c r="CI7" s="502"/>
      <c r="CJ7" s="502"/>
      <c r="CK7" s="502"/>
      <c r="CL7" s="502"/>
      <c r="CM7" s="502"/>
      <c r="CN7" s="502"/>
      <c r="CO7" s="502"/>
      <c r="CP7" s="502"/>
      <c r="CQ7" s="502"/>
      <c r="CR7" s="502"/>
      <c r="CS7" s="502"/>
      <c r="CT7" s="502"/>
      <c r="CU7" s="502"/>
      <c r="CV7" s="502"/>
      <c r="CW7" s="502"/>
      <c r="CX7" s="502"/>
      <c r="CY7" s="502"/>
      <c r="CZ7" s="502"/>
      <c r="DA7" s="502"/>
      <c r="DB7" s="502"/>
      <c r="DC7" s="502"/>
      <c r="DD7" s="502"/>
      <c r="DE7" s="502"/>
      <c r="DF7" s="502"/>
      <c r="DG7" s="502"/>
      <c r="DH7" s="502"/>
      <c r="DI7" s="502"/>
      <c r="DJ7" s="502"/>
      <c r="DK7" s="502"/>
      <c r="DL7" s="502"/>
      <c r="DM7" s="502"/>
      <c r="DN7" s="502"/>
      <c r="DO7" s="502"/>
      <c r="DP7" s="502"/>
      <c r="DQ7" s="502"/>
      <c r="DR7" s="502"/>
      <c r="DS7" s="502"/>
      <c r="DT7" s="502"/>
      <c r="DU7" s="502"/>
      <c r="DV7" s="502"/>
      <c r="DW7" s="502"/>
      <c r="DX7" s="502"/>
      <c r="DY7" s="502"/>
      <c r="DZ7" s="502"/>
      <c r="EA7" s="502"/>
      <c r="EB7" s="502"/>
      <c r="EC7" s="502"/>
      <c r="ED7" s="502"/>
      <c r="EE7" s="502"/>
      <c r="EF7" s="502"/>
      <c r="EG7" s="502"/>
      <c r="EH7" s="502"/>
      <c r="EI7" s="502"/>
      <c r="EJ7" s="502"/>
      <c r="EK7" s="502"/>
      <c r="EL7" s="502"/>
      <c r="EM7" s="502"/>
      <c r="EN7" s="502"/>
      <c r="EO7" s="502"/>
      <c r="EP7" s="502"/>
      <c r="EQ7" s="502"/>
      <c r="ER7" s="502"/>
      <c r="ES7" s="502"/>
      <c r="ET7" s="502"/>
      <c r="EU7" s="502"/>
      <c r="EV7" s="502"/>
      <c r="EW7" s="502"/>
      <c r="EX7" s="502"/>
      <c r="EY7" s="502"/>
      <c r="EZ7" s="502"/>
      <c r="FA7" s="502"/>
      <c r="FB7" s="502"/>
      <c r="FC7" s="502"/>
      <c r="FD7" s="502"/>
      <c r="FE7" s="502"/>
      <c r="FF7" s="502"/>
      <c r="FG7" s="502"/>
      <c r="FH7" s="502"/>
      <c r="FI7" s="502"/>
      <c r="FJ7" s="502"/>
      <c r="FK7" s="502"/>
      <c r="FL7" s="502"/>
      <c r="FM7" s="502"/>
      <c r="FN7" s="502"/>
      <c r="FO7" s="502"/>
      <c r="FP7" s="502"/>
      <c r="FQ7" s="502"/>
      <c r="FR7" s="503"/>
      <c r="FS7" s="32"/>
    </row>
    <row r="8" spans="2:177" ht="10.5" customHeight="1" thickBot="1" x14ac:dyDescent="0.2">
      <c r="B8" s="2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30"/>
      <c r="CA8" s="2"/>
      <c r="CB8" s="2"/>
      <c r="CC8" s="2"/>
      <c r="CD8" s="32"/>
      <c r="CE8" s="501"/>
      <c r="CF8" s="502"/>
      <c r="CG8" s="502"/>
      <c r="CH8" s="502"/>
      <c r="CI8" s="502"/>
      <c r="CJ8" s="502"/>
      <c r="CK8" s="502"/>
      <c r="CL8" s="502"/>
      <c r="CM8" s="502"/>
      <c r="CN8" s="502"/>
      <c r="CO8" s="502"/>
      <c r="CP8" s="502"/>
      <c r="CQ8" s="502"/>
      <c r="CR8" s="502"/>
      <c r="CS8" s="502"/>
      <c r="CT8" s="502"/>
      <c r="CU8" s="502"/>
      <c r="CV8" s="502"/>
      <c r="CW8" s="502"/>
      <c r="CX8" s="502"/>
      <c r="CY8" s="502"/>
      <c r="CZ8" s="502"/>
      <c r="DA8" s="502"/>
      <c r="DB8" s="502"/>
      <c r="DC8" s="502"/>
      <c r="DD8" s="502"/>
      <c r="DE8" s="502"/>
      <c r="DF8" s="502"/>
      <c r="DG8" s="502"/>
      <c r="DH8" s="502"/>
      <c r="DI8" s="502"/>
      <c r="DJ8" s="502"/>
      <c r="DK8" s="502"/>
      <c r="DL8" s="502"/>
      <c r="DM8" s="502"/>
      <c r="DN8" s="502"/>
      <c r="DO8" s="502"/>
      <c r="DP8" s="502"/>
      <c r="DQ8" s="502"/>
      <c r="DR8" s="502"/>
      <c r="DS8" s="502"/>
      <c r="DT8" s="502"/>
      <c r="DU8" s="502"/>
      <c r="DV8" s="502"/>
      <c r="DW8" s="502"/>
      <c r="DX8" s="502"/>
      <c r="DY8" s="502"/>
      <c r="DZ8" s="502"/>
      <c r="EA8" s="502"/>
      <c r="EB8" s="502"/>
      <c r="EC8" s="502"/>
      <c r="ED8" s="502"/>
      <c r="EE8" s="502"/>
      <c r="EF8" s="502"/>
      <c r="EG8" s="502"/>
      <c r="EH8" s="502"/>
      <c r="EI8" s="502"/>
      <c r="EJ8" s="502"/>
      <c r="EK8" s="502"/>
      <c r="EL8" s="502"/>
      <c r="EM8" s="502"/>
      <c r="EN8" s="502"/>
      <c r="EO8" s="502"/>
      <c r="EP8" s="502"/>
      <c r="EQ8" s="502"/>
      <c r="ER8" s="502"/>
      <c r="ES8" s="502"/>
      <c r="ET8" s="502"/>
      <c r="EU8" s="502"/>
      <c r="EV8" s="502"/>
      <c r="EW8" s="502"/>
      <c r="EX8" s="502"/>
      <c r="EY8" s="502"/>
      <c r="EZ8" s="502"/>
      <c r="FA8" s="502"/>
      <c r="FB8" s="502"/>
      <c r="FC8" s="502"/>
      <c r="FD8" s="502"/>
      <c r="FE8" s="502"/>
      <c r="FF8" s="502"/>
      <c r="FG8" s="502"/>
      <c r="FH8" s="502"/>
      <c r="FI8" s="502"/>
      <c r="FJ8" s="502"/>
      <c r="FK8" s="502"/>
      <c r="FL8" s="502"/>
      <c r="FM8" s="502"/>
      <c r="FN8" s="502"/>
      <c r="FO8" s="502"/>
      <c r="FP8" s="502"/>
      <c r="FQ8" s="502"/>
      <c r="FR8" s="503"/>
      <c r="FS8" s="32"/>
    </row>
    <row r="9" spans="2:177" ht="10.5" customHeight="1" thickBot="1" x14ac:dyDescent="0.2">
      <c r="B9" s="29"/>
      <c r="C9" s="748" t="s">
        <v>5</v>
      </c>
      <c r="D9" s="749"/>
      <c r="E9" s="749"/>
      <c r="F9" s="749"/>
      <c r="G9" s="749"/>
      <c r="H9" s="750"/>
      <c r="I9" s="2006"/>
      <c r="J9" s="2007"/>
      <c r="K9" s="2007"/>
      <c r="L9" s="2008"/>
      <c r="M9" s="214"/>
      <c r="N9" s="36"/>
      <c r="O9" s="36"/>
      <c r="P9" s="36"/>
      <c r="Q9" s="36"/>
      <c r="R9" s="36"/>
      <c r="S9" s="36"/>
      <c r="T9" s="36"/>
      <c r="U9" s="36"/>
      <c r="V9" s="36"/>
      <c r="W9" s="36"/>
      <c r="X9" s="36"/>
      <c r="Y9" s="36"/>
      <c r="Z9" s="36"/>
      <c r="AA9" s="36"/>
      <c r="AB9" s="36"/>
      <c r="AC9" s="36"/>
      <c r="AD9" s="36"/>
      <c r="AE9" s="36"/>
      <c r="AF9" s="36"/>
      <c r="AG9" s="36"/>
      <c r="AH9" s="36"/>
      <c r="AI9" s="36"/>
      <c r="AJ9" s="36"/>
      <c r="AK9" s="36"/>
      <c r="AL9" s="36"/>
      <c r="AM9" s="55"/>
      <c r="AN9" s="55"/>
      <c r="AO9" s="55"/>
      <c r="BZ9" s="33"/>
      <c r="CC9" s="2"/>
      <c r="CD9" s="32"/>
      <c r="CE9" s="504"/>
      <c r="CF9" s="505"/>
      <c r="CG9" s="505"/>
      <c r="CH9" s="505"/>
      <c r="CI9" s="505"/>
      <c r="CJ9" s="505"/>
      <c r="CK9" s="505"/>
      <c r="CL9" s="505"/>
      <c r="CM9" s="505"/>
      <c r="CN9" s="505"/>
      <c r="CO9" s="505"/>
      <c r="CP9" s="505"/>
      <c r="CQ9" s="505"/>
      <c r="CR9" s="505"/>
      <c r="CS9" s="505"/>
      <c r="CT9" s="505"/>
      <c r="CU9" s="505"/>
      <c r="CV9" s="505"/>
      <c r="CW9" s="505"/>
      <c r="CX9" s="505"/>
      <c r="CY9" s="505"/>
      <c r="CZ9" s="505"/>
      <c r="DA9" s="505"/>
      <c r="DB9" s="505"/>
      <c r="DC9" s="505"/>
      <c r="DD9" s="505"/>
      <c r="DE9" s="505"/>
      <c r="DF9" s="505"/>
      <c r="DG9" s="505"/>
      <c r="DH9" s="505"/>
      <c r="DI9" s="505"/>
      <c r="DJ9" s="505"/>
      <c r="DK9" s="505"/>
      <c r="DL9" s="505"/>
      <c r="DM9" s="505"/>
      <c r="DN9" s="505"/>
      <c r="DO9" s="505"/>
      <c r="DP9" s="505"/>
      <c r="DQ9" s="505"/>
      <c r="DR9" s="505"/>
      <c r="DS9" s="505"/>
      <c r="DT9" s="505"/>
      <c r="DU9" s="505"/>
      <c r="DV9" s="505"/>
      <c r="DW9" s="505"/>
      <c r="DX9" s="505"/>
      <c r="DY9" s="505"/>
      <c r="DZ9" s="505"/>
      <c r="EA9" s="505"/>
      <c r="EB9" s="505"/>
      <c r="EC9" s="505"/>
      <c r="ED9" s="505"/>
      <c r="EE9" s="505"/>
      <c r="EF9" s="505"/>
      <c r="EG9" s="505"/>
      <c r="EH9" s="505"/>
      <c r="EI9" s="505"/>
      <c r="EJ9" s="505"/>
      <c r="EK9" s="505"/>
      <c r="EL9" s="505"/>
      <c r="EM9" s="505"/>
      <c r="EN9" s="505"/>
      <c r="EO9" s="505"/>
      <c r="EP9" s="505"/>
      <c r="EQ9" s="505"/>
      <c r="ER9" s="505"/>
      <c r="ES9" s="505"/>
      <c r="ET9" s="505"/>
      <c r="EU9" s="505"/>
      <c r="EV9" s="505"/>
      <c r="EW9" s="505"/>
      <c r="EX9" s="505"/>
      <c r="EY9" s="505"/>
      <c r="EZ9" s="505"/>
      <c r="FA9" s="505"/>
      <c r="FB9" s="505"/>
      <c r="FC9" s="505"/>
      <c r="FD9" s="505"/>
      <c r="FE9" s="505"/>
      <c r="FF9" s="505"/>
      <c r="FG9" s="505"/>
      <c r="FH9" s="505"/>
      <c r="FI9" s="505"/>
      <c r="FJ9" s="505"/>
      <c r="FK9" s="505"/>
      <c r="FL9" s="505"/>
      <c r="FM9" s="505"/>
      <c r="FN9" s="505"/>
      <c r="FO9" s="505"/>
      <c r="FP9" s="505"/>
      <c r="FQ9" s="505"/>
      <c r="FR9" s="506"/>
      <c r="FS9" s="32"/>
    </row>
    <row r="10" spans="2:177" ht="10.5" customHeight="1" thickBot="1" x14ac:dyDescent="0.2">
      <c r="B10" s="29"/>
      <c r="C10" s="754"/>
      <c r="D10" s="755"/>
      <c r="E10" s="755"/>
      <c r="F10" s="755"/>
      <c r="G10" s="755"/>
      <c r="H10" s="756"/>
      <c r="I10" s="2009"/>
      <c r="J10" s="2009"/>
      <c r="K10" s="2009"/>
      <c r="L10" s="2010"/>
      <c r="M10" s="214"/>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55"/>
      <c r="AN10" s="55"/>
      <c r="AO10" s="55"/>
      <c r="BZ10" s="33"/>
      <c r="CC10" s="2"/>
      <c r="CD10" s="32"/>
      <c r="FS10" s="32"/>
      <c r="FT10" s="32"/>
      <c r="FU10" s="32"/>
    </row>
    <row r="11" spans="2:177" ht="10.5" customHeight="1" thickBot="1" x14ac:dyDescent="0.2">
      <c r="B11" s="2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0"/>
      <c r="CA11" s="2"/>
      <c r="CB11" s="2"/>
      <c r="CC11" s="2"/>
      <c r="CD11" s="32"/>
      <c r="CE11" s="498" t="s">
        <v>85</v>
      </c>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500"/>
      <c r="FS11" s="32"/>
    </row>
    <row r="12" spans="2:177" ht="10.5" customHeight="1" x14ac:dyDescent="0.15">
      <c r="B12" s="29"/>
      <c r="C12" s="748" t="s">
        <v>47</v>
      </c>
      <c r="D12" s="749"/>
      <c r="E12" s="749"/>
      <c r="F12" s="749"/>
      <c r="G12" s="749"/>
      <c r="H12" s="749"/>
      <c r="I12" s="2019"/>
      <c r="J12" s="2020"/>
      <c r="K12" s="2020"/>
      <c r="L12" s="2020"/>
      <c r="M12" s="2020"/>
      <c r="N12" s="2020"/>
      <c r="O12" s="2020"/>
      <c r="P12" s="2020"/>
      <c r="Q12" s="2020"/>
      <c r="R12" s="2020"/>
      <c r="S12" s="2020"/>
      <c r="T12" s="2020"/>
      <c r="U12" s="2020"/>
      <c r="V12" s="2020"/>
      <c r="W12" s="2020"/>
      <c r="X12" s="2020"/>
      <c r="Y12" s="2020"/>
      <c r="Z12" s="2020"/>
      <c r="AA12" s="2020"/>
      <c r="AB12" s="2020"/>
      <c r="AC12" s="2020"/>
      <c r="AD12" s="2020"/>
      <c r="AE12" s="2020"/>
      <c r="AF12" s="2020"/>
      <c r="AG12" s="2020"/>
      <c r="AH12" s="2020"/>
      <c r="AI12" s="2020"/>
      <c r="AJ12" s="2020"/>
      <c r="AK12" s="2020"/>
      <c r="AL12" s="2020"/>
      <c r="AM12" s="2020"/>
      <c r="AN12" s="2020"/>
      <c r="AO12" s="2020"/>
      <c r="AP12" s="2020"/>
      <c r="AQ12" s="2020"/>
      <c r="AR12" s="2020"/>
      <c r="AS12" s="2020"/>
      <c r="AT12" s="2020"/>
      <c r="AU12" s="2020"/>
      <c r="AV12" s="2020"/>
      <c r="AW12" s="2020"/>
      <c r="AX12" s="2020"/>
      <c r="AY12" s="2020"/>
      <c r="AZ12" s="2020"/>
      <c r="BA12" s="2020"/>
      <c r="BB12" s="2020"/>
      <c r="BC12" s="2020"/>
      <c r="BD12" s="2020"/>
      <c r="BE12" s="2020"/>
      <c r="BF12" s="2020"/>
      <c r="BG12" s="2020"/>
      <c r="BH12" s="2020"/>
      <c r="BI12" s="2020"/>
      <c r="BJ12" s="2020"/>
      <c r="BK12" s="2020"/>
      <c r="BL12" s="2020"/>
      <c r="BM12" s="2020"/>
      <c r="BN12" s="2020"/>
      <c r="BO12" s="2020"/>
      <c r="BP12" s="2020"/>
      <c r="BQ12" s="2020"/>
      <c r="BR12" s="2020"/>
      <c r="BS12" s="2020"/>
      <c r="BT12" s="2020"/>
      <c r="BU12" s="2020"/>
      <c r="BV12" s="2021"/>
      <c r="BW12" s="2"/>
      <c r="BX12" s="2"/>
      <c r="BY12" s="2"/>
      <c r="BZ12" s="30"/>
      <c r="CA12" s="2"/>
      <c r="CB12" s="2"/>
      <c r="CC12" s="2"/>
      <c r="CD12" s="32"/>
      <c r="CE12" s="501"/>
      <c r="CF12" s="502"/>
      <c r="CG12" s="502"/>
      <c r="CH12" s="502"/>
      <c r="CI12" s="502"/>
      <c r="CJ12" s="502"/>
      <c r="CK12" s="502"/>
      <c r="CL12" s="502"/>
      <c r="CM12" s="502"/>
      <c r="CN12" s="502"/>
      <c r="CO12" s="502"/>
      <c r="CP12" s="502"/>
      <c r="CQ12" s="502"/>
      <c r="CR12" s="502"/>
      <c r="CS12" s="502"/>
      <c r="CT12" s="502"/>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2"/>
      <c r="DR12" s="502"/>
      <c r="DS12" s="502"/>
      <c r="DT12" s="502"/>
      <c r="DU12" s="502"/>
      <c r="DV12" s="502"/>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502"/>
      <c r="EV12" s="502"/>
      <c r="EW12" s="502"/>
      <c r="EX12" s="502"/>
      <c r="EY12" s="502"/>
      <c r="EZ12" s="502"/>
      <c r="FA12" s="502"/>
      <c r="FB12" s="502"/>
      <c r="FC12" s="502"/>
      <c r="FD12" s="502"/>
      <c r="FE12" s="502"/>
      <c r="FF12" s="502"/>
      <c r="FG12" s="502"/>
      <c r="FH12" s="502"/>
      <c r="FI12" s="502"/>
      <c r="FJ12" s="502"/>
      <c r="FK12" s="502"/>
      <c r="FL12" s="502"/>
      <c r="FM12" s="502"/>
      <c r="FN12" s="502"/>
      <c r="FO12" s="502"/>
      <c r="FP12" s="502"/>
      <c r="FQ12" s="502"/>
      <c r="FR12" s="503"/>
      <c r="FS12" s="32"/>
    </row>
    <row r="13" spans="2:177" ht="10.5" customHeight="1" thickBot="1" x14ac:dyDescent="0.2">
      <c r="B13" s="29"/>
      <c r="C13" s="754"/>
      <c r="D13" s="755"/>
      <c r="E13" s="755"/>
      <c r="F13" s="755"/>
      <c r="G13" s="755"/>
      <c r="H13" s="755"/>
      <c r="I13" s="2022"/>
      <c r="J13" s="2023"/>
      <c r="K13" s="2023"/>
      <c r="L13" s="2023"/>
      <c r="M13" s="2023"/>
      <c r="N13" s="2023"/>
      <c r="O13" s="2023"/>
      <c r="P13" s="2023"/>
      <c r="Q13" s="2023"/>
      <c r="R13" s="2023"/>
      <c r="S13" s="2023"/>
      <c r="T13" s="2023"/>
      <c r="U13" s="2023"/>
      <c r="V13" s="2023"/>
      <c r="W13" s="2023"/>
      <c r="X13" s="2023"/>
      <c r="Y13" s="2023"/>
      <c r="Z13" s="2023"/>
      <c r="AA13" s="2023"/>
      <c r="AB13" s="2023"/>
      <c r="AC13" s="2023"/>
      <c r="AD13" s="2023"/>
      <c r="AE13" s="2023"/>
      <c r="AF13" s="2023"/>
      <c r="AG13" s="2023"/>
      <c r="AH13" s="2023"/>
      <c r="AI13" s="2023"/>
      <c r="AJ13" s="2023"/>
      <c r="AK13" s="2023"/>
      <c r="AL13" s="2023"/>
      <c r="AM13" s="2023"/>
      <c r="AN13" s="2023"/>
      <c r="AO13" s="2023"/>
      <c r="AP13" s="2023"/>
      <c r="AQ13" s="2023"/>
      <c r="AR13" s="2023"/>
      <c r="AS13" s="2023"/>
      <c r="AT13" s="2023"/>
      <c r="AU13" s="2023"/>
      <c r="AV13" s="2023"/>
      <c r="AW13" s="2023"/>
      <c r="AX13" s="2023"/>
      <c r="AY13" s="2023"/>
      <c r="AZ13" s="2023"/>
      <c r="BA13" s="2023"/>
      <c r="BB13" s="2023"/>
      <c r="BC13" s="2023"/>
      <c r="BD13" s="2023"/>
      <c r="BE13" s="2023"/>
      <c r="BF13" s="2023"/>
      <c r="BG13" s="2023"/>
      <c r="BH13" s="2023"/>
      <c r="BI13" s="2023"/>
      <c r="BJ13" s="2023"/>
      <c r="BK13" s="2023"/>
      <c r="BL13" s="2023"/>
      <c r="BM13" s="2023"/>
      <c r="BN13" s="2023"/>
      <c r="BO13" s="2023"/>
      <c r="BP13" s="2023"/>
      <c r="BQ13" s="2023"/>
      <c r="BR13" s="2023"/>
      <c r="BS13" s="2023"/>
      <c r="BT13" s="2023"/>
      <c r="BU13" s="2023"/>
      <c r="BV13" s="2024"/>
      <c r="BW13" s="2"/>
      <c r="BX13" s="2"/>
      <c r="BY13" s="2"/>
      <c r="BZ13" s="30"/>
      <c r="CA13" s="2"/>
      <c r="CB13" s="2"/>
      <c r="CC13" s="2"/>
      <c r="CD13" s="32"/>
      <c r="CE13" s="501"/>
      <c r="CF13" s="502"/>
      <c r="CG13" s="502"/>
      <c r="CH13" s="502"/>
      <c r="CI13" s="502"/>
      <c r="CJ13" s="502"/>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2"/>
      <c r="EZ13" s="502"/>
      <c r="FA13" s="502"/>
      <c r="FB13" s="502"/>
      <c r="FC13" s="502"/>
      <c r="FD13" s="502"/>
      <c r="FE13" s="502"/>
      <c r="FF13" s="502"/>
      <c r="FG13" s="502"/>
      <c r="FH13" s="502"/>
      <c r="FI13" s="502"/>
      <c r="FJ13" s="502"/>
      <c r="FK13" s="502"/>
      <c r="FL13" s="502"/>
      <c r="FM13" s="502"/>
      <c r="FN13" s="502"/>
      <c r="FO13" s="502"/>
      <c r="FP13" s="502"/>
      <c r="FQ13" s="502"/>
      <c r="FR13" s="503"/>
    </row>
    <row r="14" spans="2:177" ht="10.5" customHeight="1" thickBot="1" x14ac:dyDescent="0.2">
      <c r="B14" s="2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30"/>
      <c r="CA14" s="2"/>
      <c r="CB14" s="2"/>
      <c r="CC14" s="2"/>
      <c r="CD14" s="32"/>
      <c r="CE14" s="504"/>
      <c r="CF14" s="505"/>
      <c r="CG14" s="505"/>
      <c r="CH14" s="505"/>
      <c r="CI14" s="505"/>
      <c r="CJ14" s="505"/>
      <c r="CK14" s="505"/>
      <c r="CL14" s="505"/>
      <c r="CM14" s="505"/>
      <c r="CN14" s="505"/>
      <c r="CO14" s="505"/>
      <c r="CP14" s="505"/>
      <c r="CQ14" s="505"/>
      <c r="CR14" s="505"/>
      <c r="CS14" s="505"/>
      <c r="CT14" s="505"/>
      <c r="CU14" s="505"/>
      <c r="CV14" s="505"/>
      <c r="CW14" s="505"/>
      <c r="CX14" s="505"/>
      <c r="CY14" s="505"/>
      <c r="CZ14" s="505"/>
      <c r="DA14" s="505"/>
      <c r="DB14" s="505"/>
      <c r="DC14" s="505"/>
      <c r="DD14" s="505"/>
      <c r="DE14" s="505"/>
      <c r="DF14" s="505"/>
      <c r="DG14" s="505"/>
      <c r="DH14" s="505"/>
      <c r="DI14" s="505"/>
      <c r="DJ14" s="505"/>
      <c r="DK14" s="505"/>
      <c r="DL14" s="505"/>
      <c r="DM14" s="505"/>
      <c r="DN14" s="505"/>
      <c r="DO14" s="505"/>
      <c r="DP14" s="505"/>
      <c r="DQ14" s="505"/>
      <c r="DR14" s="505"/>
      <c r="DS14" s="505"/>
      <c r="DT14" s="505"/>
      <c r="DU14" s="505"/>
      <c r="DV14" s="505"/>
      <c r="DW14" s="505"/>
      <c r="DX14" s="505"/>
      <c r="DY14" s="505"/>
      <c r="DZ14" s="505"/>
      <c r="EA14" s="505"/>
      <c r="EB14" s="505"/>
      <c r="EC14" s="505"/>
      <c r="ED14" s="505"/>
      <c r="EE14" s="505"/>
      <c r="EF14" s="505"/>
      <c r="EG14" s="505"/>
      <c r="EH14" s="505"/>
      <c r="EI14" s="505"/>
      <c r="EJ14" s="505"/>
      <c r="EK14" s="505"/>
      <c r="EL14" s="505"/>
      <c r="EM14" s="505"/>
      <c r="EN14" s="505"/>
      <c r="EO14" s="505"/>
      <c r="EP14" s="505"/>
      <c r="EQ14" s="505"/>
      <c r="ER14" s="505"/>
      <c r="ES14" s="505"/>
      <c r="ET14" s="505"/>
      <c r="EU14" s="505"/>
      <c r="EV14" s="505"/>
      <c r="EW14" s="505"/>
      <c r="EX14" s="505"/>
      <c r="EY14" s="505"/>
      <c r="EZ14" s="505"/>
      <c r="FA14" s="505"/>
      <c r="FB14" s="505"/>
      <c r="FC14" s="505"/>
      <c r="FD14" s="505"/>
      <c r="FE14" s="505"/>
      <c r="FF14" s="505"/>
      <c r="FG14" s="505"/>
      <c r="FH14" s="505"/>
      <c r="FI14" s="505"/>
      <c r="FJ14" s="505"/>
      <c r="FK14" s="505"/>
      <c r="FL14" s="505"/>
      <c r="FM14" s="505"/>
      <c r="FN14" s="505"/>
      <c r="FO14" s="505"/>
      <c r="FP14" s="505"/>
      <c r="FQ14" s="505"/>
      <c r="FR14" s="506"/>
    </row>
    <row r="15" spans="2:177" ht="10.5" customHeight="1" thickBot="1" x14ac:dyDescent="0.2">
      <c r="B15" s="29"/>
      <c r="C15" s="748" t="s">
        <v>8</v>
      </c>
      <c r="D15" s="749"/>
      <c r="E15" s="749"/>
      <c r="F15" s="749"/>
      <c r="G15" s="749"/>
      <c r="H15" s="750"/>
      <c r="I15" s="2052"/>
      <c r="J15" s="2053"/>
      <c r="K15" s="2053"/>
      <c r="L15" s="2054"/>
      <c r="M15" s="214"/>
      <c r="N15" s="36"/>
      <c r="O15" s="36"/>
      <c r="P15" s="36"/>
      <c r="Q15" s="36"/>
      <c r="R15" s="36"/>
      <c r="S15" s="36"/>
      <c r="T15" s="36"/>
      <c r="U15" s="36"/>
      <c r="V15" s="36"/>
      <c r="W15" s="36"/>
      <c r="X15" s="55"/>
      <c r="Y15" s="55"/>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Z15" s="33"/>
      <c r="CD15" s="32"/>
    </row>
    <row r="16" spans="2:177" ht="10.5" customHeight="1" thickBot="1" x14ac:dyDescent="0.2">
      <c r="B16" s="29"/>
      <c r="C16" s="754"/>
      <c r="D16" s="755"/>
      <c r="E16" s="755"/>
      <c r="F16" s="755"/>
      <c r="G16" s="755"/>
      <c r="H16" s="756"/>
      <c r="I16" s="2055"/>
      <c r="J16" s="2055"/>
      <c r="K16" s="2055"/>
      <c r="L16" s="2056"/>
      <c r="M16" s="214"/>
      <c r="N16" s="36"/>
      <c r="O16" s="36"/>
      <c r="P16" s="36"/>
      <c r="Q16" s="36"/>
      <c r="R16" s="36"/>
      <c r="S16" s="36"/>
      <c r="T16" s="36"/>
      <c r="U16" s="36"/>
      <c r="V16" s="36"/>
      <c r="W16" s="36"/>
      <c r="X16" s="55"/>
      <c r="Y16" s="55"/>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Z16" s="33"/>
      <c r="CD16" s="32"/>
      <c r="CE16" s="498" t="s">
        <v>236</v>
      </c>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99"/>
      <c r="DT16" s="499"/>
      <c r="DU16" s="499"/>
      <c r="DV16" s="499"/>
      <c r="DW16" s="499"/>
      <c r="DX16" s="499"/>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499"/>
      <c r="FK16" s="499"/>
      <c r="FL16" s="499"/>
      <c r="FM16" s="499"/>
      <c r="FN16" s="499"/>
      <c r="FO16" s="499"/>
      <c r="FP16" s="499"/>
      <c r="FQ16" s="499"/>
      <c r="FR16" s="500"/>
    </row>
    <row r="17" spans="2:177" ht="10.5" customHeight="1" x14ac:dyDescent="0.15">
      <c r="B17" s="29"/>
      <c r="C17" s="2856" t="s">
        <v>93</v>
      </c>
      <c r="D17" s="2857"/>
      <c r="E17" s="2857"/>
      <c r="F17" s="2857"/>
      <c r="G17" s="2857"/>
      <c r="H17" s="2857"/>
      <c r="I17" s="2860"/>
      <c r="J17" s="2861"/>
      <c r="K17" s="2861"/>
      <c r="L17" s="2861"/>
      <c r="M17" s="2861"/>
      <c r="N17" s="2861"/>
      <c r="O17" s="2861"/>
      <c r="P17" s="2861"/>
      <c r="Q17" s="2861"/>
      <c r="R17" s="2861"/>
      <c r="S17" s="2861"/>
      <c r="T17" s="2861"/>
      <c r="U17" s="2861"/>
      <c r="V17" s="2861"/>
      <c r="W17" s="2862"/>
      <c r="X17" s="84"/>
      <c r="Y17" s="84"/>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Z17" s="33"/>
      <c r="CD17" s="32"/>
      <c r="CE17" s="501"/>
      <c r="CF17" s="502"/>
      <c r="CG17" s="502"/>
      <c r="CH17" s="502"/>
      <c r="CI17" s="502"/>
      <c r="CJ17" s="502"/>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c r="DH17" s="502"/>
      <c r="DI17" s="502"/>
      <c r="DJ17" s="502"/>
      <c r="DK17" s="502"/>
      <c r="DL17" s="502"/>
      <c r="DM17" s="502"/>
      <c r="DN17" s="502"/>
      <c r="DO17" s="502"/>
      <c r="DP17" s="502"/>
      <c r="DQ17" s="502"/>
      <c r="DR17" s="502"/>
      <c r="DS17" s="502"/>
      <c r="DT17" s="502"/>
      <c r="DU17" s="502"/>
      <c r="DV17" s="502"/>
      <c r="DW17" s="502"/>
      <c r="DX17" s="502"/>
      <c r="DY17" s="502"/>
      <c r="DZ17" s="502"/>
      <c r="EA17" s="502"/>
      <c r="EB17" s="502"/>
      <c r="EC17" s="502"/>
      <c r="ED17" s="502"/>
      <c r="EE17" s="502"/>
      <c r="EF17" s="502"/>
      <c r="EG17" s="502"/>
      <c r="EH17" s="502"/>
      <c r="EI17" s="502"/>
      <c r="EJ17" s="502"/>
      <c r="EK17" s="502"/>
      <c r="EL17" s="502"/>
      <c r="EM17" s="502"/>
      <c r="EN17" s="502"/>
      <c r="EO17" s="502"/>
      <c r="EP17" s="502"/>
      <c r="EQ17" s="502"/>
      <c r="ER17" s="502"/>
      <c r="ES17" s="502"/>
      <c r="ET17" s="502"/>
      <c r="EU17" s="502"/>
      <c r="EV17" s="502"/>
      <c r="EW17" s="502"/>
      <c r="EX17" s="502"/>
      <c r="EY17" s="502"/>
      <c r="EZ17" s="502"/>
      <c r="FA17" s="502"/>
      <c r="FB17" s="502"/>
      <c r="FC17" s="502"/>
      <c r="FD17" s="502"/>
      <c r="FE17" s="502"/>
      <c r="FF17" s="502"/>
      <c r="FG17" s="502"/>
      <c r="FH17" s="502"/>
      <c r="FI17" s="502"/>
      <c r="FJ17" s="502"/>
      <c r="FK17" s="502"/>
      <c r="FL17" s="502"/>
      <c r="FM17" s="502"/>
      <c r="FN17" s="502"/>
      <c r="FO17" s="502"/>
      <c r="FP17" s="502"/>
      <c r="FQ17" s="502"/>
      <c r="FR17" s="503"/>
    </row>
    <row r="18" spans="2:177" ht="10.5" customHeight="1" thickBot="1" x14ac:dyDescent="0.2">
      <c r="B18" s="29"/>
      <c r="C18" s="2858"/>
      <c r="D18" s="2859"/>
      <c r="E18" s="2859"/>
      <c r="F18" s="2859"/>
      <c r="G18" s="2859"/>
      <c r="H18" s="2859"/>
      <c r="I18" s="2863"/>
      <c r="J18" s="2864"/>
      <c r="K18" s="2864"/>
      <c r="L18" s="2864"/>
      <c r="M18" s="2864"/>
      <c r="N18" s="2864"/>
      <c r="O18" s="2864"/>
      <c r="P18" s="2864"/>
      <c r="Q18" s="2864"/>
      <c r="R18" s="2864"/>
      <c r="S18" s="2864"/>
      <c r="T18" s="2864"/>
      <c r="U18" s="2864"/>
      <c r="V18" s="2864"/>
      <c r="W18" s="2865"/>
      <c r="X18" s="84"/>
      <c r="Y18" s="84"/>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30"/>
      <c r="CA18" s="2"/>
      <c r="CB18" s="2"/>
      <c r="CC18" s="2"/>
      <c r="CD18" s="32"/>
      <c r="CE18" s="501"/>
      <c r="CF18" s="502"/>
      <c r="CG18" s="502"/>
      <c r="CH18" s="502"/>
      <c r="CI18" s="502"/>
      <c r="CJ18" s="502"/>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2"/>
      <c r="DR18" s="502"/>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2"/>
      <c r="EZ18" s="502"/>
      <c r="FA18" s="502"/>
      <c r="FB18" s="502"/>
      <c r="FC18" s="502"/>
      <c r="FD18" s="502"/>
      <c r="FE18" s="502"/>
      <c r="FF18" s="502"/>
      <c r="FG18" s="502"/>
      <c r="FH18" s="502"/>
      <c r="FI18" s="502"/>
      <c r="FJ18" s="502"/>
      <c r="FK18" s="502"/>
      <c r="FL18" s="502"/>
      <c r="FM18" s="502"/>
      <c r="FN18" s="502"/>
      <c r="FO18" s="502"/>
      <c r="FP18" s="502"/>
      <c r="FQ18" s="502"/>
      <c r="FR18" s="503"/>
    </row>
    <row r="19" spans="2:177" ht="10.5" customHeight="1" x14ac:dyDescent="0.15">
      <c r="B19" s="29"/>
      <c r="C19" s="748" t="s">
        <v>48</v>
      </c>
      <c r="D19" s="749"/>
      <c r="E19" s="749"/>
      <c r="F19" s="749"/>
      <c r="G19" s="749"/>
      <c r="H19" s="750"/>
      <c r="I19" s="711" t="s">
        <v>53</v>
      </c>
      <c r="J19" s="2064"/>
      <c r="K19" s="2064"/>
      <c r="L19" s="2064"/>
      <c r="M19" s="206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30"/>
      <c r="CA19" s="2"/>
      <c r="CB19" s="2"/>
      <c r="CC19" s="2"/>
      <c r="CD19" s="32"/>
      <c r="CE19" s="501"/>
      <c r="CF19" s="502"/>
      <c r="CG19" s="502"/>
      <c r="CH19" s="502"/>
      <c r="CI19" s="502"/>
      <c r="CJ19" s="502"/>
      <c r="CK19" s="502"/>
      <c r="CL19" s="502"/>
      <c r="CM19" s="502"/>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2"/>
      <c r="DR19" s="502"/>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2"/>
      <c r="EZ19" s="502"/>
      <c r="FA19" s="502"/>
      <c r="FB19" s="502"/>
      <c r="FC19" s="502"/>
      <c r="FD19" s="502"/>
      <c r="FE19" s="502"/>
      <c r="FF19" s="502"/>
      <c r="FG19" s="502"/>
      <c r="FH19" s="502"/>
      <c r="FI19" s="502"/>
      <c r="FJ19" s="502"/>
      <c r="FK19" s="502"/>
      <c r="FL19" s="502"/>
      <c r="FM19" s="502"/>
      <c r="FN19" s="502"/>
      <c r="FO19" s="502"/>
      <c r="FP19" s="502"/>
      <c r="FQ19" s="502"/>
      <c r="FR19" s="503"/>
    </row>
    <row r="20" spans="2:177" ht="10.5" customHeight="1" thickBot="1" x14ac:dyDescent="0.2">
      <c r="B20" s="29"/>
      <c r="C20" s="751"/>
      <c r="D20" s="752"/>
      <c r="E20" s="752"/>
      <c r="F20" s="752"/>
      <c r="G20" s="752"/>
      <c r="H20" s="753"/>
      <c r="I20" s="2063"/>
      <c r="J20" s="2066"/>
      <c r="K20" s="2066"/>
      <c r="L20" s="2066"/>
      <c r="M20" s="2067"/>
      <c r="N20" s="34"/>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2"/>
      <c r="BX20" s="2"/>
      <c r="BY20" s="2"/>
      <c r="BZ20" s="30"/>
      <c r="CA20" s="2"/>
      <c r="CB20" s="2"/>
      <c r="CC20" s="2"/>
      <c r="CD20" s="32"/>
      <c r="CE20" s="501"/>
      <c r="CF20" s="502"/>
      <c r="CG20" s="502"/>
      <c r="CH20" s="502"/>
      <c r="CI20" s="502"/>
      <c r="CJ20" s="502"/>
      <c r="CK20" s="502"/>
      <c r="CL20" s="502"/>
      <c r="CM20" s="502"/>
      <c r="CN20" s="502"/>
      <c r="CO20" s="502"/>
      <c r="CP20" s="502"/>
      <c r="CQ20" s="502"/>
      <c r="CR20" s="502"/>
      <c r="CS20" s="502"/>
      <c r="CT20" s="502"/>
      <c r="CU20" s="502"/>
      <c r="CV20" s="502"/>
      <c r="CW20" s="502"/>
      <c r="CX20" s="502"/>
      <c r="CY20" s="502"/>
      <c r="CZ20" s="502"/>
      <c r="DA20" s="502"/>
      <c r="DB20" s="502"/>
      <c r="DC20" s="502"/>
      <c r="DD20" s="502"/>
      <c r="DE20" s="502"/>
      <c r="DF20" s="502"/>
      <c r="DG20" s="502"/>
      <c r="DH20" s="502"/>
      <c r="DI20" s="502"/>
      <c r="DJ20" s="502"/>
      <c r="DK20" s="502"/>
      <c r="DL20" s="502"/>
      <c r="DM20" s="502"/>
      <c r="DN20" s="502"/>
      <c r="DO20" s="502"/>
      <c r="DP20" s="502"/>
      <c r="DQ20" s="502"/>
      <c r="DR20" s="502"/>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2"/>
      <c r="FC20" s="502"/>
      <c r="FD20" s="502"/>
      <c r="FE20" s="502"/>
      <c r="FF20" s="502"/>
      <c r="FG20" s="502"/>
      <c r="FH20" s="502"/>
      <c r="FI20" s="502"/>
      <c r="FJ20" s="502"/>
      <c r="FK20" s="502"/>
      <c r="FL20" s="502"/>
      <c r="FM20" s="502"/>
      <c r="FN20" s="502"/>
      <c r="FO20" s="502"/>
      <c r="FP20" s="502"/>
      <c r="FQ20" s="502"/>
      <c r="FR20" s="503"/>
      <c r="FS20" s="32"/>
    </row>
    <row r="21" spans="2:177" ht="10.5" customHeight="1" x14ac:dyDescent="0.15">
      <c r="B21" s="29"/>
      <c r="C21" s="751"/>
      <c r="D21" s="752"/>
      <c r="E21" s="752"/>
      <c r="F21" s="752"/>
      <c r="G21" s="752"/>
      <c r="H21" s="753"/>
      <c r="I21" s="2068"/>
      <c r="J21" s="2034"/>
      <c r="K21" s="2034"/>
      <c r="L21" s="2034"/>
      <c r="M21" s="2034"/>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c r="AL21" s="2034"/>
      <c r="AM21" s="2034"/>
      <c r="AN21" s="2034"/>
      <c r="AO21" s="2034"/>
      <c r="AP21" s="2034"/>
      <c r="AQ21" s="2034"/>
      <c r="AR21" s="2034"/>
      <c r="AS21" s="2034"/>
      <c r="AT21" s="2034"/>
      <c r="AU21" s="2034"/>
      <c r="AV21" s="2034"/>
      <c r="AW21" s="2034"/>
      <c r="AX21" s="2034"/>
      <c r="AY21" s="2034"/>
      <c r="AZ21" s="2034"/>
      <c r="BA21" s="2034"/>
      <c r="BB21" s="2034"/>
      <c r="BC21" s="2034"/>
      <c r="BD21" s="2034"/>
      <c r="BE21" s="2034"/>
      <c r="BF21" s="2034"/>
      <c r="BG21" s="2034"/>
      <c r="BH21" s="2034"/>
      <c r="BI21" s="2034"/>
      <c r="BJ21" s="2034"/>
      <c r="BK21" s="2034"/>
      <c r="BL21" s="2034"/>
      <c r="BM21" s="2034"/>
      <c r="BN21" s="2034"/>
      <c r="BO21" s="2034"/>
      <c r="BP21" s="2034"/>
      <c r="BQ21" s="2034"/>
      <c r="BR21" s="2034"/>
      <c r="BS21" s="2034"/>
      <c r="BT21" s="2034"/>
      <c r="BU21" s="2034"/>
      <c r="BV21" s="2035"/>
      <c r="BW21" s="78"/>
      <c r="BX21" s="78"/>
      <c r="BY21" s="78"/>
      <c r="BZ21" s="35"/>
      <c r="CA21" s="36"/>
      <c r="CB21" s="36"/>
      <c r="CC21" s="2"/>
      <c r="CD21" s="32"/>
      <c r="CE21" s="501"/>
      <c r="CF21" s="502"/>
      <c r="CG21" s="502"/>
      <c r="CH21" s="502"/>
      <c r="CI21" s="502"/>
      <c r="CJ21" s="502"/>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2"/>
      <c r="DR21" s="502"/>
      <c r="DS21" s="502"/>
      <c r="DT21" s="502"/>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c r="FG21" s="502"/>
      <c r="FH21" s="502"/>
      <c r="FI21" s="502"/>
      <c r="FJ21" s="502"/>
      <c r="FK21" s="502"/>
      <c r="FL21" s="502"/>
      <c r="FM21" s="502"/>
      <c r="FN21" s="502"/>
      <c r="FO21" s="502"/>
      <c r="FP21" s="502"/>
      <c r="FQ21" s="502"/>
      <c r="FR21" s="503"/>
      <c r="FS21" s="32"/>
    </row>
    <row r="22" spans="2:177" ht="10.5" customHeight="1" thickBot="1" x14ac:dyDescent="0.2">
      <c r="B22" s="29"/>
      <c r="C22" s="754"/>
      <c r="D22" s="755"/>
      <c r="E22" s="755"/>
      <c r="F22" s="755"/>
      <c r="G22" s="755"/>
      <c r="H22" s="756"/>
      <c r="I22" s="2022"/>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3"/>
      <c r="AJ22" s="2023"/>
      <c r="AK22" s="2023"/>
      <c r="AL22" s="2023"/>
      <c r="AM22" s="2023"/>
      <c r="AN22" s="2023"/>
      <c r="AO22" s="2023"/>
      <c r="AP22" s="2023"/>
      <c r="AQ22" s="2023"/>
      <c r="AR22" s="2023"/>
      <c r="AS22" s="2023"/>
      <c r="AT22" s="2023"/>
      <c r="AU22" s="2023"/>
      <c r="AV22" s="2023"/>
      <c r="AW22" s="2023"/>
      <c r="AX22" s="2023"/>
      <c r="AY22" s="2023"/>
      <c r="AZ22" s="2023"/>
      <c r="BA22" s="2023"/>
      <c r="BB22" s="2023"/>
      <c r="BC22" s="2023"/>
      <c r="BD22" s="2023"/>
      <c r="BE22" s="2023"/>
      <c r="BF22" s="2023"/>
      <c r="BG22" s="2023"/>
      <c r="BH22" s="2023"/>
      <c r="BI22" s="2023"/>
      <c r="BJ22" s="2023"/>
      <c r="BK22" s="2023"/>
      <c r="BL22" s="2023"/>
      <c r="BM22" s="2023"/>
      <c r="BN22" s="2023"/>
      <c r="BO22" s="2023"/>
      <c r="BP22" s="2023"/>
      <c r="BQ22" s="2023"/>
      <c r="BR22" s="2023"/>
      <c r="BS22" s="2023"/>
      <c r="BT22" s="2023"/>
      <c r="BU22" s="2023"/>
      <c r="BV22" s="2024"/>
      <c r="BW22" s="78"/>
      <c r="BX22" s="78"/>
      <c r="BY22" s="78"/>
      <c r="BZ22" s="35"/>
      <c r="CA22" s="36"/>
      <c r="CB22" s="36"/>
      <c r="CC22" s="2"/>
      <c r="CD22" s="32"/>
      <c r="CE22" s="501"/>
      <c r="CF22" s="502"/>
      <c r="CG22" s="502"/>
      <c r="CH22" s="502"/>
      <c r="CI22" s="502"/>
      <c r="CJ22" s="502"/>
      <c r="CK22" s="502"/>
      <c r="CL22" s="502"/>
      <c r="CM22" s="502"/>
      <c r="CN22" s="502"/>
      <c r="CO22" s="502"/>
      <c r="CP22" s="502"/>
      <c r="CQ22" s="502"/>
      <c r="CR22" s="502"/>
      <c r="CS22" s="502"/>
      <c r="CT22" s="502"/>
      <c r="CU22" s="502"/>
      <c r="CV22" s="502"/>
      <c r="CW22" s="502"/>
      <c r="CX22" s="502"/>
      <c r="CY22" s="502"/>
      <c r="CZ22" s="502"/>
      <c r="DA22" s="502"/>
      <c r="DB22" s="502"/>
      <c r="DC22" s="502"/>
      <c r="DD22" s="502"/>
      <c r="DE22" s="502"/>
      <c r="DF22" s="502"/>
      <c r="DG22" s="502"/>
      <c r="DH22" s="502"/>
      <c r="DI22" s="502"/>
      <c r="DJ22" s="502"/>
      <c r="DK22" s="502"/>
      <c r="DL22" s="502"/>
      <c r="DM22" s="502"/>
      <c r="DN22" s="502"/>
      <c r="DO22" s="502"/>
      <c r="DP22" s="502"/>
      <c r="DQ22" s="502"/>
      <c r="DR22" s="502"/>
      <c r="DS22" s="502"/>
      <c r="DT22" s="502"/>
      <c r="DU22" s="502"/>
      <c r="DV22" s="502"/>
      <c r="DW22" s="502"/>
      <c r="DX22" s="502"/>
      <c r="DY22" s="502"/>
      <c r="DZ22" s="502"/>
      <c r="EA22" s="502"/>
      <c r="EB22" s="502"/>
      <c r="EC22" s="502"/>
      <c r="ED22" s="502"/>
      <c r="EE22" s="502"/>
      <c r="EF22" s="502"/>
      <c r="EG22" s="502"/>
      <c r="EH22" s="502"/>
      <c r="EI22" s="502"/>
      <c r="EJ22" s="502"/>
      <c r="EK22" s="502"/>
      <c r="EL22" s="502"/>
      <c r="EM22" s="502"/>
      <c r="EN22" s="502"/>
      <c r="EO22" s="502"/>
      <c r="EP22" s="502"/>
      <c r="EQ22" s="502"/>
      <c r="ER22" s="502"/>
      <c r="ES22" s="502"/>
      <c r="ET22" s="502"/>
      <c r="EU22" s="502"/>
      <c r="EV22" s="502"/>
      <c r="EW22" s="502"/>
      <c r="EX22" s="502"/>
      <c r="EY22" s="502"/>
      <c r="EZ22" s="502"/>
      <c r="FA22" s="502"/>
      <c r="FB22" s="502"/>
      <c r="FC22" s="502"/>
      <c r="FD22" s="502"/>
      <c r="FE22" s="502"/>
      <c r="FF22" s="502"/>
      <c r="FG22" s="502"/>
      <c r="FH22" s="502"/>
      <c r="FI22" s="502"/>
      <c r="FJ22" s="502"/>
      <c r="FK22" s="502"/>
      <c r="FL22" s="502"/>
      <c r="FM22" s="502"/>
      <c r="FN22" s="502"/>
      <c r="FO22" s="502"/>
      <c r="FP22" s="502"/>
      <c r="FQ22" s="502"/>
      <c r="FR22" s="503"/>
      <c r="FS22" s="32"/>
    </row>
    <row r="23" spans="2:177" ht="10.5" customHeight="1" x14ac:dyDescent="0.15">
      <c r="B23" s="29"/>
      <c r="C23" s="748" t="s">
        <v>49</v>
      </c>
      <c r="D23" s="749"/>
      <c r="E23" s="749"/>
      <c r="F23" s="749"/>
      <c r="G23" s="749"/>
      <c r="H23" s="750"/>
      <c r="I23" s="2034"/>
      <c r="J23" s="2034"/>
      <c r="K23" s="2034"/>
      <c r="L23" s="2034"/>
      <c r="M23" s="2034"/>
      <c r="N23" s="2034"/>
      <c r="O23" s="2034"/>
      <c r="P23" s="2034"/>
      <c r="Q23" s="2034"/>
      <c r="R23" s="2034"/>
      <c r="S23" s="2034"/>
      <c r="T23" s="2034"/>
      <c r="U23" s="2034"/>
      <c r="V23" s="2034"/>
      <c r="W23" s="2035"/>
      <c r="X23" s="78"/>
      <c r="Y23" s="78"/>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30"/>
      <c r="CA23" s="2"/>
      <c r="CB23" s="2"/>
      <c r="CC23" s="2"/>
      <c r="CD23" s="32"/>
      <c r="CE23" s="501"/>
      <c r="CF23" s="502"/>
      <c r="CG23" s="502"/>
      <c r="CH23" s="502"/>
      <c r="CI23" s="502"/>
      <c r="CJ23" s="502"/>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2"/>
      <c r="DR23" s="502"/>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2"/>
      <c r="EZ23" s="502"/>
      <c r="FA23" s="502"/>
      <c r="FB23" s="502"/>
      <c r="FC23" s="502"/>
      <c r="FD23" s="502"/>
      <c r="FE23" s="502"/>
      <c r="FF23" s="502"/>
      <c r="FG23" s="502"/>
      <c r="FH23" s="502"/>
      <c r="FI23" s="502"/>
      <c r="FJ23" s="502"/>
      <c r="FK23" s="502"/>
      <c r="FL23" s="502"/>
      <c r="FM23" s="502"/>
      <c r="FN23" s="502"/>
      <c r="FO23" s="502"/>
      <c r="FP23" s="502"/>
      <c r="FQ23" s="502"/>
      <c r="FR23" s="503"/>
      <c r="FS23" s="32"/>
      <c r="FT23" s="32"/>
      <c r="FU23" s="32"/>
    </row>
    <row r="24" spans="2:177" ht="10.5" customHeight="1" thickBot="1" x14ac:dyDescent="0.2">
      <c r="B24" s="29"/>
      <c r="C24" s="754"/>
      <c r="D24" s="755"/>
      <c r="E24" s="755"/>
      <c r="F24" s="755"/>
      <c r="G24" s="755"/>
      <c r="H24" s="756"/>
      <c r="I24" s="2023"/>
      <c r="J24" s="2023"/>
      <c r="K24" s="2023"/>
      <c r="L24" s="2023"/>
      <c r="M24" s="2023"/>
      <c r="N24" s="2023"/>
      <c r="O24" s="2023"/>
      <c r="P24" s="2023"/>
      <c r="Q24" s="2023"/>
      <c r="R24" s="2023"/>
      <c r="S24" s="2023"/>
      <c r="T24" s="2023"/>
      <c r="U24" s="2023"/>
      <c r="V24" s="2023"/>
      <c r="W24" s="2024"/>
      <c r="X24" s="78"/>
      <c r="Y24" s="78"/>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30"/>
      <c r="CA24" s="2"/>
      <c r="CB24" s="2"/>
      <c r="CC24" s="2"/>
      <c r="CD24" s="32"/>
      <c r="CE24" s="501"/>
      <c r="CF24" s="502"/>
      <c r="CG24" s="502"/>
      <c r="CH24" s="502"/>
      <c r="CI24" s="502"/>
      <c r="CJ24" s="502"/>
      <c r="CK24" s="502"/>
      <c r="CL24" s="502"/>
      <c r="CM24" s="502"/>
      <c r="CN24" s="502"/>
      <c r="CO24" s="502"/>
      <c r="CP24" s="502"/>
      <c r="CQ24" s="502"/>
      <c r="CR24" s="502"/>
      <c r="CS24" s="502"/>
      <c r="CT24" s="502"/>
      <c r="CU24" s="502"/>
      <c r="CV24" s="502"/>
      <c r="CW24" s="502"/>
      <c r="CX24" s="502"/>
      <c r="CY24" s="502"/>
      <c r="CZ24" s="502"/>
      <c r="DA24" s="502"/>
      <c r="DB24" s="502"/>
      <c r="DC24" s="502"/>
      <c r="DD24" s="502"/>
      <c r="DE24" s="502"/>
      <c r="DF24" s="502"/>
      <c r="DG24" s="502"/>
      <c r="DH24" s="502"/>
      <c r="DI24" s="502"/>
      <c r="DJ24" s="502"/>
      <c r="DK24" s="502"/>
      <c r="DL24" s="502"/>
      <c r="DM24" s="502"/>
      <c r="DN24" s="502"/>
      <c r="DO24" s="502"/>
      <c r="DP24" s="502"/>
      <c r="DQ24" s="502"/>
      <c r="DR24" s="502"/>
      <c r="DS24" s="502"/>
      <c r="DT24" s="502"/>
      <c r="DU24" s="502"/>
      <c r="DV24" s="502"/>
      <c r="DW24" s="502"/>
      <c r="DX24" s="502"/>
      <c r="DY24" s="502"/>
      <c r="DZ24" s="502"/>
      <c r="EA24" s="502"/>
      <c r="EB24" s="502"/>
      <c r="EC24" s="502"/>
      <c r="ED24" s="502"/>
      <c r="EE24" s="502"/>
      <c r="EF24" s="502"/>
      <c r="EG24" s="502"/>
      <c r="EH24" s="502"/>
      <c r="EI24" s="502"/>
      <c r="EJ24" s="502"/>
      <c r="EK24" s="502"/>
      <c r="EL24" s="502"/>
      <c r="EM24" s="502"/>
      <c r="EN24" s="502"/>
      <c r="EO24" s="502"/>
      <c r="EP24" s="502"/>
      <c r="EQ24" s="502"/>
      <c r="ER24" s="502"/>
      <c r="ES24" s="502"/>
      <c r="ET24" s="502"/>
      <c r="EU24" s="502"/>
      <c r="EV24" s="502"/>
      <c r="EW24" s="502"/>
      <c r="EX24" s="502"/>
      <c r="EY24" s="502"/>
      <c r="EZ24" s="502"/>
      <c r="FA24" s="502"/>
      <c r="FB24" s="502"/>
      <c r="FC24" s="502"/>
      <c r="FD24" s="502"/>
      <c r="FE24" s="502"/>
      <c r="FF24" s="502"/>
      <c r="FG24" s="502"/>
      <c r="FH24" s="502"/>
      <c r="FI24" s="502"/>
      <c r="FJ24" s="502"/>
      <c r="FK24" s="502"/>
      <c r="FL24" s="502"/>
      <c r="FM24" s="502"/>
      <c r="FN24" s="502"/>
      <c r="FO24" s="502"/>
      <c r="FP24" s="502"/>
      <c r="FQ24" s="502"/>
      <c r="FR24" s="503"/>
      <c r="FS24" s="32"/>
      <c r="FT24" s="32"/>
      <c r="FU24" s="32"/>
    </row>
    <row r="25" spans="2:177" ht="10.5" customHeight="1" thickBot="1" x14ac:dyDescent="0.2">
      <c r="B25" s="29"/>
      <c r="C25" s="748" t="s">
        <v>50</v>
      </c>
      <c r="D25" s="749"/>
      <c r="E25" s="749"/>
      <c r="F25" s="749"/>
      <c r="G25" s="749"/>
      <c r="H25" s="750"/>
      <c r="I25" s="2007"/>
      <c r="J25" s="2007"/>
      <c r="K25" s="2007"/>
      <c r="L25" s="2007"/>
      <c r="M25" s="2007"/>
      <c r="N25" s="2007"/>
      <c r="O25" s="2007"/>
      <c r="P25" s="2007"/>
      <c r="Q25" s="2007"/>
      <c r="R25" s="2007"/>
      <c r="S25" s="2007"/>
      <c r="T25" s="2007"/>
      <c r="U25" s="2007"/>
      <c r="V25" s="2007"/>
      <c r="W25" s="2008"/>
      <c r="X25" s="85"/>
      <c r="Y25" s="85"/>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30"/>
      <c r="CA25" s="2"/>
      <c r="CB25" s="2"/>
      <c r="CC25" s="2"/>
      <c r="CD25" s="32"/>
      <c r="CE25" s="504"/>
      <c r="CF25" s="505"/>
      <c r="CG25" s="505"/>
      <c r="CH25" s="505"/>
      <c r="CI25" s="505"/>
      <c r="CJ25" s="505"/>
      <c r="CK25" s="505"/>
      <c r="CL25" s="505"/>
      <c r="CM25" s="505"/>
      <c r="CN25" s="505"/>
      <c r="CO25" s="505"/>
      <c r="CP25" s="505"/>
      <c r="CQ25" s="505"/>
      <c r="CR25" s="505"/>
      <c r="CS25" s="505"/>
      <c r="CT25" s="505"/>
      <c r="CU25" s="505"/>
      <c r="CV25" s="505"/>
      <c r="CW25" s="505"/>
      <c r="CX25" s="505"/>
      <c r="CY25" s="505"/>
      <c r="CZ25" s="505"/>
      <c r="DA25" s="505"/>
      <c r="DB25" s="505"/>
      <c r="DC25" s="505"/>
      <c r="DD25" s="505"/>
      <c r="DE25" s="505"/>
      <c r="DF25" s="505"/>
      <c r="DG25" s="505"/>
      <c r="DH25" s="505"/>
      <c r="DI25" s="505"/>
      <c r="DJ25" s="505"/>
      <c r="DK25" s="505"/>
      <c r="DL25" s="505"/>
      <c r="DM25" s="505"/>
      <c r="DN25" s="505"/>
      <c r="DO25" s="505"/>
      <c r="DP25" s="505"/>
      <c r="DQ25" s="505"/>
      <c r="DR25" s="505"/>
      <c r="DS25" s="505"/>
      <c r="DT25" s="505"/>
      <c r="DU25" s="505"/>
      <c r="DV25" s="505"/>
      <c r="DW25" s="505"/>
      <c r="DX25" s="505"/>
      <c r="DY25" s="505"/>
      <c r="DZ25" s="505"/>
      <c r="EA25" s="505"/>
      <c r="EB25" s="505"/>
      <c r="EC25" s="505"/>
      <c r="ED25" s="505"/>
      <c r="EE25" s="505"/>
      <c r="EF25" s="505"/>
      <c r="EG25" s="505"/>
      <c r="EH25" s="505"/>
      <c r="EI25" s="505"/>
      <c r="EJ25" s="505"/>
      <c r="EK25" s="505"/>
      <c r="EL25" s="505"/>
      <c r="EM25" s="505"/>
      <c r="EN25" s="505"/>
      <c r="EO25" s="505"/>
      <c r="EP25" s="505"/>
      <c r="EQ25" s="505"/>
      <c r="ER25" s="505"/>
      <c r="ES25" s="505"/>
      <c r="ET25" s="505"/>
      <c r="EU25" s="505"/>
      <c r="EV25" s="505"/>
      <c r="EW25" s="505"/>
      <c r="EX25" s="505"/>
      <c r="EY25" s="505"/>
      <c r="EZ25" s="505"/>
      <c r="FA25" s="505"/>
      <c r="FB25" s="505"/>
      <c r="FC25" s="505"/>
      <c r="FD25" s="505"/>
      <c r="FE25" s="505"/>
      <c r="FF25" s="505"/>
      <c r="FG25" s="505"/>
      <c r="FH25" s="505"/>
      <c r="FI25" s="505"/>
      <c r="FJ25" s="505"/>
      <c r="FK25" s="505"/>
      <c r="FL25" s="505"/>
      <c r="FM25" s="505"/>
      <c r="FN25" s="505"/>
      <c r="FO25" s="505"/>
      <c r="FP25" s="505"/>
      <c r="FQ25" s="505"/>
      <c r="FR25" s="506"/>
      <c r="FS25" s="32"/>
      <c r="FT25" s="32"/>
      <c r="FU25" s="32"/>
    </row>
    <row r="26" spans="2:177" ht="10.5" customHeight="1" thickBot="1" x14ac:dyDescent="0.2">
      <c r="B26" s="29"/>
      <c r="C26" s="754"/>
      <c r="D26" s="755"/>
      <c r="E26" s="755"/>
      <c r="F26" s="755"/>
      <c r="G26" s="755"/>
      <c r="H26" s="756"/>
      <c r="I26" s="2009"/>
      <c r="J26" s="2009"/>
      <c r="K26" s="2009"/>
      <c r="L26" s="2009"/>
      <c r="M26" s="2009"/>
      <c r="N26" s="2009"/>
      <c r="O26" s="2009"/>
      <c r="P26" s="2009"/>
      <c r="Q26" s="2009"/>
      <c r="R26" s="2009"/>
      <c r="S26" s="2009"/>
      <c r="T26" s="2009"/>
      <c r="U26" s="2009"/>
      <c r="V26" s="2009"/>
      <c r="W26" s="2010"/>
      <c r="X26" s="85"/>
      <c r="Y26" s="85"/>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30"/>
      <c r="CA26" s="2"/>
      <c r="CB26" s="2"/>
      <c r="CC26" s="2"/>
      <c r="CD26" s="32"/>
      <c r="FS26" s="32"/>
      <c r="FT26" s="32"/>
      <c r="FU26" s="32"/>
    </row>
    <row r="27" spans="2:177" ht="10.5" customHeight="1" thickBot="1" x14ac:dyDescent="0.2">
      <c r="B27" s="2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V27" s="2"/>
      <c r="AW27" s="2"/>
      <c r="AX27" s="2"/>
      <c r="AY27" s="2"/>
      <c r="AZ27" s="2"/>
      <c r="BA27" s="2"/>
      <c r="BB27" s="2"/>
      <c r="BC27" s="2"/>
      <c r="BD27" s="2"/>
      <c r="BE27" s="2"/>
      <c r="BF27" s="2"/>
      <c r="BG27" s="2"/>
      <c r="BH27" s="2"/>
      <c r="BI27" s="2"/>
      <c r="BJ27" s="2"/>
      <c r="BZ27" s="33"/>
      <c r="CD27" s="32"/>
      <c r="CE27" s="498" t="s">
        <v>73</v>
      </c>
      <c r="CF27" s="499"/>
      <c r="CG27" s="499"/>
      <c r="CH27" s="499"/>
      <c r="CI27" s="499"/>
      <c r="CJ27" s="499"/>
      <c r="CK27" s="499"/>
      <c r="CL27" s="499"/>
      <c r="CM27" s="499"/>
      <c r="CN27" s="499"/>
      <c r="CO27" s="499"/>
      <c r="CP27" s="499"/>
      <c r="CQ27" s="499"/>
      <c r="CR27" s="499"/>
      <c r="CS27" s="499"/>
      <c r="CT27" s="499"/>
      <c r="CU27" s="499"/>
      <c r="CV27" s="499"/>
      <c r="CW27" s="499"/>
      <c r="CX27" s="499"/>
      <c r="CY27" s="499"/>
      <c r="CZ27" s="499"/>
      <c r="DA27" s="499"/>
      <c r="DB27" s="499"/>
      <c r="DC27" s="499"/>
      <c r="DD27" s="499"/>
      <c r="DE27" s="499"/>
      <c r="DF27" s="499"/>
      <c r="DG27" s="499"/>
      <c r="DH27" s="499"/>
      <c r="DI27" s="499"/>
      <c r="DJ27" s="499"/>
      <c r="DK27" s="499"/>
      <c r="DL27" s="499"/>
      <c r="DM27" s="499"/>
      <c r="DN27" s="499"/>
      <c r="DO27" s="499"/>
      <c r="DP27" s="499"/>
      <c r="DQ27" s="499"/>
      <c r="DR27" s="499"/>
      <c r="DS27" s="499"/>
      <c r="DT27" s="499"/>
      <c r="DU27" s="499"/>
      <c r="DV27" s="499"/>
      <c r="DW27" s="499"/>
      <c r="DX27" s="499"/>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c r="FF27" s="499"/>
      <c r="FG27" s="499"/>
      <c r="FH27" s="499"/>
      <c r="FI27" s="499"/>
      <c r="FJ27" s="499"/>
      <c r="FK27" s="499"/>
      <c r="FL27" s="499"/>
      <c r="FM27" s="499"/>
      <c r="FN27" s="499"/>
      <c r="FO27" s="499"/>
      <c r="FP27" s="499"/>
      <c r="FQ27" s="499"/>
      <c r="FR27" s="500"/>
      <c r="FS27" s="32"/>
    </row>
    <row r="28" spans="2:177" ht="10.5" customHeight="1" x14ac:dyDescent="0.15">
      <c r="B28" s="29"/>
      <c r="C28" s="748" t="s">
        <v>9</v>
      </c>
      <c r="D28" s="749"/>
      <c r="E28" s="749"/>
      <c r="F28" s="749"/>
      <c r="G28" s="749"/>
      <c r="H28" s="750"/>
      <c r="I28" s="2036"/>
      <c r="J28" s="2036"/>
      <c r="K28" s="2036"/>
      <c r="L28" s="2036"/>
      <c r="M28" s="2038" t="s">
        <v>13</v>
      </c>
      <c r="N28" s="2039"/>
      <c r="O28" s="2036"/>
      <c r="P28" s="2036"/>
      <c r="Q28" s="2036"/>
      <c r="R28" s="2036"/>
      <c r="S28" s="2038" t="s">
        <v>14</v>
      </c>
      <c r="T28" s="710"/>
      <c r="U28" s="710"/>
      <c r="V28" s="710"/>
      <c r="W28" s="713"/>
      <c r="X28" s="2448"/>
      <c r="Y28" s="711"/>
      <c r="Z28" s="711"/>
      <c r="AA28" s="711"/>
      <c r="AB28" s="711"/>
      <c r="AC28" s="714"/>
      <c r="AD28" s="2083" t="s">
        <v>54</v>
      </c>
      <c r="AE28" s="710"/>
      <c r="AF28" s="710"/>
      <c r="AG28" s="710"/>
      <c r="AH28" s="710"/>
      <c r="AI28" s="710"/>
      <c r="AJ28" s="710"/>
      <c r="AK28" s="710"/>
      <c r="AL28" s="710"/>
      <c r="AM28" s="710"/>
      <c r="AN28" s="710"/>
      <c r="AO28" s="710"/>
      <c r="AP28" s="710"/>
      <c r="AQ28" s="710"/>
      <c r="AR28" s="710"/>
      <c r="AS28" s="710"/>
      <c r="AT28" s="2039"/>
      <c r="AU28" s="2048"/>
      <c r="AV28" s="2036"/>
      <c r="AW28" s="2036"/>
      <c r="AX28" s="2036"/>
      <c r="AY28" s="2036"/>
      <c r="AZ28" s="2036"/>
      <c r="BA28" s="2036"/>
      <c r="BB28" s="2036"/>
      <c r="BC28" s="2036"/>
      <c r="BD28" s="2036"/>
      <c r="BE28" s="2036"/>
      <c r="BF28" s="2036"/>
      <c r="BG28" s="2036"/>
      <c r="BH28" s="2036"/>
      <c r="BI28" s="2036"/>
      <c r="BJ28" s="2049"/>
      <c r="BK28" s="221"/>
      <c r="BL28" s="221"/>
      <c r="BM28" s="221"/>
      <c r="BZ28" s="33"/>
      <c r="CD28" s="32"/>
      <c r="CE28" s="501"/>
      <c r="CF28" s="502"/>
      <c r="CG28" s="502"/>
      <c r="CH28" s="502"/>
      <c r="CI28" s="502"/>
      <c r="CJ28" s="502"/>
      <c r="CK28" s="502"/>
      <c r="CL28" s="502"/>
      <c r="CM28" s="502"/>
      <c r="CN28" s="502"/>
      <c r="CO28" s="502"/>
      <c r="CP28" s="502"/>
      <c r="CQ28" s="502"/>
      <c r="CR28" s="502"/>
      <c r="CS28" s="502"/>
      <c r="CT28" s="502"/>
      <c r="CU28" s="502"/>
      <c r="CV28" s="502"/>
      <c r="CW28" s="502"/>
      <c r="CX28" s="502"/>
      <c r="CY28" s="502"/>
      <c r="CZ28" s="502"/>
      <c r="DA28" s="502"/>
      <c r="DB28" s="502"/>
      <c r="DC28" s="502"/>
      <c r="DD28" s="502"/>
      <c r="DE28" s="502"/>
      <c r="DF28" s="502"/>
      <c r="DG28" s="502"/>
      <c r="DH28" s="502"/>
      <c r="DI28" s="502"/>
      <c r="DJ28" s="502"/>
      <c r="DK28" s="502"/>
      <c r="DL28" s="502"/>
      <c r="DM28" s="502"/>
      <c r="DN28" s="502"/>
      <c r="DO28" s="502"/>
      <c r="DP28" s="502"/>
      <c r="DQ28" s="502"/>
      <c r="DR28" s="502"/>
      <c r="DS28" s="502"/>
      <c r="DT28" s="502"/>
      <c r="DU28" s="502"/>
      <c r="DV28" s="502"/>
      <c r="DW28" s="502"/>
      <c r="DX28" s="502"/>
      <c r="DY28" s="502"/>
      <c r="DZ28" s="502"/>
      <c r="EA28" s="502"/>
      <c r="EB28" s="502"/>
      <c r="EC28" s="502"/>
      <c r="ED28" s="502"/>
      <c r="EE28" s="502"/>
      <c r="EF28" s="502"/>
      <c r="EG28" s="502"/>
      <c r="EH28" s="502"/>
      <c r="EI28" s="502"/>
      <c r="EJ28" s="502"/>
      <c r="EK28" s="502"/>
      <c r="EL28" s="502"/>
      <c r="EM28" s="502"/>
      <c r="EN28" s="502"/>
      <c r="EO28" s="502"/>
      <c r="EP28" s="502"/>
      <c r="EQ28" s="502"/>
      <c r="ER28" s="502"/>
      <c r="ES28" s="502"/>
      <c r="ET28" s="502"/>
      <c r="EU28" s="502"/>
      <c r="EV28" s="502"/>
      <c r="EW28" s="502"/>
      <c r="EX28" s="502"/>
      <c r="EY28" s="502"/>
      <c r="EZ28" s="502"/>
      <c r="FA28" s="502"/>
      <c r="FB28" s="502"/>
      <c r="FC28" s="502"/>
      <c r="FD28" s="502"/>
      <c r="FE28" s="502"/>
      <c r="FF28" s="502"/>
      <c r="FG28" s="502"/>
      <c r="FH28" s="502"/>
      <c r="FI28" s="502"/>
      <c r="FJ28" s="502"/>
      <c r="FK28" s="502"/>
      <c r="FL28" s="502"/>
      <c r="FM28" s="502"/>
      <c r="FN28" s="502"/>
      <c r="FO28" s="502"/>
      <c r="FP28" s="502"/>
      <c r="FQ28" s="502"/>
      <c r="FR28" s="503"/>
      <c r="FS28" s="32"/>
    </row>
    <row r="29" spans="2:177" ht="10.5" customHeight="1" thickBot="1" x14ac:dyDescent="0.2">
      <c r="B29" s="29"/>
      <c r="C29" s="754"/>
      <c r="D29" s="755"/>
      <c r="E29" s="755"/>
      <c r="F29" s="755"/>
      <c r="G29" s="755"/>
      <c r="H29" s="756"/>
      <c r="I29" s="2037"/>
      <c r="J29" s="2037"/>
      <c r="K29" s="2037"/>
      <c r="L29" s="2037"/>
      <c r="M29" s="2040"/>
      <c r="N29" s="2041"/>
      <c r="O29" s="2037"/>
      <c r="P29" s="2037"/>
      <c r="Q29" s="2037"/>
      <c r="R29" s="2037"/>
      <c r="S29" s="2040"/>
      <c r="T29" s="712"/>
      <c r="U29" s="712"/>
      <c r="V29" s="712"/>
      <c r="W29" s="715"/>
      <c r="X29" s="2448"/>
      <c r="Y29" s="711"/>
      <c r="Z29" s="711"/>
      <c r="AA29" s="711"/>
      <c r="AB29" s="711"/>
      <c r="AC29" s="714"/>
      <c r="AD29" s="2084"/>
      <c r="AE29" s="712"/>
      <c r="AF29" s="712"/>
      <c r="AG29" s="712"/>
      <c r="AH29" s="712"/>
      <c r="AI29" s="712"/>
      <c r="AJ29" s="712"/>
      <c r="AK29" s="712"/>
      <c r="AL29" s="712"/>
      <c r="AM29" s="712"/>
      <c r="AN29" s="712"/>
      <c r="AO29" s="712"/>
      <c r="AP29" s="712"/>
      <c r="AQ29" s="712"/>
      <c r="AR29" s="712"/>
      <c r="AS29" s="712"/>
      <c r="AT29" s="2041"/>
      <c r="AU29" s="2050"/>
      <c r="AV29" s="2037"/>
      <c r="AW29" s="2037"/>
      <c r="AX29" s="2037"/>
      <c r="AY29" s="2037"/>
      <c r="AZ29" s="2037"/>
      <c r="BA29" s="2037"/>
      <c r="BB29" s="2037"/>
      <c r="BC29" s="2037"/>
      <c r="BD29" s="2037"/>
      <c r="BE29" s="2037"/>
      <c r="BF29" s="2037"/>
      <c r="BG29" s="2037"/>
      <c r="BH29" s="2037"/>
      <c r="BI29" s="2037"/>
      <c r="BJ29" s="2051"/>
      <c r="BK29" s="83"/>
      <c r="BL29" s="83"/>
      <c r="BM29" s="83"/>
      <c r="BZ29" s="33"/>
      <c r="CD29" s="32"/>
      <c r="CE29" s="504"/>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c r="FJ29" s="505"/>
      <c r="FK29" s="505"/>
      <c r="FL29" s="505"/>
      <c r="FM29" s="505"/>
      <c r="FN29" s="505"/>
      <c r="FO29" s="505"/>
      <c r="FP29" s="505"/>
      <c r="FQ29" s="505"/>
      <c r="FR29" s="506"/>
      <c r="FS29" s="32"/>
    </row>
    <row r="30" spans="2:177" ht="10.5" customHeight="1" thickBot="1" x14ac:dyDescent="0.2">
      <c r="B30" s="29"/>
      <c r="C30" s="2"/>
      <c r="D30" s="2"/>
      <c r="E30" s="2"/>
      <c r="F30" s="2"/>
      <c r="G30" s="2"/>
      <c r="H30" s="2"/>
      <c r="I30" s="2"/>
      <c r="J30" s="2"/>
      <c r="K30" s="2"/>
      <c r="L30" s="2"/>
      <c r="M30" s="2"/>
      <c r="N30" s="2"/>
      <c r="O30" s="2"/>
      <c r="P30" s="2"/>
      <c r="Q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Z30" s="33"/>
      <c r="CD30" s="32"/>
      <c r="FS30" s="32"/>
      <c r="FT30" s="32"/>
    </row>
    <row r="31" spans="2:177" ht="10.5" customHeight="1" x14ac:dyDescent="0.15">
      <c r="B31" s="29"/>
      <c r="C31" s="748" t="s">
        <v>10</v>
      </c>
      <c r="D31" s="749"/>
      <c r="E31" s="749"/>
      <c r="F31" s="749"/>
      <c r="G31" s="749"/>
      <c r="H31" s="750"/>
      <c r="I31" s="2020"/>
      <c r="J31" s="2020"/>
      <c r="K31" s="2020"/>
      <c r="L31" s="2020"/>
      <c r="M31" s="2020"/>
      <c r="N31" s="2020"/>
      <c r="O31" s="2020"/>
      <c r="P31" s="2020"/>
      <c r="Q31" s="2020"/>
      <c r="R31" s="2020"/>
      <c r="S31" s="2020"/>
      <c r="T31" s="2020"/>
      <c r="U31" s="2020"/>
      <c r="V31" s="2020"/>
      <c r="W31" s="2020"/>
      <c r="X31" s="2020"/>
      <c r="Y31" s="2020"/>
      <c r="Z31" s="2020"/>
      <c r="AA31" s="2020"/>
      <c r="AB31" s="2020"/>
      <c r="AC31" s="2020"/>
      <c r="AD31" s="2020"/>
      <c r="AE31" s="2020"/>
      <c r="AF31" s="2020"/>
      <c r="AG31" s="2020"/>
      <c r="AH31" s="2020"/>
      <c r="AI31" s="2020"/>
      <c r="AJ31" s="2020"/>
      <c r="AK31" s="2020"/>
      <c r="AL31" s="2020"/>
      <c r="AM31" s="2020"/>
      <c r="AN31" s="2020"/>
      <c r="AO31" s="2020"/>
      <c r="AP31" s="2020"/>
      <c r="AQ31" s="2020"/>
      <c r="AR31" s="2020"/>
      <c r="AS31" s="2020"/>
      <c r="AT31" s="2020"/>
      <c r="AU31" s="2020"/>
      <c r="AV31" s="2020"/>
      <c r="AW31" s="2020"/>
      <c r="AX31" s="2020"/>
      <c r="AY31" s="2020"/>
      <c r="AZ31" s="2020"/>
      <c r="BA31" s="2020"/>
      <c r="BB31" s="2021"/>
      <c r="BC31" s="222"/>
      <c r="BD31" s="222"/>
      <c r="BE31" s="222"/>
      <c r="BF31" s="2"/>
      <c r="BG31" s="2"/>
      <c r="BH31" s="2"/>
      <c r="BI31" s="2"/>
      <c r="BZ31" s="33"/>
      <c r="CD31" s="32"/>
      <c r="CE31" s="498" t="s">
        <v>240</v>
      </c>
      <c r="CF31" s="499"/>
      <c r="CG31" s="499"/>
      <c r="CH31" s="499"/>
      <c r="CI31" s="499"/>
      <c r="CJ31" s="499"/>
      <c r="CK31" s="499"/>
      <c r="CL31" s="499"/>
      <c r="CM31" s="499"/>
      <c r="CN31" s="499"/>
      <c r="CO31" s="499"/>
      <c r="CP31" s="499"/>
      <c r="CQ31" s="499"/>
      <c r="CR31" s="499"/>
      <c r="CS31" s="499"/>
      <c r="CT31" s="499"/>
      <c r="CU31" s="499"/>
      <c r="CV31" s="499"/>
      <c r="CW31" s="499"/>
      <c r="CX31" s="499"/>
      <c r="CY31" s="499"/>
      <c r="CZ31" s="499"/>
      <c r="DA31" s="499"/>
      <c r="DB31" s="499"/>
      <c r="DC31" s="499"/>
      <c r="DD31" s="499"/>
      <c r="DE31" s="499"/>
      <c r="DF31" s="499"/>
      <c r="DG31" s="499"/>
      <c r="DH31" s="499"/>
      <c r="DI31" s="499"/>
      <c r="DJ31" s="499"/>
      <c r="DK31" s="499"/>
      <c r="DL31" s="499"/>
      <c r="DM31" s="499"/>
      <c r="DN31" s="499"/>
      <c r="DO31" s="499"/>
      <c r="DP31" s="499"/>
      <c r="DQ31" s="499"/>
      <c r="DR31" s="499"/>
      <c r="DS31" s="499"/>
      <c r="DT31" s="499"/>
      <c r="DU31" s="499"/>
      <c r="DV31" s="499"/>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500"/>
      <c r="FS31" s="32"/>
      <c r="FT31" s="32"/>
    </row>
    <row r="32" spans="2:177" ht="10.5" customHeight="1" x14ac:dyDescent="0.15">
      <c r="B32" s="29"/>
      <c r="C32" s="2085"/>
      <c r="D32" s="2086"/>
      <c r="E32" s="2086"/>
      <c r="F32" s="2086"/>
      <c r="G32" s="2086"/>
      <c r="H32" s="2087"/>
      <c r="I32" s="2034"/>
      <c r="J32" s="2034"/>
      <c r="K32" s="2034"/>
      <c r="L32" s="2034"/>
      <c r="M32" s="2034"/>
      <c r="N32" s="2034"/>
      <c r="O32" s="2034"/>
      <c r="P32" s="2034"/>
      <c r="Q32" s="2034"/>
      <c r="R32" s="2034"/>
      <c r="S32" s="2034"/>
      <c r="T32" s="2034"/>
      <c r="U32" s="2034"/>
      <c r="V32" s="2034"/>
      <c r="W32" s="2034"/>
      <c r="X32" s="2034"/>
      <c r="Y32" s="2034"/>
      <c r="Z32" s="2034"/>
      <c r="AA32" s="2034"/>
      <c r="AB32" s="2034"/>
      <c r="AC32" s="2034"/>
      <c r="AD32" s="2034"/>
      <c r="AE32" s="2034"/>
      <c r="AF32" s="2034"/>
      <c r="AG32" s="2034"/>
      <c r="AH32" s="2034"/>
      <c r="AI32" s="2034"/>
      <c r="AJ32" s="2034"/>
      <c r="AK32" s="2034"/>
      <c r="AL32" s="2034"/>
      <c r="AM32" s="2034"/>
      <c r="AN32" s="2034"/>
      <c r="AO32" s="2034"/>
      <c r="AP32" s="2034"/>
      <c r="AQ32" s="2034"/>
      <c r="AR32" s="2034"/>
      <c r="AS32" s="2034"/>
      <c r="AT32" s="2034"/>
      <c r="AU32" s="2034"/>
      <c r="AV32" s="2034"/>
      <c r="AW32" s="2034"/>
      <c r="AX32" s="2034"/>
      <c r="AY32" s="2034"/>
      <c r="AZ32" s="2034"/>
      <c r="BA32" s="2034"/>
      <c r="BB32" s="2035"/>
      <c r="BC32" s="78"/>
      <c r="BD32" s="78"/>
      <c r="BE32" s="78"/>
      <c r="BF32" s="2"/>
      <c r="BG32" s="2"/>
      <c r="BH32" s="2"/>
      <c r="BI32" s="2"/>
      <c r="BZ32" s="33"/>
      <c r="CD32" s="32"/>
      <c r="CE32" s="501"/>
      <c r="CF32" s="502"/>
      <c r="CG32" s="502"/>
      <c r="CH32" s="502"/>
      <c r="CI32" s="502"/>
      <c r="CJ32" s="502"/>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502"/>
      <c r="DN32" s="502"/>
      <c r="DO32" s="502"/>
      <c r="DP32" s="502"/>
      <c r="DQ32" s="502"/>
      <c r="DR32" s="502"/>
      <c r="DS32" s="502"/>
      <c r="DT32" s="502"/>
      <c r="DU32" s="502"/>
      <c r="DV32" s="502"/>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2"/>
      <c r="EZ32" s="502"/>
      <c r="FA32" s="502"/>
      <c r="FB32" s="502"/>
      <c r="FC32" s="502"/>
      <c r="FD32" s="502"/>
      <c r="FE32" s="502"/>
      <c r="FF32" s="502"/>
      <c r="FG32" s="502"/>
      <c r="FH32" s="502"/>
      <c r="FI32" s="502"/>
      <c r="FJ32" s="502"/>
      <c r="FK32" s="502"/>
      <c r="FL32" s="502"/>
      <c r="FM32" s="502"/>
      <c r="FN32" s="502"/>
      <c r="FO32" s="502"/>
      <c r="FP32" s="502"/>
      <c r="FQ32" s="502"/>
      <c r="FR32" s="503"/>
      <c r="FS32" s="32"/>
    </row>
    <row r="33" spans="2:175" ht="10.5" customHeight="1" x14ac:dyDescent="0.15">
      <c r="B33" s="29"/>
      <c r="C33" s="751" t="s">
        <v>11</v>
      </c>
      <c r="D33" s="752"/>
      <c r="E33" s="752"/>
      <c r="F33" s="752"/>
      <c r="G33" s="752"/>
      <c r="H33" s="753"/>
      <c r="I33" s="2132"/>
      <c r="J33" s="2132"/>
      <c r="K33" s="2132"/>
      <c r="L33" s="2132"/>
      <c r="M33" s="2132"/>
      <c r="N33" s="2132"/>
      <c r="O33" s="2132"/>
      <c r="P33" s="2132"/>
      <c r="Q33" s="2132"/>
      <c r="R33" s="2132"/>
      <c r="S33" s="2132"/>
      <c r="T33" s="2132"/>
      <c r="U33" s="2132"/>
      <c r="V33" s="2132"/>
      <c r="W33" s="2132"/>
      <c r="X33" s="2132"/>
      <c r="Y33" s="2132"/>
      <c r="Z33" s="2132"/>
      <c r="AA33" s="2132"/>
      <c r="AB33" s="2132"/>
      <c r="AC33" s="2132"/>
      <c r="AD33" s="2132"/>
      <c r="AE33" s="2132"/>
      <c r="AF33" s="2132"/>
      <c r="AG33" s="2132"/>
      <c r="AH33" s="2132"/>
      <c r="AI33" s="2132"/>
      <c r="AJ33" s="2132"/>
      <c r="AK33" s="2132"/>
      <c r="AL33" s="2132"/>
      <c r="AM33" s="2132"/>
      <c r="AN33" s="2132"/>
      <c r="AO33" s="2132"/>
      <c r="AP33" s="2132"/>
      <c r="AQ33" s="2132"/>
      <c r="AR33" s="2132"/>
      <c r="AS33" s="2132"/>
      <c r="AT33" s="2132"/>
      <c r="AU33" s="2132"/>
      <c r="AV33" s="2132"/>
      <c r="AW33" s="2132"/>
      <c r="AX33" s="2132"/>
      <c r="AY33" s="2132"/>
      <c r="AZ33" s="2132"/>
      <c r="BA33" s="2132"/>
      <c r="BB33" s="2133"/>
      <c r="BC33" s="78"/>
      <c r="BD33" s="78"/>
      <c r="BE33" s="78"/>
      <c r="BF33" s="2"/>
      <c r="BG33" s="2"/>
      <c r="BH33" s="2"/>
      <c r="BI33" s="2"/>
      <c r="BJ33" s="2"/>
      <c r="BK33" s="2"/>
      <c r="BL33" s="2"/>
      <c r="BM33" s="2"/>
      <c r="BN33" s="2"/>
      <c r="BO33" s="2"/>
      <c r="BP33" s="2"/>
      <c r="BQ33" s="2"/>
      <c r="BR33" s="2"/>
      <c r="BS33" s="2"/>
      <c r="BT33" s="2"/>
      <c r="BU33" s="2"/>
      <c r="BV33" s="2"/>
      <c r="BW33" s="2"/>
      <c r="BX33" s="2"/>
      <c r="BY33" s="2"/>
      <c r="BZ33" s="30"/>
      <c r="CA33" s="2"/>
      <c r="CB33" s="2"/>
      <c r="CC33" s="2"/>
      <c r="CD33" s="32"/>
      <c r="CE33" s="501"/>
      <c r="CF33" s="502"/>
      <c r="CG33" s="502"/>
      <c r="CH33" s="502"/>
      <c r="CI33" s="502"/>
      <c r="CJ33" s="502"/>
      <c r="CK33" s="502"/>
      <c r="CL33" s="502"/>
      <c r="CM33" s="502"/>
      <c r="CN33" s="502"/>
      <c r="CO33" s="502"/>
      <c r="CP33" s="502"/>
      <c r="CQ33" s="502"/>
      <c r="CR33" s="502"/>
      <c r="CS33" s="502"/>
      <c r="CT33" s="502"/>
      <c r="CU33" s="502"/>
      <c r="CV33" s="502"/>
      <c r="CW33" s="502"/>
      <c r="CX33" s="502"/>
      <c r="CY33" s="502"/>
      <c r="CZ33" s="502"/>
      <c r="DA33" s="502"/>
      <c r="DB33" s="502"/>
      <c r="DC33" s="502"/>
      <c r="DD33" s="502"/>
      <c r="DE33" s="502"/>
      <c r="DF33" s="502"/>
      <c r="DG33" s="502"/>
      <c r="DH33" s="502"/>
      <c r="DI33" s="502"/>
      <c r="DJ33" s="502"/>
      <c r="DK33" s="502"/>
      <c r="DL33" s="502"/>
      <c r="DM33" s="502"/>
      <c r="DN33" s="502"/>
      <c r="DO33" s="502"/>
      <c r="DP33" s="502"/>
      <c r="DQ33" s="502"/>
      <c r="DR33" s="502"/>
      <c r="DS33" s="502"/>
      <c r="DT33" s="502"/>
      <c r="DU33" s="502"/>
      <c r="DV33" s="502"/>
      <c r="DW33" s="502"/>
      <c r="DX33" s="502"/>
      <c r="DY33" s="502"/>
      <c r="DZ33" s="502"/>
      <c r="EA33" s="502"/>
      <c r="EB33" s="502"/>
      <c r="EC33" s="502"/>
      <c r="ED33" s="502"/>
      <c r="EE33" s="502"/>
      <c r="EF33" s="502"/>
      <c r="EG33" s="502"/>
      <c r="EH33" s="502"/>
      <c r="EI33" s="502"/>
      <c r="EJ33" s="502"/>
      <c r="EK33" s="502"/>
      <c r="EL33" s="502"/>
      <c r="EM33" s="502"/>
      <c r="EN33" s="502"/>
      <c r="EO33" s="502"/>
      <c r="EP33" s="502"/>
      <c r="EQ33" s="502"/>
      <c r="ER33" s="502"/>
      <c r="ES33" s="502"/>
      <c r="ET33" s="502"/>
      <c r="EU33" s="502"/>
      <c r="EV33" s="502"/>
      <c r="EW33" s="502"/>
      <c r="EX33" s="502"/>
      <c r="EY33" s="502"/>
      <c r="EZ33" s="502"/>
      <c r="FA33" s="502"/>
      <c r="FB33" s="502"/>
      <c r="FC33" s="502"/>
      <c r="FD33" s="502"/>
      <c r="FE33" s="502"/>
      <c r="FF33" s="502"/>
      <c r="FG33" s="502"/>
      <c r="FH33" s="502"/>
      <c r="FI33" s="502"/>
      <c r="FJ33" s="502"/>
      <c r="FK33" s="502"/>
      <c r="FL33" s="502"/>
      <c r="FM33" s="502"/>
      <c r="FN33" s="502"/>
      <c r="FO33" s="502"/>
      <c r="FP33" s="502"/>
      <c r="FQ33" s="502"/>
      <c r="FR33" s="503"/>
      <c r="FS33" s="32"/>
    </row>
    <row r="34" spans="2:175" ht="10.5" customHeight="1" thickBot="1" x14ac:dyDescent="0.2">
      <c r="B34" s="29"/>
      <c r="C34" s="754"/>
      <c r="D34" s="755"/>
      <c r="E34" s="755"/>
      <c r="F34" s="755"/>
      <c r="G34" s="755"/>
      <c r="H34" s="756"/>
      <c r="I34" s="2023"/>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3"/>
      <c r="AJ34" s="2023"/>
      <c r="AK34" s="2023"/>
      <c r="AL34" s="2023"/>
      <c r="AM34" s="2023"/>
      <c r="AN34" s="2023"/>
      <c r="AO34" s="2023"/>
      <c r="AP34" s="2023"/>
      <c r="AQ34" s="2023"/>
      <c r="AR34" s="2023"/>
      <c r="AS34" s="2023"/>
      <c r="AT34" s="2023"/>
      <c r="AU34" s="2023"/>
      <c r="AV34" s="2023"/>
      <c r="AW34" s="2023"/>
      <c r="AX34" s="2023"/>
      <c r="AY34" s="2023"/>
      <c r="AZ34" s="2023"/>
      <c r="BA34" s="2023"/>
      <c r="BB34" s="2024"/>
      <c r="BC34" s="78"/>
      <c r="BD34" s="78"/>
      <c r="BE34" s="78"/>
      <c r="BF34" s="2"/>
      <c r="BG34" s="2"/>
      <c r="BH34" s="2"/>
      <c r="BI34" s="2"/>
      <c r="BZ34" s="33"/>
      <c r="CD34" s="32"/>
      <c r="CE34" s="501"/>
      <c r="CF34" s="502"/>
      <c r="CG34" s="502"/>
      <c r="CH34" s="502"/>
      <c r="CI34" s="502"/>
      <c r="CJ34" s="502"/>
      <c r="CK34" s="502"/>
      <c r="CL34" s="502"/>
      <c r="CM34" s="502"/>
      <c r="CN34" s="502"/>
      <c r="CO34" s="502"/>
      <c r="CP34" s="502"/>
      <c r="CQ34" s="502"/>
      <c r="CR34" s="502"/>
      <c r="CS34" s="502"/>
      <c r="CT34" s="502"/>
      <c r="CU34" s="502"/>
      <c r="CV34" s="502"/>
      <c r="CW34" s="502"/>
      <c r="CX34" s="502"/>
      <c r="CY34" s="502"/>
      <c r="CZ34" s="502"/>
      <c r="DA34" s="502"/>
      <c r="DB34" s="502"/>
      <c r="DC34" s="502"/>
      <c r="DD34" s="502"/>
      <c r="DE34" s="502"/>
      <c r="DF34" s="502"/>
      <c r="DG34" s="502"/>
      <c r="DH34" s="502"/>
      <c r="DI34" s="502"/>
      <c r="DJ34" s="502"/>
      <c r="DK34" s="502"/>
      <c r="DL34" s="502"/>
      <c r="DM34" s="502"/>
      <c r="DN34" s="502"/>
      <c r="DO34" s="502"/>
      <c r="DP34" s="502"/>
      <c r="DQ34" s="502"/>
      <c r="DR34" s="502"/>
      <c r="DS34" s="502"/>
      <c r="DT34" s="502"/>
      <c r="DU34" s="502"/>
      <c r="DV34" s="502"/>
      <c r="DW34" s="502"/>
      <c r="DX34" s="502"/>
      <c r="DY34" s="502"/>
      <c r="DZ34" s="502"/>
      <c r="EA34" s="502"/>
      <c r="EB34" s="502"/>
      <c r="EC34" s="502"/>
      <c r="ED34" s="502"/>
      <c r="EE34" s="502"/>
      <c r="EF34" s="502"/>
      <c r="EG34" s="502"/>
      <c r="EH34" s="502"/>
      <c r="EI34" s="502"/>
      <c r="EJ34" s="502"/>
      <c r="EK34" s="502"/>
      <c r="EL34" s="502"/>
      <c r="EM34" s="502"/>
      <c r="EN34" s="502"/>
      <c r="EO34" s="502"/>
      <c r="EP34" s="502"/>
      <c r="EQ34" s="502"/>
      <c r="ER34" s="502"/>
      <c r="ES34" s="502"/>
      <c r="ET34" s="502"/>
      <c r="EU34" s="502"/>
      <c r="EV34" s="502"/>
      <c r="EW34" s="502"/>
      <c r="EX34" s="502"/>
      <c r="EY34" s="502"/>
      <c r="EZ34" s="502"/>
      <c r="FA34" s="502"/>
      <c r="FB34" s="502"/>
      <c r="FC34" s="502"/>
      <c r="FD34" s="502"/>
      <c r="FE34" s="502"/>
      <c r="FF34" s="502"/>
      <c r="FG34" s="502"/>
      <c r="FH34" s="502"/>
      <c r="FI34" s="502"/>
      <c r="FJ34" s="502"/>
      <c r="FK34" s="502"/>
      <c r="FL34" s="502"/>
      <c r="FM34" s="502"/>
      <c r="FN34" s="502"/>
      <c r="FO34" s="502"/>
      <c r="FP34" s="502"/>
      <c r="FQ34" s="502"/>
      <c r="FR34" s="503"/>
      <c r="FS34" s="32"/>
    </row>
    <row r="35" spans="2:175" ht="10.5" customHeight="1" x14ac:dyDescent="0.15">
      <c r="B35" s="29"/>
      <c r="C35" s="751" t="s">
        <v>12</v>
      </c>
      <c r="D35" s="752"/>
      <c r="E35" s="752"/>
      <c r="F35" s="752"/>
      <c r="G35" s="752"/>
      <c r="H35" s="752"/>
      <c r="I35" s="2134"/>
      <c r="J35" s="2007"/>
      <c r="K35" s="2007"/>
      <c r="L35" s="2008"/>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Z35" s="33"/>
      <c r="CD35" s="32"/>
      <c r="CE35" s="501"/>
      <c r="CF35" s="502"/>
      <c r="CG35" s="502"/>
      <c r="CH35" s="502"/>
      <c r="CI35" s="502"/>
      <c r="CJ35" s="502"/>
      <c r="CK35" s="502"/>
      <c r="CL35" s="502"/>
      <c r="CM35" s="502"/>
      <c r="CN35" s="502"/>
      <c r="CO35" s="502"/>
      <c r="CP35" s="502"/>
      <c r="CQ35" s="502"/>
      <c r="CR35" s="502"/>
      <c r="CS35" s="502"/>
      <c r="CT35" s="502"/>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2"/>
      <c r="DR35" s="502"/>
      <c r="DS35" s="502"/>
      <c r="DT35" s="502"/>
      <c r="DU35" s="502"/>
      <c r="DV35" s="502"/>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2"/>
      <c r="EU35" s="502"/>
      <c r="EV35" s="502"/>
      <c r="EW35" s="502"/>
      <c r="EX35" s="502"/>
      <c r="EY35" s="502"/>
      <c r="EZ35" s="502"/>
      <c r="FA35" s="502"/>
      <c r="FB35" s="502"/>
      <c r="FC35" s="502"/>
      <c r="FD35" s="502"/>
      <c r="FE35" s="502"/>
      <c r="FF35" s="502"/>
      <c r="FG35" s="502"/>
      <c r="FH35" s="502"/>
      <c r="FI35" s="502"/>
      <c r="FJ35" s="502"/>
      <c r="FK35" s="502"/>
      <c r="FL35" s="502"/>
      <c r="FM35" s="502"/>
      <c r="FN35" s="502"/>
      <c r="FO35" s="502"/>
      <c r="FP35" s="502"/>
      <c r="FQ35" s="502"/>
      <c r="FR35" s="503"/>
      <c r="FS35" s="32"/>
    </row>
    <row r="36" spans="2:175" ht="10.5" customHeight="1" thickBot="1" x14ac:dyDescent="0.2">
      <c r="B36" s="29"/>
      <c r="C36" s="754"/>
      <c r="D36" s="755"/>
      <c r="E36" s="755"/>
      <c r="F36" s="755"/>
      <c r="G36" s="755"/>
      <c r="H36" s="755"/>
      <c r="I36" s="2135"/>
      <c r="J36" s="2009"/>
      <c r="K36" s="2009"/>
      <c r="L36" s="2010"/>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Z36" s="33"/>
      <c r="CD36" s="32"/>
      <c r="CE36" s="501"/>
      <c r="CF36" s="502"/>
      <c r="CG36" s="502"/>
      <c r="CH36" s="502"/>
      <c r="CI36" s="502"/>
      <c r="CJ36" s="502"/>
      <c r="CK36" s="502"/>
      <c r="CL36" s="502"/>
      <c r="CM36" s="502"/>
      <c r="CN36" s="502"/>
      <c r="CO36" s="502"/>
      <c r="CP36" s="502"/>
      <c r="CQ36" s="502"/>
      <c r="CR36" s="502"/>
      <c r="CS36" s="502"/>
      <c r="CT36" s="502"/>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2"/>
      <c r="DR36" s="502"/>
      <c r="DS36" s="502"/>
      <c r="DT36" s="502"/>
      <c r="DU36" s="502"/>
      <c r="DV36" s="502"/>
      <c r="DW36" s="502"/>
      <c r="DX36" s="502"/>
      <c r="DY36" s="502"/>
      <c r="DZ36" s="502"/>
      <c r="EA36" s="502"/>
      <c r="EB36" s="502"/>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2"/>
      <c r="EZ36" s="502"/>
      <c r="FA36" s="502"/>
      <c r="FB36" s="502"/>
      <c r="FC36" s="502"/>
      <c r="FD36" s="502"/>
      <c r="FE36" s="502"/>
      <c r="FF36" s="502"/>
      <c r="FG36" s="502"/>
      <c r="FH36" s="502"/>
      <c r="FI36" s="502"/>
      <c r="FJ36" s="502"/>
      <c r="FK36" s="502"/>
      <c r="FL36" s="502"/>
      <c r="FM36" s="502"/>
      <c r="FN36" s="502"/>
      <c r="FO36" s="502"/>
      <c r="FP36" s="502"/>
      <c r="FQ36" s="502"/>
      <c r="FR36" s="503"/>
      <c r="FS36" s="32"/>
    </row>
    <row r="37" spans="2:175" ht="9.75" customHeight="1" x14ac:dyDescent="0.15">
      <c r="B37" s="2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BZ37" s="33"/>
      <c r="CD37" s="37"/>
      <c r="CE37" s="501"/>
      <c r="CF37" s="502"/>
      <c r="CG37" s="502"/>
      <c r="CH37" s="502"/>
      <c r="CI37" s="502"/>
      <c r="CJ37" s="502"/>
      <c r="CK37" s="502"/>
      <c r="CL37" s="502"/>
      <c r="CM37" s="502"/>
      <c r="CN37" s="502"/>
      <c r="CO37" s="502"/>
      <c r="CP37" s="502"/>
      <c r="CQ37" s="502"/>
      <c r="CR37" s="502"/>
      <c r="CS37" s="502"/>
      <c r="CT37" s="502"/>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2"/>
      <c r="DR37" s="502"/>
      <c r="DS37" s="502"/>
      <c r="DT37" s="502"/>
      <c r="DU37" s="502"/>
      <c r="DV37" s="502"/>
      <c r="DW37" s="502"/>
      <c r="DX37" s="502"/>
      <c r="DY37" s="502"/>
      <c r="DZ37" s="502"/>
      <c r="EA37" s="502"/>
      <c r="EB37" s="502"/>
      <c r="EC37" s="502"/>
      <c r="ED37" s="502"/>
      <c r="EE37" s="502"/>
      <c r="EF37" s="502"/>
      <c r="EG37" s="502"/>
      <c r="EH37" s="502"/>
      <c r="EI37" s="502"/>
      <c r="EJ37" s="502"/>
      <c r="EK37" s="502"/>
      <c r="EL37" s="502"/>
      <c r="EM37" s="502"/>
      <c r="EN37" s="502"/>
      <c r="EO37" s="502"/>
      <c r="EP37" s="502"/>
      <c r="EQ37" s="502"/>
      <c r="ER37" s="502"/>
      <c r="ES37" s="502"/>
      <c r="ET37" s="502"/>
      <c r="EU37" s="502"/>
      <c r="EV37" s="502"/>
      <c r="EW37" s="502"/>
      <c r="EX37" s="502"/>
      <c r="EY37" s="502"/>
      <c r="EZ37" s="502"/>
      <c r="FA37" s="502"/>
      <c r="FB37" s="502"/>
      <c r="FC37" s="502"/>
      <c r="FD37" s="502"/>
      <c r="FE37" s="502"/>
      <c r="FF37" s="502"/>
      <c r="FG37" s="502"/>
      <c r="FH37" s="502"/>
      <c r="FI37" s="502"/>
      <c r="FJ37" s="502"/>
      <c r="FK37" s="502"/>
      <c r="FL37" s="502"/>
      <c r="FM37" s="502"/>
      <c r="FN37" s="502"/>
      <c r="FO37" s="502"/>
      <c r="FP37" s="502"/>
      <c r="FQ37" s="502"/>
      <c r="FR37" s="503"/>
      <c r="FS37" s="37"/>
    </row>
    <row r="38" spans="2:175" ht="13.5" customHeight="1" thickBot="1" x14ac:dyDescent="0.2">
      <c r="B38" s="29"/>
      <c r="C38" s="595" t="s">
        <v>217</v>
      </c>
      <c r="D38" s="596"/>
      <c r="E38" s="596"/>
      <c r="F38" s="596"/>
      <c r="G38" s="596"/>
      <c r="H38" s="596"/>
      <c r="I38" s="596"/>
      <c r="J38" s="596"/>
      <c r="K38" s="596"/>
      <c r="L38" s="596"/>
      <c r="M38" s="596"/>
      <c r="N38" s="596"/>
      <c r="O38" s="596"/>
      <c r="P38" s="596"/>
      <c r="Q38" s="597" t="s">
        <v>216</v>
      </c>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80"/>
      <c r="BX38" s="80"/>
      <c r="BY38" s="80"/>
      <c r="BZ38" s="33"/>
      <c r="CD38" s="37"/>
      <c r="CE38" s="501"/>
      <c r="CF38" s="502"/>
      <c r="CG38" s="502"/>
      <c r="CH38" s="502"/>
      <c r="CI38" s="502"/>
      <c r="CJ38" s="502"/>
      <c r="CK38" s="502"/>
      <c r="CL38" s="502"/>
      <c r="CM38" s="502"/>
      <c r="CN38" s="502"/>
      <c r="CO38" s="502"/>
      <c r="CP38" s="502"/>
      <c r="CQ38" s="502"/>
      <c r="CR38" s="502"/>
      <c r="CS38" s="502"/>
      <c r="CT38" s="502"/>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2"/>
      <c r="DR38" s="502"/>
      <c r="DS38" s="502"/>
      <c r="DT38" s="502"/>
      <c r="DU38" s="502"/>
      <c r="DV38" s="502"/>
      <c r="DW38" s="502"/>
      <c r="DX38" s="502"/>
      <c r="DY38" s="502"/>
      <c r="DZ38" s="502"/>
      <c r="EA38" s="502"/>
      <c r="EB38" s="502"/>
      <c r="EC38" s="502"/>
      <c r="ED38" s="502"/>
      <c r="EE38" s="502"/>
      <c r="EF38" s="502"/>
      <c r="EG38" s="502"/>
      <c r="EH38" s="502"/>
      <c r="EI38" s="502"/>
      <c r="EJ38" s="502"/>
      <c r="EK38" s="502"/>
      <c r="EL38" s="502"/>
      <c r="EM38" s="502"/>
      <c r="EN38" s="502"/>
      <c r="EO38" s="502"/>
      <c r="EP38" s="502"/>
      <c r="EQ38" s="502"/>
      <c r="ER38" s="502"/>
      <c r="ES38" s="502"/>
      <c r="ET38" s="502"/>
      <c r="EU38" s="502"/>
      <c r="EV38" s="502"/>
      <c r="EW38" s="502"/>
      <c r="EX38" s="502"/>
      <c r="EY38" s="502"/>
      <c r="EZ38" s="502"/>
      <c r="FA38" s="502"/>
      <c r="FB38" s="502"/>
      <c r="FC38" s="502"/>
      <c r="FD38" s="502"/>
      <c r="FE38" s="502"/>
      <c r="FF38" s="502"/>
      <c r="FG38" s="502"/>
      <c r="FH38" s="502"/>
      <c r="FI38" s="502"/>
      <c r="FJ38" s="502"/>
      <c r="FK38" s="502"/>
      <c r="FL38" s="502"/>
      <c r="FM38" s="502"/>
      <c r="FN38" s="502"/>
      <c r="FO38" s="502"/>
      <c r="FP38" s="502"/>
      <c r="FQ38" s="502"/>
      <c r="FR38" s="503"/>
      <c r="FS38" s="37"/>
    </row>
    <row r="39" spans="2:175" ht="10.5" customHeight="1" x14ac:dyDescent="0.15">
      <c r="B39" s="29"/>
      <c r="C39" s="579"/>
      <c r="D39" s="748" t="s">
        <v>15</v>
      </c>
      <c r="E39" s="749"/>
      <c r="F39" s="749"/>
      <c r="G39" s="749"/>
      <c r="H39" s="749"/>
      <c r="I39" s="750"/>
      <c r="J39" s="2075"/>
      <c r="K39" s="2076"/>
      <c r="L39" s="2076"/>
      <c r="M39" s="2077"/>
      <c r="N39" s="569"/>
      <c r="O39" s="570"/>
      <c r="P39" s="570"/>
      <c r="Q39" s="38"/>
      <c r="R39" s="2083" t="s">
        <v>37</v>
      </c>
      <c r="S39" s="710"/>
      <c r="T39" s="710"/>
      <c r="U39" s="710"/>
      <c r="V39" s="710"/>
      <c r="W39" s="710"/>
      <c r="X39" s="710"/>
      <c r="Y39" s="710"/>
      <c r="Z39" s="710"/>
      <c r="AA39" s="710"/>
      <c r="AB39" s="710"/>
      <c r="AC39" s="710"/>
      <c r="AD39" s="2039"/>
      <c r="AE39" s="2038" t="s">
        <v>39</v>
      </c>
      <c r="AF39" s="710"/>
      <c r="AG39" s="710"/>
      <c r="AH39" s="710"/>
      <c r="AI39" s="710"/>
      <c r="AJ39" s="710"/>
      <c r="AK39" s="710"/>
      <c r="AL39" s="710"/>
      <c r="AM39" s="710"/>
      <c r="AN39" s="710"/>
      <c r="AO39" s="710"/>
      <c r="AP39" s="710"/>
      <c r="AQ39" s="710"/>
      <c r="AR39" s="710"/>
      <c r="AS39" s="710"/>
      <c r="AT39" s="710"/>
      <c r="AU39" s="710"/>
      <c r="AV39" s="710"/>
      <c r="AW39" s="2039"/>
      <c r="AX39" s="2105" t="s">
        <v>38</v>
      </c>
      <c r="AY39" s="2105"/>
      <c r="AZ39" s="2105"/>
      <c r="BA39" s="2105"/>
      <c r="BB39" s="2105"/>
      <c r="BC39" s="2105"/>
      <c r="BD39" s="2105"/>
      <c r="BE39" s="2105"/>
      <c r="BF39" s="2105"/>
      <c r="BG39" s="2105"/>
      <c r="BH39" s="2105"/>
      <c r="BI39" s="2105"/>
      <c r="BJ39" s="2105"/>
      <c r="BK39" s="2105"/>
      <c r="BL39" s="2105"/>
      <c r="BM39" s="2105"/>
      <c r="BN39" s="2105"/>
      <c r="BO39" s="2106"/>
      <c r="BP39" s="2106"/>
      <c r="BQ39" s="2106"/>
      <c r="BR39" s="2107"/>
      <c r="BS39" s="63"/>
      <c r="BT39" s="63"/>
      <c r="BU39" s="63"/>
      <c r="BV39" s="579"/>
      <c r="BW39" s="68"/>
      <c r="BX39" s="68"/>
      <c r="BY39" s="68"/>
      <c r="BZ39" s="33"/>
      <c r="CD39" s="37"/>
      <c r="CE39" s="501"/>
      <c r="CF39" s="502"/>
      <c r="CG39" s="502"/>
      <c r="CH39" s="502"/>
      <c r="CI39" s="502"/>
      <c r="CJ39" s="502"/>
      <c r="CK39" s="502"/>
      <c r="CL39" s="502"/>
      <c r="CM39" s="502"/>
      <c r="CN39" s="502"/>
      <c r="CO39" s="502"/>
      <c r="CP39" s="502"/>
      <c r="CQ39" s="502"/>
      <c r="CR39" s="502"/>
      <c r="CS39" s="502"/>
      <c r="CT39" s="502"/>
      <c r="CU39" s="502"/>
      <c r="CV39" s="502"/>
      <c r="CW39" s="502"/>
      <c r="CX39" s="502"/>
      <c r="CY39" s="502"/>
      <c r="CZ39" s="502"/>
      <c r="DA39" s="502"/>
      <c r="DB39" s="502"/>
      <c r="DC39" s="502"/>
      <c r="DD39" s="502"/>
      <c r="DE39" s="502"/>
      <c r="DF39" s="502"/>
      <c r="DG39" s="502"/>
      <c r="DH39" s="502"/>
      <c r="DI39" s="502"/>
      <c r="DJ39" s="502"/>
      <c r="DK39" s="502"/>
      <c r="DL39" s="502"/>
      <c r="DM39" s="502"/>
      <c r="DN39" s="502"/>
      <c r="DO39" s="502"/>
      <c r="DP39" s="502"/>
      <c r="DQ39" s="502"/>
      <c r="DR39" s="502"/>
      <c r="DS39" s="502"/>
      <c r="DT39" s="502"/>
      <c r="DU39" s="502"/>
      <c r="DV39" s="502"/>
      <c r="DW39" s="502"/>
      <c r="DX39" s="502"/>
      <c r="DY39" s="502"/>
      <c r="DZ39" s="502"/>
      <c r="EA39" s="502"/>
      <c r="EB39" s="502"/>
      <c r="EC39" s="502"/>
      <c r="ED39" s="502"/>
      <c r="EE39" s="502"/>
      <c r="EF39" s="502"/>
      <c r="EG39" s="502"/>
      <c r="EH39" s="502"/>
      <c r="EI39" s="502"/>
      <c r="EJ39" s="502"/>
      <c r="EK39" s="502"/>
      <c r="EL39" s="502"/>
      <c r="EM39" s="502"/>
      <c r="EN39" s="502"/>
      <c r="EO39" s="502"/>
      <c r="EP39" s="502"/>
      <c r="EQ39" s="502"/>
      <c r="ER39" s="502"/>
      <c r="ES39" s="502"/>
      <c r="ET39" s="502"/>
      <c r="EU39" s="502"/>
      <c r="EV39" s="502"/>
      <c r="EW39" s="502"/>
      <c r="EX39" s="502"/>
      <c r="EY39" s="502"/>
      <c r="EZ39" s="502"/>
      <c r="FA39" s="502"/>
      <c r="FB39" s="502"/>
      <c r="FC39" s="502"/>
      <c r="FD39" s="502"/>
      <c r="FE39" s="502"/>
      <c r="FF39" s="502"/>
      <c r="FG39" s="502"/>
      <c r="FH39" s="502"/>
      <c r="FI39" s="502"/>
      <c r="FJ39" s="502"/>
      <c r="FK39" s="502"/>
      <c r="FL39" s="502"/>
      <c r="FM39" s="502"/>
      <c r="FN39" s="502"/>
      <c r="FO39" s="502"/>
      <c r="FP39" s="502"/>
      <c r="FQ39" s="502"/>
      <c r="FR39" s="503"/>
      <c r="FS39" s="37"/>
    </row>
    <row r="40" spans="2:175" ht="10.5" customHeight="1" thickBot="1" x14ac:dyDescent="0.2">
      <c r="B40" s="29"/>
      <c r="C40" s="579"/>
      <c r="D40" s="751"/>
      <c r="E40" s="752"/>
      <c r="F40" s="752"/>
      <c r="G40" s="752"/>
      <c r="H40" s="752"/>
      <c r="I40" s="753"/>
      <c r="J40" s="2078"/>
      <c r="K40" s="2078"/>
      <c r="L40" s="2078"/>
      <c r="M40" s="2079"/>
      <c r="N40" s="569"/>
      <c r="O40" s="570"/>
      <c r="P40" s="570"/>
      <c r="Q40" s="38"/>
      <c r="R40" s="2084"/>
      <c r="S40" s="712"/>
      <c r="T40" s="712"/>
      <c r="U40" s="712"/>
      <c r="V40" s="712"/>
      <c r="W40" s="712"/>
      <c r="X40" s="712"/>
      <c r="Y40" s="712"/>
      <c r="Z40" s="712"/>
      <c r="AA40" s="712"/>
      <c r="AB40" s="712"/>
      <c r="AC40" s="712"/>
      <c r="AD40" s="2041"/>
      <c r="AE40" s="2040"/>
      <c r="AF40" s="712"/>
      <c r="AG40" s="712"/>
      <c r="AH40" s="712"/>
      <c r="AI40" s="712"/>
      <c r="AJ40" s="712"/>
      <c r="AK40" s="712"/>
      <c r="AL40" s="712"/>
      <c r="AM40" s="712"/>
      <c r="AN40" s="712"/>
      <c r="AO40" s="712"/>
      <c r="AP40" s="712"/>
      <c r="AQ40" s="712"/>
      <c r="AR40" s="712"/>
      <c r="AS40" s="712"/>
      <c r="AT40" s="712"/>
      <c r="AU40" s="712"/>
      <c r="AV40" s="712"/>
      <c r="AW40" s="2041"/>
      <c r="AX40" s="2108"/>
      <c r="AY40" s="2108"/>
      <c r="AZ40" s="2108"/>
      <c r="BA40" s="2108"/>
      <c r="BB40" s="2108"/>
      <c r="BC40" s="2108"/>
      <c r="BD40" s="2108"/>
      <c r="BE40" s="2108"/>
      <c r="BF40" s="2108"/>
      <c r="BG40" s="2108"/>
      <c r="BH40" s="2108"/>
      <c r="BI40" s="2108"/>
      <c r="BJ40" s="2108"/>
      <c r="BK40" s="2108"/>
      <c r="BL40" s="2108"/>
      <c r="BM40" s="2108"/>
      <c r="BN40" s="2108"/>
      <c r="BO40" s="2109"/>
      <c r="BP40" s="2109"/>
      <c r="BQ40" s="2109"/>
      <c r="BR40" s="2110"/>
      <c r="BS40" s="63"/>
      <c r="BT40" s="63"/>
      <c r="BU40" s="63"/>
      <c r="BV40" s="579"/>
      <c r="BW40" s="68"/>
      <c r="BX40" s="68"/>
      <c r="BY40" s="68"/>
      <c r="BZ40" s="33"/>
      <c r="CD40" s="37"/>
      <c r="CE40" s="501"/>
      <c r="CF40" s="502"/>
      <c r="CG40" s="502"/>
      <c r="CH40" s="502"/>
      <c r="CI40" s="502"/>
      <c r="CJ40" s="502"/>
      <c r="CK40" s="502"/>
      <c r="CL40" s="502"/>
      <c r="CM40" s="502"/>
      <c r="CN40" s="502"/>
      <c r="CO40" s="502"/>
      <c r="CP40" s="502"/>
      <c r="CQ40" s="502"/>
      <c r="CR40" s="502"/>
      <c r="CS40" s="502"/>
      <c r="CT40" s="502"/>
      <c r="CU40" s="502"/>
      <c r="CV40" s="502"/>
      <c r="CW40" s="502"/>
      <c r="CX40" s="502"/>
      <c r="CY40" s="502"/>
      <c r="CZ40" s="502"/>
      <c r="DA40" s="502"/>
      <c r="DB40" s="502"/>
      <c r="DC40" s="502"/>
      <c r="DD40" s="502"/>
      <c r="DE40" s="502"/>
      <c r="DF40" s="502"/>
      <c r="DG40" s="502"/>
      <c r="DH40" s="502"/>
      <c r="DI40" s="502"/>
      <c r="DJ40" s="502"/>
      <c r="DK40" s="502"/>
      <c r="DL40" s="502"/>
      <c r="DM40" s="502"/>
      <c r="DN40" s="502"/>
      <c r="DO40" s="502"/>
      <c r="DP40" s="502"/>
      <c r="DQ40" s="502"/>
      <c r="DR40" s="502"/>
      <c r="DS40" s="502"/>
      <c r="DT40" s="502"/>
      <c r="DU40" s="502"/>
      <c r="DV40" s="502"/>
      <c r="DW40" s="502"/>
      <c r="DX40" s="502"/>
      <c r="DY40" s="502"/>
      <c r="DZ40" s="502"/>
      <c r="EA40" s="502"/>
      <c r="EB40" s="502"/>
      <c r="EC40" s="502"/>
      <c r="ED40" s="502"/>
      <c r="EE40" s="502"/>
      <c r="EF40" s="502"/>
      <c r="EG40" s="502"/>
      <c r="EH40" s="502"/>
      <c r="EI40" s="502"/>
      <c r="EJ40" s="502"/>
      <c r="EK40" s="502"/>
      <c r="EL40" s="502"/>
      <c r="EM40" s="502"/>
      <c r="EN40" s="502"/>
      <c r="EO40" s="502"/>
      <c r="EP40" s="502"/>
      <c r="EQ40" s="502"/>
      <c r="ER40" s="502"/>
      <c r="ES40" s="502"/>
      <c r="ET40" s="502"/>
      <c r="EU40" s="502"/>
      <c r="EV40" s="502"/>
      <c r="EW40" s="502"/>
      <c r="EX40" s="502"/>
      <c r="EY40" s="502"/>
      <c r="EZ40" s="502"/>
      <c r="FA40" s="502"/>
      <c r="FB40" s="502"/>
      <c r="FC40" s="502"/>
      <c r="FD40" s="502"/>
      <c r="FE40" s="502"/>
      <c r="FF40" s="502"/>
      <c r="FG40" s="502"/>
      <c r="FH40" s="502"/>
      <c r="FI40" s="502"/>
      <c r="FJ40" s="502"/>
      <c r="FK40" s="502"/>
      <c r="FL40" s="502"/>
      <c r="FM40" s="502"/>
      <c r="FN40" s="502"/>
      <c r="FO40" s="502"/>
      <c r="FP40" s="502"/>
      <c r="FQ40" s="502"/>
      <c r="FR40" s="503"/>
      <c r="FS40" s="37"/>
    </row>
    <row r="41" spans="2:175" ht="10.5" customHeight="1" x14ac:dyDescent="0.2">
      <c r="B41" s="29"/>
      <c r="C41" s="579"/>
      <c r="D41" s="748" t="s">
        <v>55</v>
      </c>
      <c r="E41" s="749"/>
      <c r="F41" s="749"/>
      <c r="G41" s="749"/>
      <c r="H41" s="749"/>
      <c r="I41" s="750"/>
      <c r="J41" s="2111"/>
      <c r="K41" s="2070"/>
      <c r="L41" s="2070"/>
      <c r="M41" s="2070"/>
      <c r="N41" s="2070"/>
      <c r="O41" s="2070"/>
      <c r="P41" s="2071"/>
      <c r="Q41" s="616"/>
      <c r="R41" s="2095"/>
      <c r="S41" s="2090"/>
      <c r="T41" s="2090"/>
      <c r="U41" s="2090"/>
      <c r="V41" s="2090"/>
      <c r="W41" s="2090"/>
      <c r="X41" s="2090"/>
      <c r="Y41" s="2090"/>
      <c r="Z41" s="2090"/>
      <c r="AA41" s="2090"/>
      <c r="AB41" s="2090"/>
      <c r="AC41" s="2090"/>
      <c r="AD41" s="2091"/>
      <c r="AE41" s="2089"/>
      <c r="AF41" s="2090"/>
      <c r="AG41" s="2090"/>
      <c r="AH41" s="2090"/>
      <c r="AI41" s="2090"/>
      <c r="AJ41" s="2090"/>
      <c r="AK41" s="2090"/>
      <c r="AL41" s="2090"/>
      <c r="AM41" s="2090"/>
      <c r="AN41" s="2090"/>
      <c r="AO41" s="2090"/>
      <c r="AP41" s="2090"/>
      <c r="AQ41" s="2090"/>
      <c r="AR41" s="2090"/>
      <c r="AS41" s="2090"/>
      <c r="AT41" s="2090"/>
      <c r="AU41" s="2090"/>
      <c r="AV41" s="2090"/>
      <c r="AW41" s="2091"/>
      <c r="AX41" s="2112"/>
      <c r="AY41" s="2112"/>
      <c r="AZ41" s="2112"/>
      <c r="BA41" s="2112"/>
      <c r="BB41" s="2112"/>
      <c r="BC41" s="2112"/>
      <c r="BD41" s="2112"/>
      <c r="BE41" s="2112"/>
      <c r="BF41" s="2112"/>
      <c r="BG41" s="2112"/>
      <c r="BH41" s="2112"/>
      <c r="BI41" s="2112"/>
      <c r="BJ41" s="2112"/>
      <c r="BK41" s="2112"/>
      <c r="BL41" s="2112"/>
      <c r="BM41" s="2112"/>
      <c r="BN41" s="2112"/>
      <c r="BO41" s="2092"/>
      <c r="BP41" s="2092"/>
      <c r="BQ41" s="2092"/>
      <c r="BR41" s="2113"/>
      <c r="BS41" s="79"/>
      <c r="BT41" s="79"/>
      <c r="BU41" s="79"/>
      <c r="BV41" s="579"/>
      <c r="BW41" s="68"/>
      <c r="BX41" s="68"/>
      <c r="BY41" s="68"/>
      <c r="BZ41" s="33"/>
      <c r="CD41" s="37"/>
      <c r="CE41" s="501"/>
      <c r="CF41" s="502"/>
      <c r="CG41" s="502"/>
      <c r="CH41" s="502"/>
      <c r="CI41" s="502"/>
      <c r="CJ41" s="502"/>
      <c r="CK41" s="502"/>
      <c r="CL41" s="502"/>
      <c r="CM41" s="502"/>
      <c r="CN41" s="502"/>
      <c r="CO41" s="502"/>
      <c r="CP41" s="502"/>
      <c r="CQ41" s="502"/>
      <c r="CR41" s="502"/>
      <c r="CS41" s="502"/>
      <c r="CT41" s="502"/>
      <c r="CU41" s="502"/>
      <c r="CV41" s="502"/>
      <c r="CW41" s="502"/>
      <c r="CX41" s="502"/>
      <c r="CY41" s="502"/>
      <c r="CZ41" s="502"/>
      <c r="DA41" s="502"/>
      <c r="DB41" s="502"/>
      <c r="DC41" s="502"/>
      <c r="DD41" s="502"/>
      <c r="DE41" s="502"/>
      <c r="DF41" s="502"/>
      <c r="DG41" s="502"/>
      <c r="DH41" s="502"/>
      <c r="DI41" s="502"/>
      <c r="DJ41" s="502"/>
      <c r="DK41" s="502"/>
      <c r="DL41" s="502"/>
      <c r="DM41" s="502"/>
      <c r="DN41" s="502"/>
      <c r="DO41" s="502"/>
      <c r="DP41" s="502"/>
      <c r="DQ41" s="502"/>
      <c r="DR41" s="502"/>
      <c r="DS41" s="502"/>
      <c r="DT41" s="502"/>
      <c r="DU41" s="502"/>
      <c r="DV41" s="502"/>
      <c r="DW41" s="502"/>
      <c r="DX41" s="502"/>
      <c r="DY41" s="502"/>
      <c r="DZ41" s="502"/>
      <c r="EA41" s="502"/>
      <c r="EB41" s="502"/>
      <c r="EC41" s="502"/>
      <c r="ED41" s="502"/>
      <c r="EE41" s="502"/>
      <c r="EF41" s="502"/>
      <c r="EG41" s="502"/>
      <c r="EH41" s="502"/>
      <c r="EI41" s="502"/>
      <c r="EJ41" s="502"/>
      <c r="EK41" s="502"/>
      <c r="EL41" s="502"/>
      <c r="EM41" s="502"/>
      <c r="EN41" s="502"/>
      <c r="EO41" s="502"/>
      <c r="EP41" s="502"/>
      <c r="EQ41" s="502"/>
      <c r="ER41" s="502"/>
      <c r="ES41" s="502"/>
      <c r="ET41" s="502"/>
      <c r="EU41" s="502"/>
      <c r="EV41" s="502"/>
      <c r="EW41" s="502"/>
      <c r="EX41" s="502"/>
      <c r="EY41" s="502"/>
      <c r="EZ41" s="502"/>
      <c r="FA41" s="502"/>
      <c r="FB41" s="502"/>
      <c r="FC41" s="502"/>
      <c r="FD41" s="502"/>
      <c r="FE41" s="502"/>
      <c r="FF41" s="502"/>
      <c r="FG41" s="502"/>
      <c r="FH41" s="502"/>
      <c r="FI41" s="502"/>
      <c r="FJ41" s="502"/>
      <c r="FK41" s="502"/>
      <c r="FL41" s="502"/>
      <c r="FM41" s="502"/>
      <c r="FN41" s="502"/>
      <c r="FO41" s="502"/>
      <c r="FP41" s="502"/>
      <c r="FQ41" s="502"/>
      <c r="FR41" s="503"/>
      <c r="FS41" s="37"/>
    </row>
    <row r="42" spans="2:175" ht="10.5" customHeight="1" thickBot="1" x14ac:dyDescent="0.25">
      <c r="B42" s="29"/>
      <c r="C42" s="579"/>
      <c r="D42" s="754"/>
      <c r="E42" s="755"/>
      <c r="F42" s="755"/>
      <c r="G42" s="755"/>
      <c r="H42" s="755"/>
      <c r="I42" s="756"/>
      <c r="J42" s="2072"/>
      <c r="K42" s="2073"/>
      <c r="L42" s="2073"/>
      <c r="M42" s="2073"/>
      <c r="N42" s="2073"/>
      <c r="O42" s="2073"/>
      <c r="P42" s="2074"/>
      <c r="Q42" s="616"/>
      <c r="R42" s="2096"/>
      <c r="S42" s="2093"/>
      <c r="T42" s="2093"/>
      <c r="U42" s="2093"/>
      <c r="V42" s="2093"/>
      <c r="W42" s="2093"/>
      <c r="X42" s="2093"/>
      <c r="Y42" s="2093"/>
      <c r="Z42" s="2093"/>
      <c r="AA42" s="2093"/>
      <c r="AB42" s="2093"/>
      <c r="AC42" s="2093"/>
      <c r="AD42" s="2094"/>
      <c r="AE42" s="2092"/>
      <c r="AF42" s="2093"/>
      <c r="AG42" s="2093"/>
      <c r="AH42" s="2093"/>
      <c r="AI42" s="2093"/>
      <c r="AJ42" s="2093"/>
      <c r="AK42" s="2093"/>
      <c r="AL42" s="2093"/>
      <c r="AM42" s="2093"/>
      <c r="AN42" s="2093"/>
      <c r="AO42" s="2093"/>
      <c r="AP42" s="2093"/>
      <c r="AQ42" s="2093"/>
      <c r="AR42" s="2093"/>
      <c r="AS42" s="2093"/>
      <c r="AT42" s="2093"/>
      <c r="AU42" s="2093"/>
      <c r="AV42" s="2093"/>
      <c r="AW42" s="2094"/>
      <c r="AX42" s="2114"/>
      <c r="AY42" s="2114"/>
      <c r="AZ42" s="2114"/>
      <c r="BA42" s="2114"/>
      <c r="BB42" s="2114"/>
      <c r="BC42" s="2114"/>
      <c r="BD42" s="2114"/>
      <c r="BE42" s="2114"/>
      <c r="BF42" s="2114"/>
      <c r="BG42" s="2114"/>
      <c r="BH42" s="2114"/>
      <c r="BI42" s="2114"/>
      <c r="BJ42" s="2114"/>
      <c r="BK42" s="2114"/>
      <c r="BL42" s="2114"/>
      <c r="BM42" s="2114"/>
      <c r="BN42" s="2114"/>
      <c r="BO42" s="2115"/>
      <c r="BP42" s="2115"/>
      <c r="BQ42" s="2115"/>
      <c r="BR42" s="2116"/>
      <c r="BS42" s="79"/>
      <c r="BT42" s="79"/>
      <c r="BU42" s="79"/>
      <c r="BV42" s="579"/>
      <c r="BW42" s="68"/>
      <c r="BX42" s="68"/>
      <c r="BY42" s="68"/>
      <c r="BZ42" s="33"/>
      <c r="CD42" s="37"/>
      <c r="CE42" s="501"/>
      <c r="CF42" s="502"/>
      <c r="CG42" s="502"/>
      <c r="CH42" s="502"/>
      <c r="CI42" s="502"/>
      <c r="CJ42" s="502"/>
      <c r="CK42" s="502"/>
      <c r="CL42" s="502"/>
      <c r="CM42" s="502"/>
      <c r="CN42" s="502"/>
      <c r="CO42" s="502"/>
      <c r="CP42" s="502"/>
      <c r="CQ42" s="502"/>
      <c r="CR42" s="502"/>
      <c r="CS42" s="502"/>
      <c r="CT42" s="502"/>
      <c r="CU42" s="502"/>
      <c r="CV42" s="502"/>
      <c r="CW42" s="502"/>
      <c r="CX42" s="502"/>
      <c r="CY42" s="502"/>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2"/>
      <c r="EA42" s="502"/>
      <c r="EB42" s="502"/>
      <c r="EC42" s="502"/>
      <c r="ED42" s="502"/>
      <c r="EE42" s="502"/>
      <c r="EF42" s="502"/>
      <c r="EG42" s="502"/>
      <c r="EH42" s="502"/>
      <c r="EI42" s="502"/>
      <c r="EJ42" s="502"/>
      <c r="EK42" s="502"/>
      <c r="EL42" s="502"/>
      <c r="EM42" s="502"/>
      <c r="EN42" s="502"/>
      <c r="EO42" s="502"/>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2"/>
      <c r="FQ42" s="502"/>
      <c r="FR42" s="503"/>
      <c r="FS42" s="37"/>
    </row>
    <row r="43" spans="2:175" ht="10.5" customHeight="1" thickBot="1" x14ac:dyDescent="0.25">
      <c r="B43" s="29"/>
      <c r="C43" s="579"/>
      <c r="D43" s="748" t="s">
        <v>56</v>
      </c>
      <c r="E43" s="749"/>
      <c r="F43" s="749"/>
      <c r="G43" s="749"/>
      <c r="H43" s="749"/>
      <c r="I43" s="750"/>
      <c r="J43" s="2069"/>
      <c r="K43" s="2070"/>
      <c r="L43" s="2070"/>
      <c r="M43" s="2070"/>
      <c r="N43" s="2070"/>
      <c r="O43" s="2070"/>
      <c r="P43" s="2071"/>
      <c r="Q43" s="643">
        <f>J41+J43</f>
        <v>0</v>
      </c>
      <c r="R43" s="2097"/>
      <c r="S43" s="2098"/>
      <c r="T43" s="2098"/>
      <c r="U43" s="2098"/>
      <c r="V43" s="2098"/>
      <c r="W43" s="2098"/>
      <c r="X43" s="2098"/>
      <c r="Y43" s="2098"/>
      <c r="Z43" s="2098"/>
      <c r="AA43" s="2098"/>
      <c r="AB43" s="2098"/>
      <c r="AC43" s="2098"/>
      <c r="AD43" s="2099"/>
      <c r="AE43" s="2080"/>
      <c r="AF43" s="2043"/>
      <c r="AG43" s="2043"/>
      <c r="AH43" s="2043"/>
      <c r="AI43" s="2043"/>
      <c r="AJ43" s="2043"/>
      <c r="AK43" s="2043"/>
      <c r="AL43" s="2043"/>
      <c r="AM43" s="2043"/>
      <c r="AN43" s="2043"/>
      <c r="AO43" s="2043"/>
      <c r="AP43" s="2043"/>
      <c r="AQ43" s="2043"/>
      <c r="AR43" s="2043"/>
      <c r="AS43" s="2043"/>
      <c r="AT43" s="2043"/>
      <c r="AU43" s="2043"/>
      <c r="AV43" s="2043"/>
      <c r="AW43" s="2081"/>
      <c r="AX43" s="2042"/>
      <c r="AY43" s="2043"/>
      <c r="AZ43" s="2043"/>
      <c r="BA43" s="2043"/>
      <c r="BB43" s="2043"/>
      <c r="BC43" s="2043"/>
      <c r="BD43" s="2043"/>
      <c r="BE43" s="2043"/>
      <c r="BF43" s="2043"/>
      <c r="BG43" s="2043"/>
      <c r="BH43" s="2043"/>
      <c r="BI43" s="2043"/>
      <c r="BJ43" s="2043"/>
      <c r="BK43" s="2043"/>
      <c r="BL43" s="2043"/>
      <c r="BM43" s="2043"/>
      <c r="BN43" s="2043"/>
      <c r="BO43" s="2043"/>
      <c r="BP43" s="2043"/>
      <c r="BQ43" s="2043"/>
      <c r="BR43" s="2044"/>
      <c r="BS43" s="79"/>
      <c r="BT43" s="79"/>
      <c r="BU43" s="79"/>
      <c r="BV43" s="579"/>
      <c r="BW43" s="68"/>
      <c r="BX43" s="68"/>
      <c r="BY43" s="68"/>
      <c r="BZ43" s="33"/>
      <c r="CD43" s="37"/>
      <c r="CE43" s="504"/>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6"/>
      <c r="FS43" s="37"/>
    </row>
    <row r="44" spans="2:175" ht="10.5" customHeight="1" thickBot="1" x14ac:dyDescent="0.25">
      <c r="B44" s="29"/>
      <c r="C44" s="579"/>
      <c r="D44" s="754"/>
      <c r="E44" s="755"/>
      <c r="F44" s="755"/>
      <c r="G44" s="755"/>
      <c r="H44" s="755"/>
      <c r="I44" s="756"/>
      <c r="J44" s="2072"/>
      <c r="K44" s="2073"/>
      <c r="L44" s="2073"/>
      <c r="M44" s="2073"/>
      <c r="N44" s="2073"/>
      <c r="O44" s="2073"/>
      <c r="P44" s="2074"/>
      <c r="Q44" s="644"/>
      <c r="R44" s="2096"/>
      <c r="S44" s="2093"/>
      <c r="T44" s="2093"/>
      <c r="U44" s="2093"/>
      <c r="V44" s="2093"/>
      <c r="W44" s="2093"/>
      <c r="X44" s="2093"/>
      <c r="Y44" s="2093"/>
      <c r="Z44" s="2093"/>
      <c r="AA44" s="2093"/>
      <c r="AB44" s="2093"/>
      <c r="AC44" s="2093"/>
      <c r="AD44" s="2094"/>
      <c r="AE44" s="2045"/>
      <c r="AF44" s="2046"/>
      <c r="AG44" s="2046"/>
      <c r="AH44" s="2046"/>
      <c r="AI44" s="2046"/>
      <c r="AJ44" s="2046"/>
      <c r="AK44" s="2046"/>
      <c r="AL44" s="2046"/>
      <c r="AM44" s="2046"/>
      <c r="AN44" s="2046"/>
      <c r="AO44" s="2046"/>
      <c r="AP44" s="2046"/>
      <c r="AQ44" s="2046"/>
      <c r="AR44" s="2046"/>
      <c r="AS44" s="2046"/>
      <c r="AT44" s="2046"/>
      <c r="AU44" s="2046"/>
      <c r="AV44" s="2046"/>
      <c r="AW44" s="2082"/>
      <c r="AX44" s="2045"/>
      <c r="AY44" s="2046"/>
      <c r="AZ44" s="2046"/>
      <c r="BA44" s="2046"/>
      <c r="BB44" s="2046"/>
      <c r="BC44" s="2046"/>
      <c r="BD44" s="2046"/>
      <c r="BE44" s="2046"/>
      <c r="BF44" s="2046"/>
      <c r="BG44" s="2046"/>
      <c r="BH44" s="2046"/>
      <c r="BI44" s="2046"/>
      <c r="BJ44" s="2046"/>
      <c r="BK44" s="2046"/>
      <c r="BL44" s="2046"/>
      <c r="BM44" s="2046"/>
      <c r="BN44" s="2046"/>
      <c r="BO44" s="2046"/>
      <c r="BP44" s="2046"/>
      <c r="BQ44" s="2046"/>
      <c r="BR44" s="2047"/>
      <c r="BS44" s="79"/>
      <c r="BT44" s="79"/>
      <c r="BU44" s="79"/>
      <c r="BV44" s="579"/>
      <c r="BW44" s="68"/>
      <c r="BX44" s="68"/>
      <c r="BY44" s="68"/>
      <c r="BZ44" s="33"/>
      <c r="CD44" s="37"/>
      <c r="FS44" s="37"/>
    </row>
    <row r="45" spans="2:175" ht="10.5" customHeight="1" x14ac:dyDescent="0.2">
      <c r="B45" s="29"/>
      <c r="C45" s="579"/>
      <c r="D45" s="748" t="s">
        <v>57</v>
      </c>
      <c r="E45" s="749"/>
      <c r="F45" s="749"/>
      <c r="G45" s="749"/>
      <c r="H45" s="749"/>
      <c r="I45" s="750"/>
      <c r="J45" s="2069"/>
      <c r="K45" s="2070"/>
      <c r="L45" s="2070"/>
      <c r="M45" s="2070"/>
      <c r="N45" s="2070"/>
      <c r="O45" s="2070"/>
      <c r="P45" s="2071"/>
      <c r="Q45" s="616"/>
      <c r="R45" s="2121"/>
      <c r="S45" s="2043"/>
      <c r="T45" s="2043"/>
      <c r="U45" s="2043"/>
      <c r="V45" s="2043"/>
      <c r="W45" s="2043"/>
      <c r="X45" s="2043"/>
      <c r="Y45" s="2043"/>
      <c r="Z45" s="2043"/>
      <c r="AA45" s="2043"/>
      <c r="AB45" s="2043"/>
      <c r="AC45" s="2043"/>
      <c r="AD45" s="2081"/>
      <c r="AE45" s="2080"/>
      <c r="AF45" s="2043"/>
      <c r="AG45" s="2043"/>
      <c r="AH45" s="2043"/>
      <c r="AI45" s="2043"/>
      <c r="AJ45" s="2043"/>
      <c r="AK45" s="2043"/>
      <c r="AL45" s="2043"/>
      <c r="AM45" s="2043"/>
      <c r="AN45" s="2043"/>
      <c r="AO45" s="2043"/>
      <c r="AP45" s="2043"/>
      <c r="AQ45" s="2043"/>
      <c r="AR45" s="2043"/>
      <c r="AS45" s="2043"/>
      <c r="AT45" s="2043"/>
      <c r="AU45" s="2043"/>
      <c r="AV45" s="2043"/>
      <c r="AW45" s="2081"/>
      <c r="AX45" s="2042"/>
      <c r="AY45" s="2042"/>
      <c r="AZ45" s="2042"/>
      <c r="BA45" s="2042"/>
      <c r="BB45" s="2042"/>
      <c r="BC45" s="2042"/>
      <c r="BD45" s="2042"/>
      <c r="BE45" s="2042"/>
      <c r="BF45" s="2042"/>
      <c r="BG45" s="2042"/>
      <c r="BH45" s="2042"/>
      <c r="BI45" s="2042"/>
      <c r="BJ45" s="2042"/>
      <c r="BK45" s="2042"/>
      <c r="BL45" s="2042"/>
      <c r="BM45" s="2042"/>
      <c r="BN45" s="2042"/>
      <c r="BO45" s="2100"/>
      <c r="BP45" s="2100"/>
      <c r="BQ45" s="2100"/>
      <c r="BR45" s="2101"/>
      <c r="BS45" s="79"/>
      <c r="BT45" s="79"/>
      <c r="BU45" s="79"/>
      <c r="BV45" s="579"/>
      <c r="BW45" s="68"/>
      <c r="BX45" s="68"/>
      <c r="BY45" s="68"/>
      <c r="BZ45" s="33"/>
      <c r="CD45" s="37"/>
      <c r="CE45" s="677" t="s">
        <v>219</v>
      </c>
      <c r="CF45" s="678"/>
      <c r="CG45" s="678"/>
      <c r="CH45" s="678"/>
      <c r="CI45" s="678"/>
      <c r="CJ45" s="678"/>
      <c r="CK45" s="678"/>
      <c r="CL45" s="678"/>
      <c r="CM45" s="678"/>
      <c r="CN45" s="678"/>
      <c r="CO45" s="678"/>
      <c r="CP45" s="678"/>
      <c r="CQ45" s="678"/>
      <c r="CR45" s="678"/>
      <c r="CS45" s="678"/>
      <c r="CT45" s="678"/>
      <c r="CU45" s="678"/>
      <c r="CV45" s="678"/>
      <c r="CW45" s="678"/>
      <c r="CX45" s="678"/>
      <c r="CY45" s="678"/>
      <c r="CZ45" s="678"/>
      <c r="DA45" s="678"/>
      <c r="DB45" s="678"/>
      <c r="DC45" s="678"/>
      <c r="DD45" s="678"/>
      <c r="DE45" s="678"/>
      <c r="DF45" s="678"/>
      <c r="DG45" s="678"/>
      <c r="DH45" s="678"/>
      <c r="DI45" s="678"/>
      <c r="DJ45" s="678"/>
      <c r="DK45" s="678"/>
      <c r="DL45" s="678"/>
      <c r="DM45" s="678"/>
      <c r="DN45" s="678"/>
      <c r="DO45" s="678"/>
      <c r="DP45" s="678"/>
      <c r="DQ45" s="678"/>
      <c r="DR45" s="678"/>
      <c r="DS45" s="678"/>
      <c r="DT45" s="678"/>
      <c r="DU45" s="678"/>
      <c r="DV45" s="678"/>
      <c r="DW45" s="678"/>
      <c r="DX45" s="678"/>
      <c r="DY45" s="678"/>
      <c r="DZ45" s="678"/>
      <c r="EA45" s="678"/>
      <c r="EB45" s="678"/>
      <c r="EC45" s="678"/>
      <c r="ED45" s="678"/>
      <c r="EE45" s="678"/>
      <c r="EF45" s="678"/>
      <c r="EG45" s="678"/>
      <c r="EH45" s="678"/>
      <c r="EI45" s="678"/>
      <c r="EJ45" s="678"/>
      <c r="EK45" s="678"/>
      <c r="EL45" s="678"/>
      <c r="EM45" s="678"/>
      <c r="EN45" s="678"/>
      <c r="EO45" s="678"/>
      <c r="EP45" s="678"/>
      <c r="EQ45" s="678"/>
      <c r="ER45" s="678"/>
      <c r="ES45" s="678"/>
      <c r="ET45" s="678"/>
      <c r="EU45" s="678"/>
      <c r="EV45" s="678"/>
      <c r="EW45" s="678"/>
      <c r="EX45" s="678"/>
      <c r="EY45" s="678"/>
      <c r="EZ45" s="678"/>
      <c r="FA45" s="678"/>
      <c r="FB45" s="678"/>
      <c r="FC45" s="678"/>
      <c r="FD45" s="678"/>
      <c r="FE45" s="678"/>
      <c r="FF45" s="678"/>
      <c r="FG45" s="678"/>
      <c r="FH45" s="678"/>
      <c r="FI45" s="678"/>
      <c r="FJ45" s="678"/>
      <c r="FK45" s="678"/>
      <c r="FL45" s="678"/>
      <c r="FM45" s="678"/>
      <c r="FN45" s="678"/>
      <c r="FO45" s="678"/>
      <c r="FP45" s="678"/>
      <c r="FQ45" s="678"/>
      <c r="FR45" s="679"/>
      <c r="FS45" s="37"/>
    </row>
    <row r="46" spans="2:175" ht="10.5" customHeight="1" thickBot="1" x14ac:dyDescent="0.25">
      <c r="B46" s="29"/>
      <c r="C46" s="579"/>
      <c r="D46" s="754"/>
      <c r="E46" s="755"/>
      <c r="F46" s="755"/>
      <c r="G46" s="755"/>
      <c r="H46" s="755"/>
      <c r="I46" s="756"/>
      <c r="J46" s="2072"/>
      <c r="K46" s="2073"/>
      <c r="L46" s="2073"/>
      <c r="M46" s="2073"/>
      <c r="N46" s="2073"/>
      <c r="O46" s="2073"/>
      <c r="P46" s="2074"/>
      <c r="Q46" s="616"/>
      <c r="R46" s="2122"/>
      <c r="S46" s="2123"/>
      <c r="T46" s="2123"/>
      <c r="U46" s="2123"/>
      <c r="V46" s="2123"/>
      <c r="W46" s="2123"/>
      <c r="X46" s="2123"/>
      <c r="Y46" s="2123"/>
      <c r="Z46" s="2123"/>
      <c r="AA46" s="2123"/>
      <c r="AB46" s="2123"/>
      <c r="AC46" s="2123"/>
      <c r="AD46" s="2124"/>
      <c r="AE46" s="2125"/>
      <c r="AF46" s="2123"/>
      <c r="AG46" s="2123"/>
      <c r="AH46" s="2123"/>
      <c r="AI46" s="2123"/>
      <c r="AJ46" s="2123"/>
      <c r="AK46" s="2123"/>
      <c r="AL46" s="2123"/>
      <c r="AM46" s="2123"/>
      <c r="AN46" s="2123"/>
      <c r="AO46" s="2123"/>
      <c r="AP46" s="2123"/>
      <c r="AQ46" s="2123"/>
      <c r="AR46" s="2123"/>
      <c r="AS46" s="2123"/>
      <c r="AT46" s="2123"/>
      <c r="AU46" s="2123"/>
      <c r="AV46" s="2123"/>
      <c r="AW46" s="2124"/>
      <c r="AX46" s="2102"/>
      <c r="AY46" s="2102"/>
      <c r="AZ46" s="2102"/>
      <c r="BA46" s="2102"/>
      <c r="BB46" s="2102"/>
      <c r="BC46" s="2102"/>
      <c r="BD46" s="2102"/>
      <c r="BE46" s="2102"/>
      <c r="BF46" s="2102"/>
      <c r="BG46" s="2102"/>
      <c r="BH46" s="2102"/>
      <c r="BI46" s="2102"/>
      <c r="BJ46" s="2102"/>
      <c r="BK46" s="2102"/>
      <c r="BL46" s="2102"/>
      <c r="BM46" s="2102"/>
      <c r="BN46" s="2102"/>
      <c r="BO46" s="2103"/>
      <c r="BP46" s="2103"/>
      <c r="BQ46" s="2103"/>
      <c r="BR46" s="2104"/>
      <c r="BS46" s="79"/>
      <c r="BT46" s="79"/>
      <c r="BU46" s="79"/>
      <c r="BV46" s="579"/>
      <c r="BW46" s="68"/>
      <c r="BX46" s="68"/>
      <c r="BY46" s="68"/>
      <c r="BZ46" s="33"/>
      <c r="CD46" s="37"/>
      <c r="CE46" s="680"/>
      <c r="CF46" s="681"/>
      <c r="CG46" s="681"/>
      <c r="CH46" s="681"/>
      <c r="CI46" s="681"/>
      <c r="CJ46" s="681"/>
      <c r="CK46" s="681"/>
      <c r="CL46" s="681"/>
      <c r="CM46" s="681"/>
      <c r="CN46" s="681"/>
      <c r="CO46" s="681"/>
      <c r="CP46" s="681"/>
      <c r="CQ46" s="681"/>
      <c r="CR46" s="681"/>
      <c r="CS46" s="681"/>
      <c r="CT46" s="681"/>
      <c r="CU46" s="681"/>
      <c r="CV46" s="681"/>
      <c r="CW46" s="681"/>
      <c r="CX46" s="681"/>
      <c r="CY46" s="681"/>
      <c r="CZ46" s="681"/>
      <c r="DA46" s="681"/>
      <c r="DB46" s="681"/>
      <c r="DC46" s="681"/>
      <c r="DD46" s="681"/>
      <c r="DE46" s="681"/>
      <c r="DF46" s="681"/>
      <c r="DG46" s="681"/>
      <c r="DH46" s="681"/>
      <c r="DI46" s="681"/>
      <c r="DJ46" s="681"/>
      <c r="DK46" s="681"/>
      <c r="DL46" s="681"/>
      <c r="DM46" s="681"/>
      <c r="DN46" s="681"/>
      <c r="DO46" s="681"/>
      <c r="DP46" s="681"/>
      <c r="DQ46" s="681"/>
      <c r="DR46" s="681"/>
      <c r="DS46" s="681"/>
      <c r="DT46" s="681"/>
      <c r="DU46" s="681"/>
      <c r="DV46" s="681"/>
      <c r="DW46" s="681"/>
      <c r="DX46" s="681"/>
      <c r="DY46" s="681"/>
      <c r="DZ46" s="681"/>
      <c r="EA46" s="681"/>
      <c r="EB46" s="681"/>
      <c r="EC46" s="681"/>
      <c r="ED46" s="681"/>
      <c r="EE46" s="681"/>
      <c r="EF46" s="681"/>
      <c r="EG46" s="681"/>
      <c r="EH46" s="681"/>
      <c r="EI46" s="681"/>
      <c r="EJ46" s="681"/>
      <c r="EK46" s="681"/>
      <c r="EL46" s="681"/>
      <c r="EM46" s="681"/>
      <c r="EN46" s="681"/>
      <c r="EO46" s="681"/>
      <c r="EP46" s="681"/>
      <c r="EQ46" s="681"/>
      <c r="ER46" s="681"/>
      <c r="ES46" s="681"/>
      <c r="ET46" s="681"/>
      <c r="EU46" s="681"/>
      <c r="EV46" s="681"/>
      <c r="EW46" s="681"/>
      <c r="EX46" s="681"/>
      <c r="EY46" s="681"/>
      <c r="EZ46" s="681"/>
      <c r="FA46" s="681"/>
      <c r="FB46" s="681"/>
      <c r="FC46" s="681"/>
      <c r="FD46" s="681"/>
      <c r="FE46" s="681"/>
      <c r="FF46" s="681"/>
      <c r="FG46" s="681"/>
      <c r="FH46" s="681"/>
      <c r="FI46" s="681"/>
      <c r="FJ46" s="681"/>
      <c r="FK46" s="681"/>
      <c r="FL46" s="681"/>
      <c r="FM46" s="681"/>
      <c r="FN46" s="681"/>
      <c r="FO46" s="681"/>
      <c r="FP46" s="681"/>
      <c r="FQ46" s="681"/>
      <c r="FR46" s="682"/>
      <c r="FS46" s="37"/>
    </row>
    <row r="47" spans="2:175" ht="12.75" customHeight="1" x14ac:dyDescent="0.15">
      <c r="B47" s="39"/>
      <c r="C47" s="579"/>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57"/>
      <c r="BT47" s="57"/>
      <c r="BU47" s="57"/>
      <c r="BV47" s="579"/>
      <c r="BW47" s="68"/>
      <c r="BX47" s="68"/>
      <c r="BY47" s="68"/>
      <c r="BZ47" s="30"/>
      <c r="CA47" s="2"/>
      <c r="CB47" s="2"/>
      <c r="CC47" s="2"/>
      <c r="CD47" s="37"/>
      <c r="CE47" s="680"/>
      <c r="CF47" s="681"/>
      <c r="CG47" s="681"/>
      <c r="CH47" s="681"/>
      <c r="CI47" s="681"/>
      <c r="CJ47" s="681"/>
      <c r="CK47" s="681"/>
      <c r="CL47" s="681"/>
      <c r="CM47" s="681"/>
      <c r="CN47" s="681"/>
      <c r="CO47" s="681"/>
      <c r="CP47" s="681"/>
      <c r="CQ47" s="681"/>
      <c r="CR47" s="681"/>
      <c r="CS47" s="681"/>
      <c r="CT47" s="681"/>
      <c r="CU47" s="681"/>
      <c r="CV47" s="681"/>
      <c r="CW47" s="681"/>
      <c r="CX47" s="681"/>
      <c r="CY47" s="681"/>
      <c r="CZ47" s="681"/>
      <c r="DA47" s="681"/>
      <c r="DB47" s="681"/>
      <c r="DC47" s="681"/>
      <c r="DD47" s="681"/>
      <c r="DE47" s="681"/>
      <c r="DF47" s="681"/>
      <c r="DG47" s="681"/>
      <c r="DH47" s="681"/>
      <c r="DI47" s="681"/>
      <c r="DJ47" s="681"/>
      <c r="DK47" s="681"/>
      <c r="DL47" s="681"/>
      <c r="DM47" s="681"/>
      <c r="DN47" s="681"/>
      <c r="DO47" s="681"/>
      <c r="DP47" s="681"/>
      <c r="DQ47" s="681"/>
      <c r="DR47" s="681"/>
      <c r="DS47" s="681"/>
      <c r="DT47" s="681"/>
      <c r="DU47" s="681"/>
      <c r="DV47" s="681"/>
      <c r="DW47" s="681"/>
      <c r="DX47" s="681"/>
      <c r="DY47" s="681"/>
      <c r="DZ47" s="681"/>
      <c r="EA47" s="681"/>
      <c r="EB47" s="681"/>
      <c r="EC47" s="681"/>
      <c r="ED47" s="681"/>
      <c r="EE47" s="681"/>
      <c r="EF47" s="681"/>
      <c r="EG47" s="681"/>
      <c r="EH47" s="681"/>
      <c r="EI47" s="681"/>
      <c r="EJ47" s="681"/>
      <c r="EK47" s="681"/>
      <c r="EL47" s="681"/>
      <c r="EM47" s="681"/>
      <c r="EN47" s="681"/>
      <c r="EO47" s="681"/>
      <c r="EP47" s="681"/>
      <c r="EQ47" s="681"/>
      <c r="ER47" s="681"/>
      <c r="ES47" s="681"/>
      <c r="ET47" s="681"/>
      <c r="EU47" s="681"/>
      <c r="EV47" s="681"/>
      <c r="EW47" s="681"/>
      <c r="EX47" s="681"/>
      <c r="EY47" s="681"/>
      <c r="EZ47" s="681"/>
      <c r="FA47" s="681"/>
      <c r="FB47" s="681"/>
      <c r="FC47" s="681"/>
      <c r="FD47" s="681"/>
      <c r="FE47" s="681"/>
      <c r="FF47" s="681"/>
      <c r="FG47" s="681"/>
      <c r="FH47" s="681"/>
      <c r="FI47" s="681"/>
      <c r="FJ47" s="681"/>
      <c r="FK47" s="681"/>
      <c r="FL47" s="681"/>
      <c r="FM47" s="681"/>
      <c r="FN47" s="681"/>
      <c r="FO47" s="681"/>
      <c r="FP47" s="681"/>
      <c r="FQ47" s="681"/>
      <c r="FR47" s="682"/>
      <c r="FS47" s="37"/>
    </row>
    <row r="48" spans="2:175" ht="10.5" customHeight="1" thickBot="1" x14ac:dyDescent="0.2">
      <c r="B48" s="39"/>
      <c r="C48" s="114"/>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114"/>
      <c r="BW48" s="68"/>
      <c r="BX48" s="68"/>
      <c r="BY48" s="68"/>
      <c r="BZ48" s="30"/>
      <c r="CA48" s="2"/>
      <c r="CB48" s="2"/>
      <c r="CC48" s="2"/>
      <c r="CD48" s="37"/>
      <c r="CE48" s="680"/>
      <c r="CF48" s="681"/>
      <c r="CG48" s="681"/>
      <c r="CH48" s="681"/>
      <c r="CI48" s="681"/>
      <c r="CJ48" s="681"/>
      <c r="CK48" s="681"/>
      <c r="CL48" s="681"/>
      <c r="CM48" s="681"/>
      <c r="CN48" s="681"/>
      <c r="CO48" s="681"/>
      <c r="CP48" s="681"/>
      <c r="CQ48" s="681"/>
      <c r="CR48" s="681"/>
      <c r="CS48" s="681"/>
      <c r="CT48" s="681"/>
      <c r="CU48" s="681"/>
      <c r="CV48" s="681"/>
      <c r="CW48" s="681"/>
      <c r="CX48" s="681"/>
      <c r="CY48" s="681"/>
      <c r="CZ48" s="681"/>
      <c r="DA48" s="681"/>
      <c r="DB48" s="681"/>
      <c r="DC48" s="681"/>
      <c r="DD48" s="681"/>
      <c r="DE48" s="681"/>
      <c r="DF48" s="681"/>
      <c r="DG48" s="681"/>
      <c r="DH48" s="681"/>
      <c r="DI48" s="681"/>
      <c r="DJ48" s="681"/>
      <c r="DK48" s="681"/>
      <c r="DL48" s="681"/>
      <c r="DM48" s="681"/>
      <c r="DN48" s="681"/>
      <c r="DO48" s="681"/>
      <c r="DP48" s="681"/>
      <c r="DQ48" s="681"/>
      <c r="DR48" s="681"/>
      <c r="DS48" s="681"/>
      <c r="DT48" s="681"/>
      <c r="DU48" s="681"/>
      <c r="DV48" s="681"/>
      <c r="DW48" s="681"/>
      <c r="DX48" s="681"/>
      <c r="DY48" s="681"/>
      <c r="DZ48" s="681"/>
      <c r="EA48" s="681"/>
      <c r="EB48" s="681"/>
      <c r="EC48" s="681"/>
      <c r="ED48" s="681"/>
      <c r="EE48" s="681"/>
      <c r="EF48" s="681"/>
      <c r="EG48" s="681"/>
      <c r="EH48" s="681"/>
      <c r="EI48" s="681"/>
      <c r="EJ48" s="681"/>
      <c r="EK48" s="681"/>
      <c r="EL48" s="681"/>
      <c r="EM48" s="681"/>
      <c r="EN48" s="681"/>
      <c r="EO48" s="681"/>
      <c r="EP48" s="681"/>
      <c r="EQ48" s="681"/>
      <c r="ER48" s="681"/>
      <c r="ES48" s="681"/>
      <c r="ET48" s="681"/>
      <c r="EU48" s="681"/>
      <c r="EV48" s="681"/>
      <c r="EW48" s="681"/>
      <c r="EX48" s="681"/>
      <c r="EY48" s="681"/>
      <c r="EZ48" s="681"/>
      <c r="FA48" s="681"/>
      <c r="FB48" s="681"/>
      <c r="FC48" s="681"/>
      <c r="FD48" s="681"/>
      <c r="FE48" s="681"/>
      <c r="FF48" s="681"/>
      <c r="FG48" s="681"/>
      <c r="FH48" s="681"/>
      <c r="FI48" s="681"/>
      <c r="FJ48" s="681"/>
      <c r="FK48" s="681"/>
      <c r="FL48" s="681"/>
      <c r="FM48" s="681"/>
      <c r="FN48" s="681"/>
      <c r="FO48" s="681"/>
      <c r="FP48" s="681"/>
      <c r="FQ48" s="681"/>
      <c r="FR48" s="682"/>
      <c r="FS48" s="37"/>
    </row>
    <row r="49" spans="2:177" ht="12.75" customHeight="1" thickBot="1" x14ac:dyDescent="0.2">
      <c r="B49" s="39"/>
      <c r="C49" s="597" t="s">
        <v>218</v>
      </c>
      <c r="D49" s="597"/>
      <c r="E49" s="597"/>
      <c r="F49" s="597"/>
      <c r="G49" s="597"/>
      <c r="H49" s="597"/>
      <c r="I49" s="597"/>
      <c r="J49" s="597"/>
      <c r="K49" s="597"/>
      <c r="L49" s="597"/>
      <c r="M49" s="597"/>
      <c r="N49" s="597"/>
      <c r="O49" s="597"/>
      <c r="P49" s="597"/>
      <c r="Q49" s="597"/>
      <c r="R49" s="597"/>
      <c r="S49" s="597"/>
      <c r="T49" s="597"/>
      <c r="U49" s="597"/>
      <c r="V49" s="597"/>
      <c r="W49" s="597"/>
      <c r="X49" s="597"/>
      <c r="Y49" s="597"/>
      <c r="Z49" s="2118" t="s">
        <v>222</v>
      </c>
      <c r="AA49" s="2119"/>
      <c r="AB49" s="2119"/>
      <c r="AC49" s="2119"/>
      <c r="AD49" s="2119"/>
      <c r="AE49" s="2119"/>
      <c r="AF49" s="2119"/>
      <c r="AG49" s="2119"/>
      <c r="AH49" s="2119"/>
      <c r="AI49" s="2119"/>
      <c r="AJ49" s="2119"/>
      <c r="AK49" s="2119"/>
      <c r="AL49" s="2119"/>
      <c r="AM49" s="2119"/>
      <c r="AN49" s="653"/>
      <c r="AO49" s="653"/>
      <c r="AP49" s="653"/>
      <c r="AQ49" s="654"/>
      <c r="AR49" s="57" t="b">
        <v>0</v>
      </c>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114"/>
      <c r="BW49" s="68"/>
      <c r="BX49" s="68"/>
      <c r="BY49" s="68"/>
      <c r="BZ49" s="30"/>
      <c r="CA49" s="2"/>
      <c r="CB49" s="2"/>
      <c r="CC49" s="2"/>
      <c r="CD49" s="37"/>
      <c r="CE49" s="680"/>
      <c r="CF49" s="681"/>
      <c r="CG49" s="681"/>
      <c r="CH49" s="681"/>
      <c r="CI49" s="681"/>
      <c r="CJ49" s="681"/>
      <c r="CK49" s="681"/>
      <c r="CL49" s="681"/>
      <c r="CM49" s="681"/>
      <c r="CN49" s="681"/>
      <c r="CO49" s="681"/>
      <c r="CP49" s="681"/>
      <c r="CQ49" s="681"/>
      <c r="CR49" s="681"/>
      <c r="CS49" s="681"/>
      <c r="CT49" s="681"/>
      <c r="CU49" s="681"/>
      <c r="CV49" s="681"/>
      <c r="CW49" s="681"/>
      <c r="CX49" s="681"/>
      <c r="CY49" s="681"/>
      <c r="CZ49" s="681"/>
      <c r="DA49" s="681"/>
      <c r="DB49" s="681"/>
      <c r="DC49" s="681"/>
      <c r="DD49" s="681"/>
      <c r="DE49" s="681"/>
      <c r="DF49" s="681"/>
      <c r="DG49" s="681"/>
      <c r="DH49" s="681"/>
      <c r="DI49" s="681"/>
      <c r="DJ49" s="681"/>
      <c r="DK49" s="681"/>
      <c r="DL49" s="681"/>
      <c r="DM49" s="681"/>
      <c r="DN49" s="681"/>
      <c r="DO49" s="681"/>
      <c r="DP49" s="681"/>
      <c r="DQ49" s="681"/>
      <c r="DR49" s="681"/>
      <c r="DS49" s="681"/>
      <c r="DT49" s="681"/>
      <c r="DU49" s="681"/>
      <c r="DV49" s="681"/>
      <c r="DW49" s="681"/>
      <c r="DX49" s="681"/>
      <c r="DY49" s="681"/>
      <c r="DZ49" s="681"/>
      <c r="EA49" s="681"/>
      <c r="EB49" s="681"/>
      <c r="EC49" s="681"/>
      <c r="ED49" s="681"/>
      <c r="EE49" s="681"/>
      <c r="EF49" s="681"/>
      <c r="EG49" s="681"/>
      <c r="EH49" s="681"/>
      <c r="EI49" s="681"/>
      <c r="EJ49" s="681"/>
      <c r="EK49" s="681"/>
      <c r="EL49" s="681"/>
      <c r="EM49" s="681"/>
      <c r="EN49" s="681"/>
      <c r="EO49" s="681"/>
      <c r="EP49" s="681"/>
      <c r="EQ49" s="681"/>
      <c r="ER49" s="681"/>
      <c r="ES49" s="681"/>
      <c r="ET49" s="681"/>
      <c r="EU49" s="681"/>
      <c r="EV49" s="681"/>
      <c r="EW49" s="681"/>
      <c r="EX49" s="681"/>
      <c r="EY49" s="681"/>
      <c r="EZ49" s="681"/>
      <c r="FA49" s="681"/>
      <c r="FB49" s="681"/>
      <c r="FC49" s="681"/>
      <c r="FD49" s="681"/>
      <c r="FE49" s="681"/>
      <c r="FF49" s="681"/>
      <c r="FG49" s="681"/>
      <c r="FH49" s="681"/>
      <c r="FI49" s="681"/>
      <c r="FJ49" s="681"/>
      <c r="FK49" s="681"/>
      <c r="FL49" s="681"/>
      <c r="FM49" s="681"/>
      <c r="FN49" s="681"/>
      <c r="FO49" s="681"/>
      <c r="FP49" s="681"/>
      <c r="FQ49" s="681"/>
      <c r="FR49" s="682"/>
      <c r="FS49" s="37"/>
    </row>
    <row r="50" spans="2:177" ht="12.75" customHeight="1" thickBot="1" x14ac:dyDescent="0.2">
      <c r="B50" s="29"/>
      <c r="C50" s="712" t="s">
        <v>58</v>
      </c>
      <c r="D50" s="712"/>
      <c r="E50" s="712"/>
      <c r="F50" s="712"/>
      <c r="G50" s="40"/>
      <c r="H50" s="40"/>
      <c r="I50" s="41"/>
      <c r="J50" s="41"/>
      <c r="K50" s="41"/>
      <c r="L50" s="41"/>
      <c r="M50" s="41"/>
      <c r="N50" s="41"/>
      <c r="O50" s="2"/>
      <c r="AE50" s="92"/>
      <c r="AF50" s="92"/>
      <c r="AG50" s="31"/>
      <c r="AH50" s="31"/>
      <c r="AI50" s="31"/>
      <c r="BZ50" s="33"/>
      <c r="CD50" s="37"/>
      <c r="CE50" s="680"/>
      <c r="CF50" s="681"/>
      <c r="CG50" s="681"/>
      <c r="CH50" s="681"/>
      <c r="CI50" s="681"/>
      <c r="CJ50" s="681"/>
      <c r="CK50" s="681"/>
      <c r="CL50" s="681"/>
      <c r="CM50" s="681"/>
      <c r="CN50" s="681"/>
      <c r="CO50" s="681"/>
      <c r="CP50" s="681"/>
      <c r="CQ50" s="681"/>
      <c r="CR50" s="681"/>
      <c r="CS50" s="681"/>
      <c r="CT50" s="681"/>
      <c r="CU50" s="681"/>
      <c r="CV50" s="681"/>
      <c r="CW50" s="681"/>
      <c r="CX50" s="681"/>
      <c r="CY50" s="681"/>
      <c r="CZ50" s="681"/>
      <c r="DA50" s="681"/>
      <c r="DB50" s="681"/>
      <c r="DC50" s="681"/>
      <c r="DD50" s="681"/>
      <c r="DE50" s="681"/>
      <c r="DF50" s="681"/>
      <c r="DG50" s="681"/>
      <c r="DH50" s="681"/>
      <c r="DI50" s="681"/>
      <c r="DJ50" s="681"/>
      <c r="DK50" s="681"/>
      <c r="DL50" s="681"/>
      <c r="DM50" s="681"/>
      <c r="DN50" s="681"/>
      <c r="DO50" s="681"/>
      <c r="DP50" s="681"/>
      <c r="DQ50" s="681"/>
      <c r="DR50" s="681"/>
      <c r="DS50" s="681"/>
      <c r="DT50" s="681"/>
      <c r="DU50" s="681"/>
      <c r="DV50" s="681"/>
      <c r="DW50" s="681"/>
      <c r="DX50" s="681"/>
      <c r="DY50" s="681"/>
      <c r="DZ50" s="681"/>
      <c r="EA50" s="681"/>
      <c r="EB50" s="681"/>
      <c r="EC50" s="681"/>
      <c r="ED50" s="681"/>
      <c r="EE50" s="681"/>
      <c r="EF50" s="681"/>
      <c r="EG50" s="681"/>
      <c r="EH50" s="681"/>
      <c r="EI50" s="681"/>
      <c r="EJ50" s="681"/>
      <c r="EK50" s="681"/>
      <c r="EL50" s="681"/>
      <c r="EM50" s="681"/>
      <c r="EN50" s="681"/>
      <c r="EO50" s="681"/>
      <c r="EP50" s="681"/>
      <c r="EQ50" s="681"/>
      <c r="ER50" s="681"/>
      <c r="ES50" s="681"/>
      <c r="ET50" s="681"/>
      <c r="EU50" s="681"/>
      <c r="EV50" s="681"/>
      <c r="EW50" s="681"/>
      <c r="EX50" s="681"/>
      <c r="EY50" s="681"/>
      <c r="EZ50" s="681"/>
      <c r="FA50" s="681"/>
      <c r="FB50" s="681"/>
      <c r="FC50" s="681"/>
      <c r="FD50" s="681"/>
      <c r="FE50" s="681"/>
      <c r="FF50" s="681"/>
      <c r="FG50" s="681"/>
      <c r="FH50" s="681"/>
      <c r="FI50" s="681"/>
      <c r="FJ50" s="681"/>
      <c r="FK50" s="681"/>
      <c r="FL50" s="681"/>
      <c r="FM50" s="681"/>
      <c r="FN50" s="681"/>
      <c r="FO50" s="681"/>
      <c r="FP50" s="681"/>
      <c r="FQ50" s="681"/>
      <c r="FR50" s="682"/>
      <c r="FS50" s="37"/>
    </row>
    <row r="51" spans="2:177" ht="22.5" customHeight="1" thickBot="1" x14ac:dyDescent="0.2">
      <c r="B51" s="29"/>
      <c r="C51" s="2157" t="s">
        <v>22</v>
      </c>
      <c r="D51" s="2127"/>
      <c r="E51" s="2126" t="s">
        <v>28</v>
      </c>
      <c r="F51" s="2127"/>
      <c r="G51" s="2126" t="s">
        <v>29</v>
      </c>
      <c r="H51" s="2117"/>
      <c r="I51" s="2117"/>
      <c r="J51" s="2117"/>
      <c r="K51" s="2117"/>
      <c r="L51" s="2117"/>
      <c r="M51" s="2117"/>
      <c r="N51" s="2117"/>
      <c r="O51" s="2117"/>
      <c r="P51" s="2117"/>
      <c r="Q51" s="2158" t="s">
        <v>107</v>
      </c>
      <c r="R51" s="2159"/>
      <c r="S51" s="2126" t="s">
        <v>20</v>
      </c>
      <c r="T51" s="2117"/>
      <c r="U51" s="2117"/>
      <c r="V51" s="2117"/>
      <c r="W51" s="2117"/>
      <c r="X51" s="2117"/>
      <c r="Y51" s="2117"/>
      <c r="Z51" s="2117"/>
      <c r="AA51" s="2127"/>
      <c r="AB51" s="2128" t="s">
        <v>130</v>
      </c>
      <c r="AC51" s="2129"/>
      <c r="AD51" s="2129"/>
      <c r="AE51" s="2129"/>
      <c r="AF51" s="2129"/>
      <c r="AG51" s="2129"/>
      <c r="AH51" s="2129"/>
      <c r="AI51" s="2130"/>
      <c r="AJ51" s="2117" t="s">
        <v>21</v>
      </c>
      <c r="AK51" s="2117"/>
      <c r="AL51" s="2117"/>
      <c r="AM51" s="2117"/>
      <c r="AN51" s="2117"/>
      <c r="AO51" s="2117"/>
      <c r="AP51" s="2117"/>
      <c r="AQ51" s="2117"/>
      <c r="AR51" s="2117"/>
      <c r="AS51" s="2117"/>
      <c r="AT51" s="2117"/>
      <c r="AU51" s="2117"/>
      <c r="AV51" s="2117"/>
      <c r="AW51" s="2117"/>
      <c r="AX51" s="2117"/>
      <c r="AY51" s="2126" t="s">
        <v>181</v>
      </c>
      <c r="AZ51" s="2117"/>
      <c r="BA51" s="2117"/>
      <c r="BB51" s="2117"/>
      <c r="BC51" s="2117"/>
      <c r="BD51" s="2117"/>
      <c r="BE51" s="2117"/>
      <c r="BF51" s="2117"/>
      <c r="BG51" s="2117"/>
      <c r="BH51" s="2117"/>
      <c r="BI51" s="2117"/>
      <c r="BJ51" s="2117"/>
      <c r="BK51" s="2117"/>
      <c r="BL51" s="2117"/>
      <c r="BM51" s="2117"/>
      <c r="BN51" s="2117"/>
      <c r="BO51" s="2117"/>
      <c r="BP51" s="2117"/>
      <c r="BQ51" s="2117"/>
      <c r="BR51" s="2117"/>
      <c r="BS51" s="2117"/>
      <c r="BT51" s="2117"/>
      <c r="BU51" s="2117"/>
      <c r="BV51" s="2131"/>
      <c r="BW51" s="81"/>
      <c r="BX51" s="81"/>
      <c r="BY51" s="81"/>
      <c r="BZ51" s="33"/>
      <c r="CD51" s="37"/>
      <c r="CE51" s="683"/>
      <c r="CF51" s="684"/>
      <c r="CG51" s="684"/>
      <c r="CH51" s="684"/>
      <c r="CI51" s="684"/>
      <c r="CJ51" s="684"/>
      <c r="CK51" s="684"/>
      <c r="CL51" s="684"/>
      <c r="CM51" s="684"/>
      <c r="CN51" s="684"/>
      <c r="CO51" s="684"/>
      <c r="CP51" s="684"/>
      <c r="CQ51" s="684"/>
      <c r="CR51" s="684"/>
      <c r="CS51" s="684"/>
      <c r="CT51" s="684"/>
      <c r="CU51" s="684"/>
      <c r="CV51" s="684"/>
      <c r="CW51" s="684"/>
      <c r="CX51" s="684"/>
      <c r="CY51" s="684"/>
      <c r="CZ51" s="684"/>
      <c r="DA51" s="684"/>
      <c r="DB51" s="684"/>
      <c r="DC51" s="684"/>
      <c r="DD51" s="684"/>
      <c r="DE51" s="684"/>
      <c r="DF51" s="684"/>
      <c r="DG51" s="684"/>
      <c r="DH51" s="684"/>
      <c r="DI51" s="684"/>
      <c r="DJ51" s="684"/>
      <c r="DK51" s="684"/>
      <c r="DL51" s="684"/>
      <c r="DM51" s="684"/>
      <c r="DN51" s="684"/>
      <c r="DO51" s="684"/>
      <c r="DP51" s="684"/>
      <c r="DQ51" s="684"/>
      <c r="DR51" s="684"/>
      <c r="DS51" s="684"/>
      <c r="DT51" s="684"/>
      <c r="DU51" s="684"/>
      <c r="DV51" s="684"/>
      <c r="DW51" s="684"/>
      <c r="DX51" s="684"/>
      <c r="DY51" s="684"/>
      <c r="DZ51" s="684"/>
      <c r="EA51" s="684"/>
      <c r="EB51" s="684"/>
      <c r="EC51" s="684"/>
      <c r="ED51" s="684"/>
      <c r="EE51" s="684"/>
      <c r="EF51" s="684"/>
      <c r="EG51" s="684"/>
      <c r="EH51" s="684"/>
      <c r="EI51" s="684"/>
      <c r="EJ51" s="684"/>
      <c r="EK51" s="684"/>
      <c r="EL51" s="684"/>
      <c r="EM51" s="684"/>
      <c r="EN51" s="684"/>
      <c r="EO51" s="684"/>
      <c r="EP51" s="684"/>
      <c r="EQ51" s="684"/>
      <c r="ER51" s="684"/>
      <c r="ES51" s="684"/>
      <c r="ET51" s="684"/>
      <c r="EU51" s="684"/>
      <c r="EV51" s="684"/>
      <c r="EW51" s="684"/>
      <c r="EX51" s="684"/>
      <c r="EY51" s="684"/>
      <c r="EZ51" s="684"/>
      <c r="FA51" s="684"/>
      <c r="FB51" s="684"/>
      <c r="FC51" s="684"/>
      <c r="FD51" s="684"/>
      <c r="FE51" s="684"/>
      <c r="FF51" s="684"/>
      <c r="FG51" s="684"/>
      <c r="FH51" s="684"/>
      <c r="FI51" s="684"/>
      <c r="FJ51" s="684"/>
      <c r="FK51" s="684"/>
      <c r="FL51" s="684"/>
      <c r="FM51" s="684"/>
      <c r="FN51" s="684"/>
      <c r="FO51" s="684"/>
      <c r="FP51" s="684"/>
      <c r="FQ51" s="684"/>
      <c r="FR51" s="685"/>
      <c r="FS51" s="37"/>
      <c r="FT51" s="37"/>
    </row>
    <row r="52" spans="2:177" ht="22.5" customHeight="1" thickBot="1" x14ac:dyDescent="0.25">
      <c r="B52" s="25"/>
      <c r="C52" s="2137"/>
      <c r="D52" s="2136"/>
      <c r="E52" s="2138"/>
      <c r="F52" s="2139"/>
      <c r="G52" s="2150"/>
      <c r="H52" s="2151"/>
      <c r="I52" s="2151"/>
      <c r="J52" s="2151"/>
      <c r="K52" s="2151"/>
      <c r="L52" s="2151"/>
      <c r="M52" s="2151"/>
      <c r="N52" s="2151"/>
      <c r="O52" s="2151"/>
      <c r="P52" s="2151"/>
      <c r="Q52" s="2032"/>
      <c r="R52" s="2136"/>
      <c r="S52" s="2032"/>
      <c r="T52" s="2033"/>
      <c r="U52" s="2033"/>
      <c r="V52" s="2033"/>
      <c r="W52" s="2033"/>
      <c r="X52" s="2033"/>
      <c r="Y52" s="2033"/>
      <c r="Z52" s="2033"/>
      <c r="AA52" s="2033"/>
      <c r="AB52" s="1871"/>
      <c r="AC52" s="1871"/>
      <c r="AD52" s="1871"/>
      <c r="AE52" s="1871"/>
      <c r="AF52" s="1871"/>
      <c r="AG52" s="1871"/>
      <c r="AH52" s="1871"/>
      <c r="AI52" s="1871"/>
      <c r="AJ52" s="2160"/>
      <c r="AK52" s="2161"/>
      <c r="AL52" s="2161"/>
      <c r="AM52" s="2161"/>
      <c r="AN52" s="2161"/>
      <c r="AO52" s="2161"/>
      <c r="AP52" s="2161"/>
      <c r="AQ52" s="2161"/>
      <c r="AR52" s="2161"/>
      <c r="AS52" s="2161"/>
      <c r="AT52" s="2161"/>
      <c r="AU52" s="2161"/>
      <c r="AV52" s="2161"/>
      <c r="AW52" s="2161"/>
      <c r="AX52" s="2161"/>
      <c r="AY52" s="1885" t="str">
        <f>IF(AJ52="","",IFERROR(S52*AJ52,""))</f>
        <v/>
      </c>
      <c r="AZ52" s="1886"/>
      <c r="BA52" s="1886"/>
      <c r="BB52" s="1886"/>
      <c r="BC52" s="1886"/>
      <c r="BD52" s="1886"/>
      <c r="BE52" s="1886"/>
      <c r="BF52" s="1886"/>
      <c r="BG52" s="1886"/>
      <c r="BH52" s="1886"/>
      <c r="BI52" s="1886"/>
      <c r="BJ52" s="1886"/>
      <c r="BK52" s="1886"/>
      <c r="BL52" s="1886"/>
      <c r="BM52" s="1886"/>
      <c r="BN52" s="1886"/>
      <c r="BO52" s="1886"/>
      <c r="BP52" s="1886"/>
      <c r="BQ52" s="1886"/>
      <c r="BR52" s="1886"/>
      <c r="BS52" s="1886"/>
      <c r="BT52" s="1886"/>
      <c r="BU52" s="1886"/>
      <c r="BV52" s="1887"/>
      <c r="BW52" s="82"/>
      <c r="BX52" s="82"/>
      <c r="BY52" s="82"/>
      <c r="BZ52" s="74"/>
      <c r="CA52" s="76"/>
      <c r="CC52" s="53"/>
      <c r="CD52" s="53"/>
      <c r="CH52" s="75"/>
      <c r="FS52" s="37"/>
      <c r="FT52" s="37"/>
    </row>
    <row r="53" spans="2:177" ht="22.5" customHeight="1" x14ac:dyDescent="0.2">
      <c r="B53" s="25"/>
      <c r="C53" s="2137"/>
      <c r="D53" s="2136"/>
      <c r="E53" s="2162"/>
      <c r="F53" s="2163"/>
      <c r="G53" s="2150"/>
      <c r="H53" s="2151"/>
      <c r="I53" s="2151"/>
      <c r="J53" s="2151"/>
      <c r="K53" s="2151"/>
      <c r="L53" s="2151"/>
      <c r="M53" s="2151"/>
      <c r="N53" s="2151"/>
      <c r="O53" s="2151"/>
      <c r="P53" s="2151"/>
      <c r="Q53" s="2032"/>
      <c r="R53" s="2136"/>
      <c r="S53" s="2032"/>
      <c r="T53" s="2033"/>
      <c r="U53" s="2033"/>
      <c r="V53" s="2033"/>
      <c r="W53" s="2033"/>
      <c r="X53" s="2033"/>
      <c r="Y53" s="2033"/>
      <c r="Z53" s="2033"/>
      <c r="AA53" s="2033"/>
      <c r="AB53" s="1871"/>
      <c r="AC53" s="1871"/>
      <c r="AD53" s="1871"/>
      <c r="AE53" s="1871"/>
      <c r="AF53" s="1871"/>
      <c r="AG53" s="1871"/>
      <c r="AH53" s="1871"/>
      <c r="AI53" s="1871"/>
      <c r="AJ53" s="2160"/>
      <c r="AK53" s="2161"/>
      <c r="AL53" s="2161"/>
      <c r="AM53" s="2161"/>
      <c r="AN53" s="2161"/>
      <c r="AO53" s="2161"/>
      <c r="AP53" s="2161"/>
      <c r="AQ53" s="2161"/>
      <c r="AR53" s="2161"/>
      <c r="AS53" s="2161"/>
      <c r="AT53" s="2161"/>
      <c r="AU53" s="2161"/>
      <c r="AV53" s="2161"/>
      <c r="AW53" s="2161"/>
      <c r="AX53" s="2161"/>
      <c r="AY53" s="1885" t="str">
        <f t="shared" ref="AY53:AY58" si="0">IF(AJ53="","",IFERROR(S53*AJ53,""))</f>
        <v/>
      </c>
      <c r="AZ53" s="1886"/>
      <c r="BA53" s="1886"/>
      <c r="BB53" s="1886"/>
      <c r="BC53" s="1886"/>
      <c r="BD53" s="1886"/>
      <c r="BE53" s="1886"/>
      <c r="BF53" s="1886"/>
      <c r="BG53" s="1886"/>
      <c r="BH53" s="1886"/>
      <c r="BI53" s="1886"/>
      <c r="BJ53" s="1886"/>
      <c r="BK53" s="1886"/>
      <c r="BL53" s="1886"/>
      <c r="BM53" s="1886"/>
      <c r="BN53" s="1886"/>
      <c r="BO53" s="1886"/>
      <c r="BP53" s="1886"/>
      <c r="BQ53" s="1886"/>
      <c r="BR53" s="1886"/>
      <c r="BS53" s="1886"/>
      <c r="BT53" s="1886"/>
      <c r="BU53" s="1886"/>
      <c r="BV53" s="1887"/>
      <c r="BW53" s="82"/>
      <c r="BX53" s="82"/>
      <c r="BY53" s="82"/>
      <c r="BZ53" s="54"/>
      <c r="CA53" s="53"/>
      <c r="CB53" s="53"/>
      <c r="CC53" s="53"/>
      <c r="CD53" s="53"/>
      <c r="CE53" s="498" t="s">
        <v>245</v>
      </c>
      <c r="CF53" s="499"/>
      <c r="CG53" s="499"/>
      <c r="CH53" s="499"/>
      <c r="CI53" s="499"/>
      <c r="CJ53" s="499"/>
      <c r="CK53" s="499"/>
      <c r="CL53" s="499"/>
      <c r="CM53" s="499"/>
      <c r="CN53" s="499"/>
      <c r="CO53" s="499"/>
      <c r="CP53" s="499"/>
      <c r="CQ53" s="499"/>
      <c r="CR53" s="499"/>
      <c r="CS53" s="499"/>
      <c r="CT53" s="499"/>
      <c r="CU53" s="499"/>
      <c r="CV53" s="499"/>
      <c r="CW53" s="499"/>
      <c r="CX53" s="499"/>
      <c r="CY53" s="499"/>
      <c r="CZ53" s="499"/>
      <c r="DA53" s="499"/>
      <c r="DB53" s="499"/>
      <c r="DC53" s="499"/>
      <c r="DD53" s="499"/>
      <c r="DE53" s="499"/>
      <c r="DF53" s="499"/>
      <c r="DG53" s="499"/>
      <c r="DH53" s="499"/>
      <c r="DI53" s="499"/>
      <c r="DJ53" s="499"/>
      <c r="DK53" s="499"/>
      <c r="DL53" s="499"/>
      <c r="DM53" s="499"/>
      <c r="DN53" s="499"/>
      <c r="DO53" s="499"/>
      <c r="DP53" s="499"/>
      <c r="DQ53" s="499"/>
      <c r="DR53" s="499"/>
      <c r="DS53" s="499"/>
      <c r="DT53" s="499"/>
      <c r="DU53" s="499"/>
      <c r="DV53" s="499"/>
      <c r="DW53" s="499"/>
      <c r="DX53" s="499"/>
      <c r="DY53" s="499"/>
      <c r="DZ53" s="499"/>
      <c r="EA53" s="499"/>
      <c r="EB53" s="499"/>
      <c r="EC53" s="499"/>
      <c r="ED53" s="499"/>
      <c r="EE53" s="49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499"/>
      <c r="FK53" s="499"/>
      <c r="FL53" s="499"/>
      <c r="FM53" s="499"/>
      <c r="FN53" s="499"/>
      <c r="FO53" s="499"/>
      <c r="FP53" s="499"/>
      <c r="FQ53" s="499"/>
      <c r="FR53" s="500"/>
    </row>
    <row r="54" spans="2:177" ht="22.5" customHeight="1" x14ac:dyDescent="0.2">
      <c r="B54" s="25"/>
      <c r="C54" s="2137"/>
      <c r="D54" s="2033"/>
      <c r="E54" s="2148"/>
      <c r="F54" s="2149"/>
      <c r="G54" s="2152"/>
      <c r="H54" s="2151"/>
      <c r="I54" s="2151"/>
      <c r="J54" s="2151"/>
      <c r="K54" s="2151"/>
      <c r="L54" s="2151"/>
      <c r="M54" s="2151"/>
      <c r="N54" s="2151"/>
      <c r="O54" s="2151"/>
      <c r="P54" s="2151"/>
      <c r="Q54" s="2032"/>
      <c r="R54" s="2136"/>
      <c r="S54" s="2032"/>
      <c r="T54" s="2033"/>
      <c r="U54" s="2033"/>
      <c r="V54" s="2033"/>
      <c r="W54" s="2033"/>
      <c r="X54" s="2033"/>
      <c r="Y54" s="2033"/>
      <c r="Z54" s="2033"/>
      <c r="AA54" s="2033"/>
      <c r="AB54" s="1871"/>
      <c r="AC54" s="1871"/>
      <c r="AD54" s="1871"/>
      <c r="AE54" s="1871"/>
      <c r="AF54" s="1871"/>
      <c r="AG54" s="1871"/>
      <c r="AH54" s="1871"/>
      <c r="AI54" s="1871"/>
      <c r="AJ54" s="2032"/>
      <c r="AK54" s="2033"/>
      <c r="AL54" s="2033"/>
      <c r="AM54" s="2033"/>
      <c r="AN54" s="2033"/>
      <c r="AO54" s="2033"/>
      <c r="AP54" s="2033"/>
      <c r="AQ54" s="2033"/>
      <c r="AR54" s="2033"/>
      <c r="AS54" s="2033"/>
      <c r="AT54" s="2033"/>
      <c r="AU54" s="2033"/>
      <c r="AV54" s="2033"/>
      <c r="AW54" s="2033"/>
      <c r="AX54" s="2033"/>
      <c r="AY54" s="1885" t="str">
        <f t="shared" si="0"/>
        <v/>
      </c>
      <c r="AZ54" s="1886"/>
      <c r="BA54" s="1886"/>
      <c r="BB54" s="1886"/>
      <c r="BC54" s="1886"/>
      <c r="BD54" s="1886"/>
      <c r="BE54" s="1886"/>
      <c r="BF54" s="1886"/>
      <c r="BG54" s="1886"/>
      <c r="BH54" s="1886"/>
      <c r="BI54" s="1886"/>
      <c r="BJ54" s="1886"/>
      <c r="BK54" s="1886"/>
      <c r="BL54" s="1886"/>
      <c r="BM54" s="1886"/>
      <c r="BN54" s="1886"/>
      <c r="BO54" s="1886"/>
      <c r="BP54" s="1886"/>
      <c r="BQ54" s="1886"/>
      <c r="BR54" s="1886"/>
      <c r="BS54" s="1886"/>
      <c r="BT54" s="1886"/>
      <c r="BU54" s="1886"/>
      <c r="BV54" s="1887"/>
      <c r="BW54" s="82"/>
      <c r="BX54" s="82"/>
      <c r="BY54" s="82"/>
      <c r="BZ54" s="54"/>
      <c r="CA54" s="53"/>
      <c r="CB54" s="53"/>
      <c r="CC54" s="53"/>
      <c r="CD54" s="53"/>
      <c r="CE54" s="501"/>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2"/>
      <c r="EA54" s="502"/>
      <c r="EB54" s="502"/>
      <c r="EC54" s="502"/>
      <c r="ED54" s="502"/>
      <c r="EE54" s="502"/>
      <c r="EF54" s="502"/>
      <c r="EG54" s="502"/>
      <c r="EH54" s="502"/>
      <c r="EI54" s="502"/>
      <c r="EJ54" s="502"/>
      <c r="EK54" s="502"/>
      <c r="EL54" s="502"/>
      <c r="EM54" s="502"/>
      <c r="EN54" s="502"/>
      <c r="EO54" s="502"/>
      <c r="EP54" s="502"/>
      <c r="EQ54" s="502"/>
      <c r="ER54" s="502"/>
      <c r="ES54" s="502"/>
      <c r="ET54" s="502"/>
      <c r="EU54" s="502"/>
      <c r="EV54" s="502"/>
      <c r="EW54" s="502"/>
      <c r="EX54" s="502"/>
      <c r="EY54" s="502"/>
      <c r="EZ54" s="502"/>
      <c r="FA54" s="502"/>
      <c r="FB54" s="502"/>
      <c r="FC54" s="502"/>
      <c r="FD54" s="502"/>
      <c r="FE54" s="502"/>
      <c r="FF54" s="502"/>
      <c r="FG54" s="502"/>
      <c r="FH54" s="502"/>
      <c r="FI54" s="502"/>
      <c r="FJ54" s="502"/>
      <c r="FK54" s="502"/>
      <c r="FL54" s="502"/>
      <c r="FM54" s="502"/>
      <c r="FN54" s="502"/>
      <c r="FO54" s="502"/>
      <c r="FP54" s="502"/>
      <c r="FQ54" s="502"/>
      <c r="FR54" s="503"/>
    </row>
    <row r="55" spans="2:177" ht="22.5" customHeight="1" x14ac:dyDescent="0.2">
      <c r="B55" s="25"/>
      <c r="C55" s="2137"/>
      <c r="D55" s="2033"/>
      <c r="E55" s="2140"/>
      <c r="F55" s="2141"/>
      <c r="G55" s="2152"/>
      <c r="H55" s="2151"/>
      <c r="I55" s="2151"/>
      <c r="J55" s="2151"/>
      <c r="K55" s="2151"/>
      <c r="L55" s="2151"/>
      <c r="M55" s="2151"/>
      <c r="N55" s="2151"/>
      <c r="O55" s="2151"/>
      <c r="P55" s="2151"/>
      <c r="Q55" s="2032"/>
      <c r="R55" s="2136"/>
      <c r="S55" s="2032"/>
      <c r="T55" s="2033"/>
      <c r="U55" s="2033"/>
      <c r="V55" s="2033"/>
      <c r="W55" s="2033"/>
      <c r="X55" s="2033"/>
      <c r="Y55" s="2033"/>
      <c r="Z55" s="2033"/>
      <c r="AA55" s="2033"/>
      <c r="AB55" s="1871"/>
      <c r="AC55" s="1871"/>
      <c r="AD55" s="1871"/>
      <c r="AE55" s="1871"/>
      <c r="AF55" s="1871"/>
      <c r="AG55" s="1871"/>
      <c r="AH55" s="1871"/>
      <c r="AI55" s="1871"/>
      <c r="AJ55" s="2032"/>
      <c r="AK55" s="2033"/>
      <c r="AL55" s="2033"/>
      <c r="AM55" s="2033"/>
      <c r="AN55" s="2033"/>
      <c r="AO55" s="2033"/>
      <c r="AP55" s="2033"/>
      <c r="AQ55" s="2033"/>
      <c r="AR55" s="2033"/>
      <c r="AS55" s="2033"/>
      <c r="AT55" s="2033"/>
      <c r="AU55" s="2033"/>
      <c r="AV55" s="2033"/>
      <c r="AW55" s="2033"/>
      <c r="AX55" s="2033"/>
      <c r="AY55" s="1885" t="str">
        <f t="shared" si="0"/>
        <v/>
      </c>
      <c r="AZ55" s="1886"/>
      <c r="BA55" s="1886"/>
      <c r="BB55" s="1886"/>
      <c r="BC55" s="1886"/>
      <c r="BD55" s="1886"/>
      <c r="BE55" s="1886"/>
      <c r="BF55" s="1886"/>
      <c r="BG55" s="1886"/>
      <c r="BH55" s="1886"/>
      <c r="BI55" s="1886"/>
      <c r="BJ55" s="1886"/>
      <c r="BK55" s="1886"/>
      <c r="BL55" s="1886"/>
      <c r="BM55" s="1886"/>
      <c r="BN55" s="1886"/>
      <c r="BO55" s="1886"/>
      <c r="BP55" s="1886"/>
      <c r="BQ55" s="1886"/>
      <c r="BR55" s="1886"/>
      <c r="BS55" s="1886"/>
      <c r="BT55" s="1886"/>
      <c r="BU55" s="1886"/>
      <c r="BV55" s="1887"/>
      <c r="BW55" s="82"/>
      <c r="BX55" s="82"/>
      <c r="BY55" s="82"/>
      <c r="BZ55" s="54"/>
      <c r="CA55" s="53"/>
      <c r="CB55" s="53"/>
      <c r="CC55" s="53"/>
      <c r="CD55" s="53"/>
      <c r="CE55" s="501"/>
      <c r="CF55" s="502"/>
      <c r="CG55" s="502"/>
      <c r="CH55" s="502"/>
      <c r="CI55" s="502"/>
      <c r="CJ55" s="502"/>
      <c r="CK55" s="502"/>
      <c r="CL55" s="502"/>
      <c r="CM55" s="502"/>
      <c r="CN55" s="502"/>
      <c r="CO55" s="502"/>
      <c r="CP55" s="502"/>
      <c r="CQ55" s="502"/>
      <c r="CR55" s="502"/>
      <c r="CS55" s="502"/>
      <c r="CT55" s="502"/>
      <c r="CU55" s="502"/>
      <c r="CV55" s="502"/>
      <c r="CW55" s="502"/>
      <c r="CX55" s="502"/>
      <c r="CY55" s="502"/>
      <c r="CZ55" s="502"/>
      <c r="DA55" s="502"/>
      <c r="DB55" s="502"/>
      <c r="DC55" s="502"/>
      <c r="DD55" s="502"/>
      <c r="DE55" s="502"/>
      <c r="DF55" s="502"/>
      <c r="DG55" s="502"/>
      <c r="DH55" s="502"/>
      <c r="DI55" s="502"/>
      <c r="DJ55" s="502"/>
      <c r="DK55" s="502"/>
      <c r="DL55" s="502"/>
      <c r="DM55" s="502"/>
      <c r="DN55" s="502"/>
      <c r="DO55" s="502"/>
      <c r="DP55" s="502"/>
      <c r="DQ55" s="502"/>
      <c r="DR55" s="502"/>
      <c r="DS55" s="502"/>
      <c r="DT55" s="502"/>
      <c r="DU55" s="502"/>
      <c r="DV55" s="502"/>
      <c r="DW55" s="502"/>
      <c r="DX55" s="502"/>
      <c r="DY55" s="502"/>
      <c r="DZ55" s="502"/>
      <c r="EA55" s="502"/>
      <c r="EB55" s="502"/>
      <c r="EC55" s="502"/>
      <c r="ED55" s="502"/>
      <c r="EE55" s="502"/>
      <c r="EF55" s="502"/>
      <c r="EG55" s="502"/>
      <c r="EH55" s="502"/>
      <c r="EI55" s="502"/>
      <c r="EJ55" s="502"/>
      <c r="EK55" s="502"/>
      <c r="EL55" s="502"/>
      <c r="EM55" s="502"/>
      <c r="EN55" s="502"/>
      <c r="EO55" s="502"/>
      <c r="EP55" s="502"/>
      <c r="EQ55" s="502"/>
      <c r="ER55" s="502"/>
      <c r="ES55" s="502"/>
      <c r="ET55" s="502"/>
      <c r="EU55" s="502"/>
      <c r="EV55" s="502"/>
      <c r="EW55" s="502"/>
      <c r="EX55" s="502"/>
      <c r="EY55" s="502"/>
      <c r="EZ55" s="502"/>
      <c r="FA55" s="502"/>
      <c r="FB55" s="502"/>
      <c r="FC55" s="502"/>
      <c r="FD55" s="502"/>
      <c r="FE55" s="502"/>
      <c r="FF55" s="502"/>
      <c r="FG55" s="502"/>
      <c r="FH55" s="502"/>
      <c r="FI55" s="502"/>
      <c r="FJ55" s="502"/>
      <c r="FK55" s="502"/>
      <c r="FL55" s="502"/>
      <c r="FM55" s="502"/>
      <c r="FN55" s="502"/>
      <c r="FO55" s="502"/>
      <c r="FP55" s="502"/>
      <c r="FQ55" s="502"/>
      <c r="FR55" s="503"/>
    </row>
    <row r="56" spans="2:177" ht="22.5" customHeight="1" x14ac:dyDescent="0.2">
      <c r="B56" s="25"/>
      <c r="C56" s="2137"/>
      <c r="D56" s="2033"/>
      <c r="E56" s="2155"/>
      <c r="F56" s="2156"/>
      <c r="G56" s="2152"/>
      <c r="H56" s="2151"/>
      <c r="I56" s="2151"/>
      <c r="J56" s="2151"/>
      <c r="K56" s="2151"/>
      <c r="L56" s="2151"/>
      <c r="M56" s="2151"/>
      <c r="N56" s="2151"/>
      <c r="O56" s="2151"/>
      <c r="P56" s="2151"/>
      <c r="Q56" s="2032"/>
      <c r="R56" s="2136"/>
      <c r="S56" s="2032"/>
      <c r="T56" s="2033"/>
      <c r="U56" s="2033"/>
      <c r="V56" s="2033"/>
      <c r="W56" s="2033"/>
      <c r="X56" s="2033"/>
      <c r="Y56" s="2033"/>
      <c r="Z56" s="2033"/>
      <c r="AA56" s="2033"/>
      <c r="AB56" s="1871"/>
      <c r="AC56" s="1871"/>
      <c r="AD56" s="1871"/>
      <c r="AE56" s="1871"/>
      <c r="AF56" s="1871"/>
      <c r="AG56" s="1871"/>
      <c r="AH56" s="1871"/>
      <c r="AI56" s="1871"/>
      <c r="AJ56" s="2032"/>
      <c r="AK56" s="2033"/>
      <c r="AL56" s="2033"/>
      <c r="AM56" s="2033"/>
      <c r="AN56" s="2033"/>
      <c r="AO56" s="2033"/>
      <c r="AP56" s="2033"/>
      <c r="AQ56" s="2033"/>
      <c r="AR56" s="2033"/>
      <c r="AS56" s="2033"/>
      <c r="AT56" s="2033"/>
      <c r="AU56" s="2033"/>
      <c r="AV56" s="2033"/>
      <c r="AW56" s="2033"/>
      <c r="AX56" s="2033"/>
      <c r="AY56" s="1885" t="str">
        <f t="shared" si="0"/>
        <v/>
      </c>
      <c r="AZ56" s="1886"/>
      <c r="BA56" s="1886"/>
      <c r="BB56" s="1886"/>
      <c r="BC56" s="1886"/>
      <c r="BD56" s="1886"/>
      <c r="BE56" s="1886"/>
      <c r="BF56" s="1886"/>
      <c r="BG56" s="1886"/>
      <c r="BH56" s="1886"/>
      <c r="BI56" s="1886"/>
      <c r="BJ56" s="1886"/>
      <c r="BK56" s="1886"/>
      <c r="BL56" s="1886"/>
      <c r="BM56" s="1886"/>
      <c r="BN56" s="1886"/>
      <c r="BO56" s="1886"/>
      <c r="BP56" s="1886"/>
      <c r="BQ56" s="1886"/>
      <c r="BR56" s="1886"/>
      <c r="BS56" s="1886"/>
      <c r="BT56" s="1886"/>
      <c r="BU56" s="1886"/>
      <c r="BV56" s="1887"/>
      <c r="BW56" s="82"/>
      <c r="BX56" s="82"/>
      <c r="BY56" s="82"/>
      <c r="BZ56" s="54"/>
      <c r="CA56" s="53"/>
      <c r="CB56" s="53"/>
      <c r="CC56" s="53"/>
      <c r="CD56" s="53"/>
      <c r="CE56" s="501"/>
      <c r="CF56" s="502"/>
      <c r="CG56" s="502"/>
      <c r="CH56" s="502"/>
      <c r="CI56" s="502"/>
      <c r="CJ56" s="502"/>
      <c r="CK56" s="502"/>
      <c r="CL56" s="502"/>
      <c r="CM56" s="502"/>
      <c r="CN56" s="502"/>
      <c r="CO56" s="502"/>
      <c r="CP56" s="502"/>
      <c r="CQ56" s="502"/>
      <c r="CR56" s="502"/>
      <c r="CS56" s="502"/>
      <c r="CT56" s="502"/>
      <c r="CU56" s="502"/>
      <c r="CV56" s="502"/>
      <c r="CW56" s="502"/>
      <c r="CX56" s="502"/>
      <c r="CY56" s="502"/>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502"/>
      <c r="ET56" s="502"/>
      <c r="EU56" s="502"/>
      <c r="EV56" s="502"/>
      <c r="EW56" s="502"/>
      <c r="EX56" s="502"/>
      <c r="EY56" s="502"/>
      <c r="EZ56" s="502"/>
      <c r="FA56" s="502"/>
      <c r="FB56" s="502"/>
      <c r="FC56" s="502"/>
      <c r="FD56" s="502"/>
      <c r="FE56" s="502"/>
      <c r="FF56" s="502"/>
      <c r="FG56" s="502"/>
      <c r="FH56" s="502"/>
      <c r="FI56" s="502"/>
      <c r="FJ56" s="502"/>
      <c r="FK56" s="502"/>
      <c r="FL56" s="502"/>
      <c r="FM56" s="502"/>
      <c r="FN56" s="502"/>
      <c r="FO56" s="502"/>
      <c r="FP56" s="502"/>
      <c r="FQ56" s="502"/>
      <c r="FR56" s="503"/>
    </row>
    <row r="57" spans="2:177" ht="22.5" customHeight="1" x14ac:dyDescent="0.2">
      <c r="B57" s="25"/>
      <c r="C57" s="2137"/>
      <c r="D57" s="2136"/>
      <c r="E57" s="2188"/>
      <c r="F57" s="2189"/>
      <c r="G57" s="2150"/>
      <c r="H57" s="2151"/>
      <c r="I57" s="2151"/>
      <c r="J57" s="2151"/>
      <c r="K57" s="2151"/>
      <c r="L57" s="2151"/>
      <c r="M57" s="2151"/>
      <c r="N57" s="2151"/>
      <c r="O57" s="2151"/>
      <c r="P57" s="2151"/>
      <c r="Q57" s="2032"/>
      <c r="R57" s="2136"/>
      <c r="S57" s="2032"/>
      <c r="T57" s="2033"/>
      <c r="U57" s="2033"/>
      <c r="V57" s="2033"/>
      <c r="W57" s="2033"/>
      <c r="X57" s="2033"/>
      <c r="Y57" s="2033"/>
      <c r="Z57" s="2033"/>
      <c r="AA57" s="2033"/>
      <c r="AB57" s="1871"/>
      <c r="AC57" s="1871"/>
      <c r="AD57" s="1871"/>
      <c r="AE57" s="1871"/>
      <c r="AF57" s="1871"/>
      <c r="AG57" s="1871"/>
      <c r="AH57" s="1871"/>
      <c r="AI57" s="1871"/>
      <c r="AJ57" s="2032"/>
      <c r="AK57" s="2033"/>
      <c r="AL57" s="2033"/>
      <c r="AM57" s="2033"/>
      <c r="AN57" s="2033"/>
      <c r="AO57" s="2033"/>
      <c r="AP57" s="2033"/>
      <c r="AQ57" s="2033"/>
      <c r="AR57" s="2033"/>
      <c r="AS57" s="2033"/>
      <c r="AT57" s="2033"/>
      <c r="AU57" s="2033"/>
      <c r="AV57" s="2033"/>
      <c r="AW57" s="2033"/>
      <c r="AX57" s="2033"/>
      <c r="AY57" s="1885" t="str">
        <f t="shared" si="0"/>
        <v/>
      </c>
      <c r="AZ57" s="1886"/>
      <c r="BA57" s="1886"/>
      <c r="BB57" s="1886"/>
      <c r="BC57" s="1886"/>
      <c r="BD57" s="1886"/>
      <c r="BE57" s="1886"/>
      <c r="BF57" s="1886"/>
      <c r="BG57" s="1886"/>
      <c r="BH57" s="1886"/>
      <c r="BI57" s="1886"/>
      <c r="BJ57" s="1886"/>
      <c r="BK57" s="1886"/>
      <c r="BL57" s="1886"/>
      <c r="BM57" s="1886"/>
      <c r="BN57" s="1886"/>
      <c r="BO57" s="1886"/>
      <c r="BP57" s="1886"/>
      <c r="BQ57" s="1886"/>
      <c r="BR57" s="1886"/>
      <c r="BS57" s="1886"/>
      <c r="BT57" s="1886"/>
      <c r="BU57" s="1886"/>
      <c r="BV57" s="1887"/>
      <c r="BW57" s="82"/>
      <c r="BX57" s="82"/>
      <c r="BY57" s="82"/>
      <c r="BZ57" s="54"/>
      <c r="CA57" s="53"/>
      <c r="CB57" s="53"/>
      <c r="CC57" s="53"/>
      <c r="CD57" s="53"/>
      <c r="CE57" s="501"/>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2"/>
      <c r="EA57" s="502"/>
      <c r="EB57" s="502"/>
      <c r="EC57" s="502"/>
      <c r="ED57" s="502"/>
      <c r="EE57" s="502"/>
      <c r="EF57" s="502"/>
      <c r="EG57" s="502"/>
      <c r="EH57" s="502"/>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3"/>
    </row>
    <row r="58" spans="2:177" ht="22.5" customHeight="1" thickBot="1" x14ac:dyDescent="0.25">
      <c r="B58" s="25"/>
      <c r="C58" s="2875"/>
      <c r="D58" s="2819"/>
      <c r="E58" s="2876"/>
      <c r="F58" s="2877"/>
      <c r="G58" s="2153"/>
      <c r="H58" s="2154"/>
      <c r="I58" s="2154"/>
      <c r="J58" s="2154"/>
      <c r="K58" s="2154"/>
      <c r="L58" s="2154"/>
      <c r="M58" s="2154"/>
      <c r="N58" s="2154"/>
      <c r="O58" s="2154"/>
      <c r="P58" s="2154"/>
      <c r="Q58" s="1888"/>
      <c r="R58" s="2819"/>
      <c r="S58" s="1888"/>
      <c r="T58" s="1889"/>
      <c r="U58" s="1889"/>
      <c r="V58" s="1889"/>
      <c r="W58" s="1889"/>
      <c r="X58" s="1889"/>
      <c r="Y58" s="1889"/>
      <c r="Z58" s="1889"/>
      <c r="AA58" s="1889"/>
      <c r="AB58" s="2878"/>
      <c r="AC58" s="2878"/>
      <c r="AD58" s="2878"/>
      <c r="AE58" s="2878"/>
      <c r="AF58" s="2878"/>
      <c r="AG58" s="2878"/>
      <c r="AH58" s="2878"/>
      <c r="AI58" s="2878"/>
      <c r="AJ58" s="1888"/>
      <c r="AK58" s="1889"/>
      <c r="AL58" s="1889"/>
      <c r="AM58" s="1889"/>
      <c r="AN58" s="1889"/>
      <c r="AO58" s="1889"/>
      <c r="AP58" s="1889"/>
      <c r="AQ58" s="1889"/>
      <c r="AR58" s="1889"/>
      <c r="AS58" s="1889"/>
      <c r="AT58" s="1889"/>
      <c r="AU58" s="1889"/>
      <c r="AV58" s="1889"/>
      <c r="AW58" s="1889"/>
      <c r="AX58" s="1889"/>
      <c r="AY58" s="2866" t="str">
        <f t="shared" si="0"/>
        <v/>
      </c>
      <c r="AZ58" s="2867"/>
      <c r="BA58" s="2867"/>
      <c r="BB58" s="2867"/>
      <c r="BC58" s="2867"/>
      <c r="BD58" s="2867"/>
      <c r="BE58" s="2867"/>
      <c r="BF58" s="2867"/>
      <c r="BG58" s="2867"/>
      <c r="BH58" s="2867"/>
      <c r="BI58" s="2867"/>
      <c r="BJ58" s="2867"/>
      <c r="BK58" s="2867"/>
      <c r="BL58" s="2867"/>
      <c r="BM58" s="2867"/>
      <c r="BN58" s="2867"/>
      <c r="BO58" s="2867"/>
      <c r="BP58" s="2867"/>
      <c r="BQ58" s="2867"/>
      <c r="BR58" s="2867"/>
      <c r="BS58" s="2867"/>
      <c r="BT58" s="2867"/>
      <c r="BU58" s="2867"/>
      <c r="BV58" s="2868"/>
      <c r="BW58" s="82"/>
      <c r="BX58" s="82"/>
      <c r="BY58" s="82"/>
      <c r="BZ58" s="54"/>
      <c r="CA58" s="53"/>
      <c r="CB58" s="53"/>
      <c r="CC58" s="53"/>
      <c r="CD58" s="53"/>
      <c r="CE58" s="501"/>
      <c r="CF58" s="502"/>
      <c r="CG58" s="502"/>
      <c r="CH58" s="502"/>
      <c r="CI58" s="502"/>
      <c r="CJ58" s="502"/>
      <c r="CK58" s="502"/>
      <c r="CL58" s="502"/>
      <c r="CM58" s="502"/>
      <c r="CN58" s="502"/>
      <c r="CO58" s="502"/>
      <c r="CP58" s="502"/>
      <c r="CQ58" s="502"/>
      <c r="CR58" s="502"/>
      <c r="CS58" s="502"/>
      <c r="CT58" s="502"/>
      <c r="CU58" s="502"/>
      <c r="CV58" s="502"/>
      <c r="CW58" s="502"/>
      <c r="CX58" s="502"/>
      <c r="CY58" s="502"/>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2"/>
      <c r="FM58" s="502"/>
      <c r="FN58" s="502"/>
      <c r="FO58" s="502"/>
      <c r="FP58" s="502"/>
      <c r="FQ58" s="502"/>
      <c r="FR58" s="503"/>
    </row>
    <row r="59" spans="2:177" ht="22.5" customHeight="1" thickBot="1" x14ac:dyDescent="0.25">
      <c r="B59" s="42"/>
      <c r="C59" s="110"/>
      <c r="D59" s="110"/>
      <c r="E59" s="110"/>
      <c r="F59" s="110"/>
      <c r="G59" s="110"/>
      <c r="H59" s="110"/>
      <c r="I59" s="110"/>
      <c r="J59" s="110"/>
      <c r="K59" s="110"/>
      <c r="L59" s="111"/>
      <c r="M59" s="111"/>
      <c r="N59" s="111"/>
      <c r="O59" s="111"/>
      <c r="P59" s="111"/>
      <c r="Q59" s="111"/>
      <c r="R59" s="2869" t="s">
        <v>84</v>
      </c>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c r="AS59" s="2870"/>
      <c r="AT59" s="2870"/>
      <c r="AU59" s="2870"/>
      <c r="AV59" s="2870"/>
      <c r="AW59" s="2870"/>
      <c r="AX59" s="2871"/>
      <c r="AY59" s="2872" t="str">
        <f>IF(SUM(AY52:BV58)=0,"",ROUND(SUM(AY52:BV58),))</f>
        <v/>
      </c>
      <c r="AZ59" s="2873"/>
      <c r="BA59" s="2873"/>
      <c r="BB59" s="2873"/>
      <c r="BC59" s="2873"/>
      <c r="BD59" s="2873"/>
      <c r="BE59" s="2873"/>
      <c r="BF59" s="2873"/>
      <c r="BG59" s="2873"/>
      <c r="BH59" s="2873"/>
      <c r="BI59" s="2873"/>
      <c r="BJ59" s="2873"/>
      <c r="BK59" s="2873"/>
      <c r="BL59" s="2873"/>
      <c r="BM59" s="2873"/>
      <c r="BN59" s="2873"/>
      <c r="BO59" s="2873"/>
      <c r="BP59" s="2873"/>
      <c r="BQ59" s="2873"/>
      <c r="BR59" s="2873"/>
      <c r="BS59" s="2873"/>
      <c r="BT59" s="2873"/>
      <c r="BU59" s="2873"/>
      <c r="BV59" s="2874"/>
      <c r="BW59" s="82"/>
      <c r="BX59" s="82"/>
      <c r="BY59" s="82"/>
      <c r="BZ59" s="45"/>
      <c r="CA59" s="73"/>
      <c r="CB59" s="77"/>
      <c r="CC59" s="77"/>
      <c r="CD59" s="77"/>
      <c r="CE59" s="504"/>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6"/>
      <c r="FS59" s="37"/>
      <c r="FT59" s="37"/>
      <c r="FU59" s="37"/>
    </row>
    <row r="60" spans="2:177" ht="22.5" customHeight="1" thickBot="1" x14ac:dyDescent="0.25">
      <c r="B60" s="42"/>
      <c r="C60" s="110"/>
      <c r="D60" s="110"/>
      <c r="E60" s="110"/>
      <c r="F60" s="110"/>
      <c r="G60" s="110"/>
      <c r="H60" s="110"/>
      <c r="I60" s="110"/>
      <c r="J60" s="110"/>
      <c r="K60" s="110"/>
      <c r="L60" s="111"/>
      <c r="M60" s="111"/>
      <c r="N60" s="111"/>
      <c r="O60" s="111"/>
      <c r="P60" s="111"/>
      <c r="Q60" s="111"/>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82"/>
      <c r="BX60" s="82"/>
      <c r="BY60" s="82"/>
      <c r="BZ60" s="45"/>
      <c r="CA60" s="73"/>
      <c r="CB60" s="77"/>
      <c r="CC60" s="77"/>
      <c r="CD60" s="77"/>
      <c r="CE60" s="49"/>
      <c r="CF60" s="49"/>
      <c r="CG60" s="49"/>
      <c r="CH60" s="91"/>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37"/>
      <c r="FT60" s="37"/>
      <c r="FU60" s="37"/>
    </row>
    <row r="61" spans="2:177" ht="22.5" customHeight="1" x14ac:dyDescent="0.2">
      <c r="B61" s="42"/>
      <c r="C61" s="110"/>
      <c r="D61" s="110"/>
      <c r="E61" s="110"/>
      <c r="F61" s="110"/>
      <c r="G61" s="110"/>
      <c r="H61" s="110"/>
      <c r="I61" s="110"/>
      <c r="J61" s="110"/>
      <c r="K61" s="110"/>
      <c r="L61" s="111"/>
      <c r="M61" s="111"/>
      <c r="N61" s="111"/>
      <c r="O61" s="111"/>
      <c r="P61" s="111"/>
      <c r="Q61" s="111"/>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82"/>
      <c r="BX61" s="82"/>
      <c r="BY61" s="82"/>
      <c r="BZ61" s="45"/>
      <c r="CA61" s="73"/>
      <c r="CB61" s="77"/>
      <c r="CC61" s="77"/>
      <c r="CD61" s="77"/>
      <c r="CE61" s="716" t="s">
        <v>64</v>
      </c>
      <c r="CF61" s="717"/>
      <c r="CG61" s="717"/>
      <c r="CH61" s="717"/>
      <c r="CI61" s="717"/>
      <c r="CJ61" s="717"/>
      <c r="CK61" s="717"/>
      <c r="CL61" s="717"/>
      <c r="CM61" s="717"/>
      <c r="CN61" s="717"/>
      <c r="CO61" s="717"/>
      <c r="CP61" s="717"/>
      <c r="CQ61" s="717"/>
      <c r="CR61" s="717"/>
      <c r="CS61" s="717"/>
      <c r="CT61" s="717"/>
      <c r="CU61" s="717"/>
      <c r="CV61" s="717"/>
      <c r="CW61" s="717"/>
      <c r="CX61" s="717"/>
      <c r="CY61" s="717"/>
      <c r="CZ61" s="717"/>
      <c r="DA61" s="717"/>
      <c r="DB61" s="717"/>
      <c r="DC61" s="717"/>
      <c r="DD61" s="717"/>
      <c r="DE61" s="717"/>
      <c r="DF61" s="717"/>
      <c r="DG61" s="717"/>
      <c r="DH61" s="717"/>
      <c r="DI61" s="717"/>
      <c r="DJ61" s="717"/>
      <c r="DK61" s="717"/>
      <c r="DL61" s="717"/>
      <c r="DM61" s="717"/>
      <c r="DN61" s="717"/>
      <c r="DO61" s="717"/>
      <c r="DP61" s="717"/>
      <c r="DQ61" s="717"/>
      <c r="DR61" s="717"/>
      <c r="DS61" s="717"/>
      <c r="DT61" s="717"/>
      <c r="DU61" s="717"/>
      <c r="DV61" s="717"/>
      <c r="DW61" s="717"/>
      <c r="DX61" s="717"/>
      <c r="DY61" s="717"/>
      <c r="DZ61" s="717"/>
      <c r="EA61" s="717"/>
      <c r="EB61" s="717"/>
      <c r="EC61" s="717"/>
      <c r="ED61" s="717"/>
      <c r="EE61" s="717"/>
      <c r="EF61" s="717"/>
      <c r="EG61" s="717"/>
      <c r="EH61" s="717"/>
      <c r="EI61" s="717"/>
      <c r="EJ61" s="717"/>
      <c r="EK61" s="717"/>
      <c r="EL61" s="717"/>
      <c r="EM61" s="717"/>
      <c r="EN61" s="717"/>
      <c r="EO61" s="717"/>
      <c r="EP61" s="717"/>
      <c r="EQ61" s="717"/>
      <c r="ER61" s="717"/>
      <c r="ES61" s="717"/>
      <c r="ET61" s="717"/>
      <c r="EU61" s="717"/>
      <c r="EV61" s="717"/>
      <c r="EW61" s="717"/>
      <c r="EX61" s="717"/>
      <c r="EY61" s="717"/>
      <c r="EZ61" s="717"/>
      <c r="FA61" s="717"/>
      <c r="FB61" s="717"/>
      <c r="FC61" s="717"/>
      <c r="FD61" s="717"/>
      <c r="FE61" s="717"/>
      <c r="FF61" s="717"/>
      <c r="FG61" s="717"/>
      <c r="FH61" s="717"/>
      <c r="FI61" s="717"/>
      <c r="FJ61" s="717"/>
      <c r="FK61" s="717"/>
      <c r="FL61" s="717"/>
      <c r="FM61" s="717"/>
      <c r="FN61" s="717"/>
      <c r="FO61" s="717"/>
      <c r="FP61" s="717"/>
      <c r="FQ61" s="717"/>
      <c r="FR61" s="718"/>
      <c r="FS61" s="37"/>
      <c r="FT61" s="37"/>
      <c r="FU61" s="37"/>
    </row>
    <row r="62" spans="2:177" ht="14.25" thickBot="1" x14ac:dyDescent="0.2">
      <c r="B62" s="43"/>
      <c r="C62" s="44"/>
      <c r="D62" s="44"/>
      <c r="E62" s="44"/>
      <c r="F62" s="44"/>
      <c r="G62" s="44"/>
      <c r="H62" s="44"/>
      <c r="I62" s="44"/>
      <c r="J62" s="44"/>
      <c r="K62" s="44"/>
      <c r="L62" s="44"/>
      <c r="M62" s="44"/>
      <c r="N62" s="44" t="s">
        <v>178</v>
      </c>
      <c r="O62" s="44" t="s">
        <v>179</v>
      </c>
      <c r="P62" s="44"/>
      <c r="Q62" s="44"/>
      <c r="R62" s="44"/>
      <c r="S62" s="44"/>
      <c r="T62" s="44" t="s">
        <v>102</v>
      </c>
      <c r="U62" s="44"/>
      <c r="V62" s="44"/>
      <c r="W62" s="44"/>
      <c r="X62" s="44"/>
      <c r="Y62" s="44"/>
      <c r="Z62" s="44" t="s">
        <v>103</v>
      </c>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8"/>
      <c r="BC62" s="48"/>
      <c r="BD62" s="48"/>
      <c r="BE62" s="48"/>
      <c r="BF62" s="48"/>
      <c r="BG62" s="48"/>
      <c r="BH62" s="48"/>
      <c r="BI62" s="48"/>
      <c r="BJ62" s="90"/>
      <c r="BK62" s="90"/>
      <c r="BL62" s="90"/>
      <c r="BM62" s="90"/>
      <c r="BN62" s="90"/>
      <c r="BO62" s="65"/>
      <c r="BP62" s="65"/>
      <c r="BQ62" s="65"/>
      <c r="BR62" s="90"/>
      <c r="BS62" s="90"/>
      <c r="BT62" s="90"/>
      <c r="BU62" s="90"/>
      <c r="BV62" s="90"/>
      <c r="BW62" s="65"/>
      <c r="BX62" s="65"/>
      <c r="BY62" s="65"/>
      <c r="BZ62" s="46"/>
      <c r="CA62" s="73"/>
      <c r="CB62" s="47"/>
      <c r="CC62" s="47"/>
      <c r="CD62" s="47"/>
      <c r="CE62" s="719"/>
      <c r="CF62" s="720"/>
      <c r="CG62" s="720"/>
      <c r="CH62" s="720"/>
      <c r="CI62" s="720"/>
      <c r="CJ62" s="720"/>
      <c r="CK62" s="720"/>
      <c r="CL62" s="720"/>
      <c r="CM62" s="720"/>
      <c r="CN62" s="720"/>
      <c r="CO62" s="720"/>
      <c r="CP62" s="720"/>
      <c r="CQ62" s="720"/>
      <c r="CR62" s="720"/>
      <c r="CS62" s="720"/>
      <c r="CT62" s="720"/>
      <c r="CU62" s="720"/>
      <c r="CV62" s="720"/>
      <c r="CW62" s="720"/>
      <c r="CX62" s="720"/>
      <c r="CY62" s="720"/>
      <c r="CZ62" s="720"/>
      <c r="DA62" s="720"/>
      <c r="DB62" s="720"/>
      <c r="DC62" s="720"/>
      <c r="DD62" s="720"/>
      <c r="DE62" s="720"/>
      <c r="DF62" s="720"/>
      <c r="DG62" s="720"/>
      <c r="DH62" s="720"/>
      <c r="DI62" s="720"/>
      <c r="DJ62" s="720"/>
      <c r="DK62" s="720"/>
      <c r="DL62" s="720"/>
      <c r="DM62" s="720"/>
      <c r="DN62" s="720"/>
      <c r="DO62" s="720"/>
      <c r="DP62" s="720"/>
      <c r="DQ62" s="720"/>
      <c r="DR62" s="720"/>
      <c r="DS62" s="720"/>
      <c r="DT62" s="720"/>
      <c r="DU62" s="720"/>
      <c r="DV62" s="720"/>
      <c r="DW62" s="720"/>
      <c r="DX62" s="720"/>
      <c r="DY62" s="720"/>
      <c r="DZ62" s="720"/>
      <c r="EA62" s="720"/>
      <c r="EB62" s="720"/>
      <c r="EC62" s="720"/>
      <c r="ED62" s="720"/>
      <c r="EE62" s="720"/>
      <c r="EF62" s="720"/>
      <c r="EG62" s="720"/>
      <c r="EH62" s="720"/>
      <c r="EI62" s="720"/>
      <c r="EJ62" s="720"/>
      <c r="EK62" s="720"/>
      <c r="EL62" s="720"/>
      <c r="EM62" s="720"/>
      <c r="EN62" s="720"/>
      <c r="EO62" s="720"/>
      <c r="EP62" s="720"/>
      <c r="EQ62" s="720"/>
      <c r="ER62" s="720"/>
      <c r="ES62" s="720"/>
      <c r="ET62" s="720"/>
      <c r="EU62" s="720"/>
      <c r="EV62" s="720"/>
      <c r="EW62" s="720"/>
      <c r="EX62" s="720"/>
      <c r="EY62" s="720"/>
      <c r="EZ62" s="720"/>
      <c r="FA62" s="720"/>
      <c r="FB62" s="720"/>
      <c r="FC62" s="720"/>
      <c r="FD62" s="720"/>
      <c r="FE62" s="720"/>
      <c r="FF62" s="720"/>
      <c r="FG62" s="720"/>
      <c r="FH62" s="720"/>
      <c r="FI62" s="720"/>
      <c r="FJ62" s="720"/>
      <c r="FK62" s="720"/>
      <c r="FL62" s="720"/>
      <c r="FM62" s="720"/>
      <c r="FN62" s="720"/>
      <c r="FO62" s="720"/>
      <c r="FP62" s="720"/>
      <c r="FQ62" s="720"/>
      <c r="FR62" s="721"/>
    </row>
    <row r="63" spans="2:177" ht="14.25" customHeight="1" thickTop="1" x14ac:dyDescent="0.15">
      <c r="B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BJ63" s="52"/>
      <c r="BK63" s="52"/>
      <c r="BL63" s="52"/>
      <c r="BM63" s="52"/>
      <c r="BN63" s="52"/>
      <c r="BO63" s="52"/>
      <c r="BP63" s="52"/>
      <c r="BQ63" s="52"/>
      <c r="BR63" s="53"/>
      <c r="BS63" s="53"/>
      <c r="BT63" s="53"/>
      <c r="BU63" s="53"/>
      <c r="BV63" s="52"/>
      <c r="BW63" s="52"/>
      <c r="BX63" s="52"/>
      <c r="BY63" s="52"/>
      <c r="BZ63" s="52"/>
      <c r="CA63" s="52"/>
      <c r="CB63" s="52"/>
      <c r="FK63" s="2"/>
      <c r="FL63" s="2"/>
      <c r="FM63" s="2"/>
      <c r="FN63" s="2"/>
      <c r="FO63" s="2"/>
      <c r="FP63" s="2"/>
      <c r="FQ63" s="2"/>
      <c r="FR63" s="2"/>
      <c r="FS63" s="2"/>
      <c r="FT63" s="2"/>
      <c r="FU63" s="2"/>
    </row>
    <row r="64" spans="2:177" ht="11.25" customHeight="1" x14ac:dyDescent="0.15">
      <c r="B64" s="722" t="s">
        <v>3</v>
      </c>
      <c r="C64" s="722"/>
      <c r="D64" s="722"/>
      <c r="E64" s="724" t="s">
        <v>43</v>
      </c>
      <c r="F64" s="724"/>
      <c r="G64" s="724"/>
      <c r="H64" s="724"/>
      <c r="I64" s="724"/>
      <c r="J64" s="724"/>
      <c r="K64" s="724"/>
      <c r="L64" s="726" t="s">
        <v>4</v>
      </c>
      <c r="M64" s="726"/>
      <c r="N64" s="124"/>
      <c r="O64" s="124"/>
      <c r="P64" s="124"/>
      <c r="Q64" s="124"/>
      <c r="R64" s="124"/>
      <c r="S64" s="124"/>
      <c r="T64" s="124"/>
      <c r="U64" s="124"/>
      <c r="V64" s="124"/>
      <c r="W64" s="124"/>
      <c r="X64" s="124"/>
      <c r="Y64" s="124"/>
      <c r="Z64" s="124"/>
      <c r="AA64" s="124"/>
      <c r="AB64" s="124"/>
      <c r="AC64" s="124"/>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2"/>
      <c r="CB64" s="2"/>
      <c r="CC64" s="12"/>
      <c r="CD64" s="12"/>
      <c r="CE64" s="12"/>
      <c r="CF64" s="12"/>
      <c r="CG64" s="12"/>
      <c r="CH64" s="12"/>
      <c r="CI64" s="12"/>
      <c r="CJ64" s="12"/>
      <c r="CK64" s="12"/>
      <c r="CL64" s="12"/>
      <c r="CM64" s="12"/>
      <c r="CN64" s="12"/>
      <c r="CO64" s="12"/>
      <c r="CP64" s="12"/>
      <c r="CQ64" s="12"/>
      <c r="CR64" s="12"/>
      <c r="CS64" s="12"/>
      <c r="CT64" s="12"/>
      <c r="CU64" s="12"/>
      <c r="CV64" s="1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FR64" s="2"/>
      <c r="FS64" s="2"/>
      <c r="FT64" s="2"/>
    </row>
    <row r="65" spans="2:176" ht="11.25" customHeight="1" x14ac:dyDescent="0.15">
      <c r="B65" s="722"/>
      <c r="C65" s="722"/>
      <c r="D65" s="722"/>
      <c r="E65" s="724"/>
      <c r="F65" s="724"/>
      <c r="G65" s="724"/>
      <c r="H65" s="724"/>
      <c r="I65" s="724"/>
      <c r="J65" s="724"/>
      <c r="K65" s="724"/>
      <c r="L65" s="726"/>
      <c r="M65" s="726"/>
      <c r="N65" s="124"/>
      <c r="O65" s="124"/>
      <c r="P65" s="124"/>
      <c r="Q65" s="124"/>
      <c r="R65" s="124"/>
      <c r="S65" s="124"/>
      <c r="T65" s="124"/>
      <c r="U65" s="124"/>
      <c r="V65" s="124"/>
      <c r="W65" s="124"/>
      <c r="X65" s="124"/>
      <c r="Y65" s="124"/>
      <c r="Z65" s="124"/>
      <c r="AA65" s="124"/>
      <c r="AB65" s="124"/>
      <c r="AC65" s="124"/>
      <c r="AD65" s="125"/>
      <c r="AE65" s="125"/>
      <c r="AF65" s="125"/>
      <c r="AG65" s="125"/>
      <c r="AH65" s="728" t="s">
        <v>0</v>
      </c>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126"/>
      <c r="BT65" s="126"/>
      <c r="BU65" s="126"/>
      <c r="BV65" s="125"/>
      <c r="BW65" s="125"/>
      <c r="BX65" s="125"/>
      <c r="BY65" s="125"/>
      <c r="BZ65" s="125"/>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W65" s="730" t="s">
        <v>2</v>
      </c>
      <c r="EX65" s="730"/>
      <c r="EY65" s="730"/>
      <c r="EZ65" s="730"/>
      <c r="FA65" s="730"/>
      <c r="FB65" s="730"/>
      <c r="FC65" s="730"/>
      <c r="FD65" s="730"/>
      <c r="FE65" s="730"/>
      <c r="FF65" s="730"/>
      <c r="FG65" s="730"/>
      <c r="FH65" s="730"/>
      <c r="FI65" s="730"/>
      <c r="FJ65" s="730"/>
      <c r="FK65" s="730"/>
      <c r="FL65" s="730"/>
      <c r="FM65" s="730"/>
      <c r="FN65" s="730"/>
      <c r="FO65" s="730"/>
      <c r="FP65" s="730"/>
      <c r="FT65" s="2"/>
    </row>
    <row r="66" spans="2:176" ht="9.75" customHeight="1" thickBot="1" x14ac:dyDescent="0.2">
      <c r="B66" s="722"/>
      <c r="C66" s="722"/>
      <c r="D66" s="722"/>
      <c r="E66" s="724"/>
      <c r="F66" s="724"/>
      <c r="G66" s="724"/>
      <c r="H66" s="724"/>
      <c r="I66" s="724"/>
      <c r="J66" s="724"/>
      <c r="K66" s="724"/>
      <c r="L66" s="726"/>
      <c r="M66" s="726"/>
      <c r="N66" s="124"/>
      <c r="O66" s="124"/>
      <c r="P66" s="124"/>
      <c r="Q66" s="124"/>
      <c r="R66" s="124"/>
      <c r="S66" s="124"/>
      <c r="T66" s="124"/>
      <c r="U66" s="124"/>
      <c r="V66" s="124"/>
      <c r="W66" s="124"/>
      <c r="X66" s="124"/>
      <c r="Y66" s="124"/>
      <c r="Z66" s="124"/>
      <c r="AA66" s="124"/>
      <c r="AB66" s="124"/>
      <c r="AC66" s="124"/>
      <c r="AD66" s="125"/>
      <c r="AE66" s="125"/>
      <c r="AF66" s="125"/>
      <c r="AG66" s="125"/>
      <c r="AH66" s="729"/>
      <c r="AI66" s="729"/>
      <c r="AJ66" s="729"/>
      <c r="AK66" s="729"/>
      <c r="AL66" s="729"/>
      <c r="AM66" s="729"/>
      <c r="AN66" s="729"/>
      <c r="AO66" s="729"/>
      <c r="AP66" s="729"/>
      <c r="AQ66" s="729"/>
      <c r="AR66" s="729"/>
      <c r="AS66" s="729"/>
      <c r="AT66" s="729"/>
      <c r="AU66" s="729"/>
      <c r="AV66" s="729"/>
      <c r="AW66" s="729"/>
      <c r="AX66" s="729"/>
      <c r="AY66" s="729"/>
      <c r="AZ66" s="729"/>
      <c r="BA66" s="729"/>
      <c r="BB66" s="729"/>
      <c r="BC66" s="729"/>
      <c r="BD66" s="729"/>
      <c r="BE66" s="729"/>
      <c r="BF66" s="729"/>
      <c r="BG66" s="729"/>
      <c r="BH66" s="729"/>
      <c r="BI66" s="729"/>
      <c r="BJ66" s="729"/>
      <c r="BK66" s="729"/>
      <c r="BL66" s="729"/>
      <c r="BM66" s="729"/>
      <c r="BN66" s="729"/>
      <c r="BO66" s="729"/>
      <c r="BP66" s="729"/>
      <c r="BQ66" s="729"/>
      <c r="BR66" s="729"/>
      <c r="BS66" s="126"/>
      <c r="BT66" s="126"/>
      <c r="BU66" s="126"/>
      <c r="BV66" s="125"/>
      <c r="BW66" s="125"/>
      <c r="BX66" s="125"/>
      <c r="BY66" s="125"/>
      <c r="BZ66" s="125"/>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W66" s="730"/>
      <c r="EX66" s="730"/>
      <c r="EY66" s="730"/>
      <c r="EZ66" s="730"/>
      <c r="FA66" s="730"/>
      <c r="FB66" s="730"/>
      <c r="FC66" s="730"/>
      <c r="FD66" s="730"/>
      <c r="FE66" s="730"/>
      <c r="FF66" s="730"/>
      <c r="FG66" s="730"/>
      <c r="FH66" s="730"/>
      <c r="FI66" s="730"/>
      <c r="FJ66" s="730"/>
      <c r="FK66" s="730"/>
      <c r="FL66" s="730"/>
      <c r="FM66" s="730"/>
      <c r="FN66" s="730"/>
      <c r="FO66" s="730"/>
      <c r="FP66" s="730"/>
      <c r="FT66" s="2"/>
    </row>
    <row r="67" spans="2:176" ht="4.5" customHeight="1" thickTop="1" x14ac:dyDescent="0.15">
      <c r="B67" s="722"/>
      <c r="C67" s="722"/>
      <c r="D67" s="722"/>
      <c r="E67" s="724"/>
      <c r="F67" s="724"/>
      <c r="G67" s="724"/>
      <c r="H67" s="724"/>
      <c r="I67" s="724"/>
      <c r="J67" s="724"/>
      <c r="K67" s="724"/>
      <c r="L67" s="726"/>
      <c r="M67" s="726"/>
      <c r="N67" s="124"/>
      <c r="O67" s="124"/>
      <c r="P67" s="124"/>
      <c r="Q67" s="124"/>
      <c r="R67" s="124"/>
      <c r="S67" s="124"/>
      <c r="T67" s="124"/>
      <c r="U67" s="124"/>
      <c r="V67" s="124"/>
      <c r="W67" s="124"/>
      <c r="X67" s="124"/>
      <c r="Y67" s="124"/>
      <c r="Z67" s="124"/>
      <c r="AA67" s="124"/>
      <c r="AB67" s="124"/>
      <c r="AC67" s="124"/>
      <c r="AD67" s="125"/>
      <c r="AE67" s="125"/>
      <c r="AF67" s="125"/>
      <c r="AG67" s="125"/>
      <c r="AH67" s="731" t="s">
        <v>1</v>
      </c>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127"/>
      <c r="BT67" s="127"/>
      <c r="BU67" s="127"/>
      <c r="BV67" s="125"/>
      <c r="BW67" s="125"/>
      <c r="BX67" s="125"/>
      <c r="BY67" s="125"/>
      <c r="BZ67" s="125"/>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FQ67" s="2"/>
      <c r="FR67" s="2"/>
      <c r="FS67" s="2"/>
      <c r="FT67" s="2"/>
    </row>
    <row r="68" spans="2:176" ht="4.5" customHeight="1" x14ac:dyDescent="0.15">
      <c r="B68" s="722"/>
      <c r="C68" s="722"/>
      <c r="D68" s="722"/>
      <c r="E68" s="724"/>
      <c r="F68" s="724"/>
      <c r="G68" s="724"/>
      <c r="H68" s="724"/>
      <c r="I68" s="724"/>
      <c r="J68" s="724"/>
      <c r="K68" s="724"/>
      <c r="L68" s="726"/>
      <c r="M68" s="726"/>
      <c r="N68" s="124"/>
      <c r="O68" s="124"/>
      <c r="P68" s="124"/>
      <c r="Q68" s="124"/>
      <c r="R68" s="124"/>
      <c r="S68" s="124"/>
      <c r="T68" s="124"/>
      <c r="U68" s="124"/>
      <c r="V68" s="124"/>
      <c r="W68" s="124"/>
      <c r="X68" s="124"/>
      <c r="Y68" s="124"/>
      <c r="Z68" s="124"/>
      <c r="AA68" s="124"/>
      <c r="AB68" s="124"/>
      <c r="AC68" s="124"/>
      <c r="AD68" s="125"/>
      <c r="AE68" s="125"/>
      <c r="AF68" s="125"/>
      <c r="AG68" s="125"/>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127"/>
      <c r="BT68" s="127"/>
      <c r="BU68" s="127"/>
      <c r="BV68" s="125"/>
      <c r="BW68" s="125"/>
      <c r="BX68" s="125"/>
      <c r="BY68" s="125"/>
      <c r="BZ68" s="125"/>
      <c r="CA68" s="2"/>
      <c r="CB68" s="2"/>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FQ68" s="6"/>
      <c r="FR68" s="6"/>
      <c r="FS68" s="6"/>
      <c r="FT68" s="6"/>
    </row>
    <row r="69" spans="2:176" ht="4.5" customHeight="1" x14ac:dyDescent="0.15">
      <c r="B69" s="723"/>
      <c r="C69" s="723"/>
      <c r="D69" s="723"/>
      <c r="E69" s="725"/>
      <c r="F69" s="725"/>
      <c r="G69" s="725"/>
      <c r="H69" s="725"/>
      <c r="I69" s="725"/>
      <c r="J69" s="725"/>
      <c r="K69" s="725"/>
      <c r="L69" s="727"/>
      <c r="M69" s="727"/>
      <c r="N69" s="124"/>
      <c r="O69" s="124"/>
      <c r="P69" s="124"/>
      <c r="Q69" s="124"/>
      <c r="R69" s="124"/>
      <c r="S69" s="124"/>
      <c r="T69" s="124"/>
      <c r="U69" s="124"/>
      <c r="V69" s="124"/>
      <c r="W69" s="124"/>
      <c r="X69" s="124"/>
      <c r="Y69" s="124"/>
      <c r="Z69" s="124"/>
      <c r="AA69" s="124"/>
      <c r="AB69" s="124"/>
      <c r="AC69" s="124"/>
      <c r="AD69" s="125"/>
      <c r="AE69" s="125"/>
      <c r="AF69" s="125"/>
      <c r="AG69" s="125"/>
      <c r="AH69" s="732"/>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127"/>
      <c r="BT69" s="127"/>
      <c r="BU69" s="127"/>
      <c r="BV69" s="125"/>
      <c r="BW69" s="125"/>
      <c r="BX69" s="125"/>
      <c r="BY69" s="125"/>
      <c r="BZ69" s="125"/>
      <c r="CA69" s="2"/>
      <c r="CB69" s="2"/>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FS69" s="6"/>
      <c r="FT69" s="6"/>
    </row>
    <row r="70" spans="2:176" ht="4.5" customHeight="1" thickBot="1" x14ac:dyDescent="0.2">
      <c r="B70" s="124"/>
      <c r="C70" s="124"/>
      <c r="D70" s="124"/>
      <c r="E70" s="124"/>
      <c r="F70" s="124"/>
      <c r="G70" s="124"/>
      <c r="H70" s="124"/>
      <c r="I70" s="124"/>
      <c r="J70" s="124"/>
      <c r="K70" s="124"/>
      <c r="L70" s="124"/>
      <c r="M70" s="124"/>
      <c r="N70" s="125"/>
      <c r="O70" s="124"/>
      <c r="P70" s="124"/>
      <c r="Q70" s="124"/>
      <c r="R70" s="125"/>
      <c r="S70" s="125"/>
      <c r="T70" s="125"/>
      <c r="U70" s="125"/>
      <c r="V70" s="125"/>
      <c r="W70" s="125"/>
      <c r="X70" s="125"/>
      <c r="Y70" s="125"/>
      <c r="Z70" s="125"/>
      <c r="AA70" s="125"/>
      <c r="AB70" s="125"/>
      <c r="AC70" s="125"/>
      <c r="AD70" s="125"/>
      <c r="AE70" s="125"/>
      <c r="AF70" s="125"/>
      <c r="AG70" s="125"/>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127"/>
      <c r="BT70" s="127"/>
      <c r="BU70" s="127"/>
      <c r="BV70" s="125"/>
      <c r="BW70" s="125"/>
      <c r="BX70" s="125"/>
      <c r="BY70" s="125"/>
      <c r="BZ70" s="125"/>
      <c r="CA70" s="2"/>
      <c r="CB70" s="2"/>
      <c r="CC70" s="2"/>
      <c r="CD70" s="2"/>
      <c r="CE70" s="2"/>
      <c r="CF70" s="2"/>
      <c r="CG70" s="2"/>
      <c r="CH70" s="2"/>
      <c r="CI70" s="2"/>
      <c r="CJ70" s="2"/>
      <c r="CK70" s="2"/>
      <c r="CL70" s="2"/>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FS70" s="2"/>
      <c r="FT70" s="2"/>
    </row>
    <row r="71" spans="2:176" ht="9.75" customHeight="1" thickBot="1" x14ac:dyDescent="0.2">
      <c r="B71" s="733" t="s">
        <v>6</v>
      </c>
      <c r="C71" s="734"/>
      <c r="D71" s="734"/>
      <c r="E71" s="735"/>
      <c r="F71" s="2142" t="str">
        <f>IF(I12="","",I12)</f>
        <v/>
      </c>
      <c r="G71" s="2142"/>
      <c r="H71" s="2142"/>
      <c r="I71" s="2142"/>
      <c r="J71" s="2142"/>
      <c r="K71" s="2142"/>
      <c r="L71" s="2142"/>
      <c r="M71" s="2142"/>
      <c r="N71" s="2142"/>
      <c r="O71" s="2142"/>
      <c r="P71" s="2142"/>
      <c r="Q71" s="2142"/>
      <c r="R71" s="2142"/>
      <c r="S71" s="2143"/>
      <c r="T71" s="125"/>
      <c r="U71" s="125"/>
      <c r="V71" s="125"/>
      <c r="W71" s="125"/>
      <c r="X71" s="125"/>
      <c r="Y71" s="125"/>
      <c r="Z71" s="125"/>
      <c r="AA71" s="125"/>
      <c r="AB71" s="125"/>
      <c r="AC71" s="125"/>
      <c r="AD71" s="125"/>
      <c r="AE71" s="125"/>
      <c r="AF71" s="125"/>
      <c r="AG71" s="125"/>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127"/>
      <c r="BT71" s="127"/>
      <c r="BU71" s="127"/>
      <c r="BV71" s="125"/>
      <c r="BW71" s="125"/>
      <c r="BX71" s="125"/>
      <c r="BY71" s="125"/>
      <c r="BZ71" s="125"/>
      <c r="CA71" s="2"/>
      <c r="CB71" s="2"/>
      <c r="CC71" s="2"/>
      <c r="CD71" s="2"/>
      <c r="CE71" s="2"/>
      <c r="CF71" s="2"/>
      <c r="CG71" s="2"/>
      <c r="CH71" s="2"/>
      <c r="CI71" s="2"/>
      <c r="CJ71" s="2"/>
      <c r="CK71" s="2"/>
      <c r="CL71" s="2"/>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row>
    <row r="72" spans="2:176" ht="9.75" customHeight="1" x14ac:dyDescent="0.15">
      <c r="B72" s="736"/>
      <c r="C72" s="737"/>
      <c r="D72" s="737"/>
      <c r="E72" s="738"/>
      <c r="F72" s="2144"/>
      <c r="G72" s="2144"/>
      <c r="H72" s="2144"/>
      <c r="I72" s="2144"/>
      <c r="J72" s="2144"/>
      <c r="K72" s="2144"/>
      <c r="L72" s="2144"/>
      <c r="M72" s="2144"/>
      <c r="N72" s="2144"/>
      <c r="O72" s="2144"/>
      <c r="P72" s="2144"/>
      <c r="Q72" s="2144"/>
      <c r="R72" s="2144"/>
      <c r="S72" s="2145"/>
      <c r="T72" s="125"/>
      <c r="U72" s="125"/>
      <c r="V72" s="748" t="s">
        <v>117</v>
      </c>
      <c r="W72" s="749"/>
      <c r="X72" s="749"/>
      <c r="Y72" s="749"/>
      <c r="Z72" s="749"/>
      <c r="AA72" s="749"/>
      <c r="AB72" s="749"/>
      <c r="AC72" s="749"/>
      <c r="AD72" s="749"/>
      <c r="AE72" s="749"/>
      <c r="AF72" s="749"/>
      <c r="AG72" s="749"/>
      <c r="AH72" s="749"/>
      <c r="AI72" s="749"/>
      <c r="AJ72" s="749"/>
      <c r="AK72" s="749"/>
      <c r="AL72" s="749"/>
      <c r="AM72" s="749"/>
      <c r="AN72" s="749"/>
      <c r="AO72" s="749"/>
      <c r="AP72" s="750"/>
      <c r="AQ72" s="1882" t="str">
        <f>IF(I6="","",I6)</f>
        <v/>
      </c>
      <c r="AR72" s="1882"/>
      <c r="AS72" s="1882"/>
      <c r="AT72" s="1882"/>
      <c r="AU72" s="1882"/>
      <c r="AV72" s="1882"/>
      <c r="AW72" s="1882"/>
      <c r="AX72" s="1882"/>
      <c r="AY72" s="1882" t="s">
        <v>118</v>
      </c>
      <c r="AZ72" s="1882"/>
      <c r="BA72" s="1882"/>
      <c r="BB72" s="1882"/>
      <c r="BC72" s="1882" t="str">
        <f>IF(M6="","",M6)</f>
        <v/>
      </c>
      <c r="BD72" s="1882"/>
      <c r="BE72" s="1882"/>
      <c r="BF72" s="1882"/>
      <c r="BG72" s="1882"/>
      <c r="BH72" s="1882"/>
      <c r="BI72" s="1882"/>
      <c r="BJ72" s="1882"/>
      <c r="BK72" s="1882" t="s">
        <v>119</v>
      </c>
      <c r="BL72" s="1882"/>
      <c r="BM72" s="1882"/>
      <c r="BN72" s="1882"/>
      <c r="BO72" s="1882" t="str">
        <f>IF(Q6="","",Q6)</f>
        <v/>
      </c>
      <c r="BP72" s="1882"/>
      <c r="BQ72" s="1882"/>
      <c r="BR72" s="1882"/>
      <c r="BS72" s="1882"/>
      <c r="BT72" s="1882"/>
      <c r="BU72" s="1882"/>
      <c r="BV72" s="1882"/>
      <c r="BW72" s="1882" t="s">
        <v>120</v>
      </c>
      <c r="BX72" s="1882"/>
      <c r="BY72" s="1882"/>
      <c r="BZ72" s="2230"/>
      <c r="CA72" s="56"/>
      <c r="CB72" s="2"/>
      <c r="CC72" s="2"/>
      <c r="CD72" s="2"/>
      <c r="CE72" s="2"/>
      <c r="CF72" s="2"/>
      <c r="CG72" s="2"/>
      <c r="CH72" s="2"/>
      <c r="CI72" s="2"/>
      <c r="CJ72" s="2"/>
      <c r="CK72" s="2"/>
      <c r="CL72" s="2"/>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row>
    <row r="73" spans="2:176" ht="9.75" customHeight="1" x14ac:dyDescent="0.15">
      <c r="B73" s="736"/>
      <c r="C73" s="737"/>
      <c r="D73" s="737"/>
      <c r="E73" s="738"/>
      <c r="F73" s="2144"/>
      <c r="G73" s="2144"/>
      <c r="H73" s="2144"/>
      <c r="I73" s="2144"/>
      <c r="J73" s="2144"/>
      <c r="K73" s="2144"/>
      <c r="L73" s="2144"/>
      <c r="M73" s="2144"/>
      <c r="N73" s="2144"/>
      <c r="O73" s="2144"/>
      <c r="P73" s="2144"/>
      <c r="Q73" s="2144"/>
      <c r="R73" s="2144"/>
      <c r="S73" s="2145"/>
      <c r="T73" s="128"/>
      <c r="U73" s="128"/>
      <c r="V73" s="751"/>
      <c r="W73" s="752"/>
      <c r="X73" s="752"/>
      <c r="Y73" s="752"/>
      <c r="Z73" s="752"/>
      <c r="AA73" s="752"/>
      <c r="AB73" s="752"/>
      <c r="AC73" s="752"/>
      <c r="AD73" s="752"/>
      <c r="AE73" s="752"/>
      <c r="AF73" s="752"/>
      <c r="AG73" s="752"/>
      <c r="AH73" s="752"/>
      <c r="AI73" s="752"/>
      <c r="AJ73" s="752"/>
      <c r="AK73" s="752"/>
      <c r="AL73" s="752"/>
      <c r="AM73" s="752"/>
      <c r="AN73" s="752"/>
      <c r="AO73" s="752"/>
      <c r="AP73" s="753"/>
      <c r="AQ73" s="1883"/>
      <c r="AR73" s="1883"/>
      <c r="AS73" s="1883"/>
      <c r="AT73" s="1883"/>
      <c r="AU73" s="1883"/>
      <c r="AV73" s="1883"/>
      <c r="AW73" s="1883"/>
      <c r="AX73" s="1883"/>
      <c r="AY73" s="1883"/>
      <c r="AZ73" s="1883"/>
      <c r="BA73" s="1883"/>
      <c r="BB73" s="1883"/>
      <c r="BC73" s="1883"/>
      <c r="BD73" s="1883"/>
      <c r="BE73" s="1883"/>
      <c r="BF73" s="1883"/>
      <c r="BG73" s="1883"/>
      <c r="BH73" s="1883"/>
      <c r="BI73" s="1883"/>
      <c r="BJ73" s="1883"/>
      <c r="BK73" s="1883"/>
      <c r="BL73" s="1883"/>
      <c r="BM73" s="1883"/>
      <c r="BN73" s="1883"/>
      <c r="BO73" s="1883"/>
      <c r="BP73" s="1883"/>
      <c r="BQ73" s="1883"/>
      <c r="BR73" s="1883"/>
      <c r="BS73" s="1883"/>
      <c r="BT73" s="1883"/>
      <c r="BU73" s="1883"/>
      <c r="BV73" s="1883"/>
      <c r="BW73" s="1883"/>
      <c r="BX73" s="1883"/>
      <c r="BY73" s="1883"/>
      <c r="BZ73" s="2231"/>
      <c r="CA73" s="56"/>
      <c r="CB73" s="2"/>
      <c r="CC73" s="775" t="s">
        <v>248</v>
      </c>
      <c r="CD73" s="775"/>
      <c r="CE73" s="775"/>
      <c r="CF73" s="775"/>
      <c r="CG73" s="775"/>
      <c r="CH73" s="775"/>
      <c r="CI73" s="775"/>
      <c r="CJ73" s="775"/>
      <c r="CK73" s="775"/>
      <c r="CL73" s="775"/>
      <c r="CM73" s="775"/>
      <c r="CN73" s="775"/>
      <c r="CO73" s="775"/>
      <c r="CP73" s="775"/>
      <c r="CQ73" s="775"/>
      <c r="CR73" s="775"/>
      <c r="CS73" s="775"/>
      <c r="CT73" s="775"/>
      <c r="CU73" s="775"/>
      <c r="CV73" s="775"/>
      <c r="CW73" s="775"/>
      <c r="CX73" s="775"/>
      <c r="CY73" s="775"/>
      <c r="CZ73" s="775"/>
      <c r="DA73" s="775"/>
      <c r="DB73" s="775"/>
      <c r="DC73" s="775"/>
      <c r="DD73" s="775"/>
      <c r="DE73" s="775"/>
      <c r="DF73" s="775"/>
      <c r="DG73" s="775"/>
      <c r="DH73" s="775"/>
      <c r="DI73" s="775"/>
      <c r="DJ73" s="775"/>
      <c r="DK73" s="775"/>
      <c r="DL73" s="775"/>
      <c r="DM73" s="775"/>
      <c r="DN73" s="775"/>
      <c r="DO73" s="775"/>
      <c r="DP73" s="775"/>
      <c r="DQ73" s="775"/>
      <c r="DR73" s="775"/>
      <c r="DS73" s="775"/>
      <c r="DT73" s="775"/>
      <c r="DU73" s="775"/>
      <c r="DV73" s="775"/>
      <c r="DW73" s="775"/>
      <c r="DX73" s="775"/>
      <c r="DY73" s="775"/>
      <c r="DZ73" s="775"/>
      <c r="EA73" s="775"/>
      <c r="EB73" s="775"/>
      <c r="EC73" s="775"/>
      <c r="ED73" s="775"/>
      <c r="EE73" s="775"/>
      <c r="EF73" s="775"/>
      <c r="EG73" s="775"/>
      <c r="EH73" s="775"/>
      <c r="EI73" s="775"/>
      <c r="EJ73" s="775"/>
      <c r="EK73" s="775"/>
      <c r="EL73" s="775"/>
      <c r="EM73" s="775"/>
      <c r="EN73" s="775"/>
      <c r="EO73" s="775"/>
      <c r="EP73" s="775"/>
      <c r="EQ73" s="775"/>
      <c r="ER73" s="775"/>
      <c r="ES73" s="775"/>
      <c r="ET73" s="775"/>
      <c r="EU73" s="775"/>
      <c r="EV73" s="775"/>
      <c r="EW73" s="775"/>
      <c r="EX73" s="775"/>
      <c r="EY73" s="775"/>
      <c r="EZ73" s="775"/>
      <c r="FA73" s="775"/>
      <c r="FB73" s="775"/>
      <c r="FC73" s="775"/>
      <c r="FD73" s="775"/>
      <c r="FE73" s="775"/>
      <c r="FF73" s="775"/>
      <c r="FG73" s="775"/>
      <c r="FH73" s="775"/>
      <c r="FI73" s="775"/>
      <c r="FJ73" s="775"/>
      <c r="FK73" s="775"/>
      <c r="FL73" s="775"/>
      <c r="FM73" s="775"/>
      <c r="FN73" s="775"/>
      <c r="FO73" s="775"/>
      <c r="FP73" s="775"/>
      <c r="FQ73" s="775"/>
      <c r="FR73" s="775"/>
      <c r="FS73" s="775"/>
      <c r="FT73" s="775"/>
    </row>
    <row r="74" spans="2:176" ht="9.75" customHeight="1" thickBot="1" x14ac:dyDescent="0.2">
      <c r="B74" s="739"/>
      <c r="C74" s="740"/>
      <c r="D74" s="740"/>
      <c r="E74" s="741"/>
      <c r="F74" s="2146"/>
      <c r="G74" s="2146"/>
      <c r="H74" s="2146"/>
      <c r="I74" s="2146"/>
      <c r="J74" s="2146"/>
      <c r="K74" s="2146"/>
      <c r="L74" s="2146"/>
      <c r="M74" s="2146"/>
      <c r="N74" s="2146"/>
      <c r="O74" s="2146"/>
      <c r="P74" s="2146"/>
      <c r="Q74" s="2146"/>
      <c r="R74" s="2146"/>
      <c r="S74" s="2147"/>
      <c r="T74" s="128"/>
      <c r="U74" s="128"/>
      <c r="V74" s="754"/>
      <c r="W74" s="755"/>
      <c r="X74" s="755"/>
      <c r="Y74" s="755"/>
      <c r="Z74" s="755"/>
      <c r="AA74" s="755"/>
      <c r="AB74" s="755"/>
      <c r="AC74" s="755"/>
      <c r="AD74" s="755"/>
      <c r="AE74" s="755"/>
      <c r="AF74" s="755"/>
      <c r="AG74" s="755"/>
      <c r="AH74" s="755"/>
      <c r="AI74" s="755"/>
      <c r="AJ74" s="755"/>
      <c r="AK74" s="755"/>
      <c r="AL74" s="755"/>
      <c r="AM74" s="755"/>
      <c r="AN74" s="755"/>
      <c r="AO74" s="755"/>
      <c r="AP74" s="756"/>
      <c r="AQ74" s="1884"/>
      <c r="AR74" s="1884"/>
      <c r="AS74" s="1884"/>
      <c r="AT74" s="1884"/>
      <c r="AU74" s="1884"/>
      <c r="AV74" s="1884"/>
      <c r="AW74" s="1884"/>
      <c r="AX74" s="1884"/>
      <c r="AY74" s="1884"/>
      <c r="AZ74" s="1884"/>
      <c r="BA74" s="1884"/>
      <c r="BB74" s="1884"/>
      <c r="BC74" s="1884"/>
      <c r="BD74" s="1884"/>
      <c r="BE74" s="1884"/>
      <c r="BF74" s="1884"/>
      <c r="BG74" s="1884"/>
      <c r="BH74" s="1884"/>
      <c r="BI74" s="1884"/>
      <c r="BJ74" s="1884"/>
      <c r="BK74" s="1884"/>
      <c r="BL74" s="1884"/>
      <c r="BM74" s="1884"/>
      <c r="BN74" s="1884"/>
      <c r="BO74" s="1884"/>
      <c r="BP74" s="1884"/>
      <c r="BQ74" s="1884"/>
      <c r="BR74" s="1884"/>
      <c r="BS74" s="1884"/>
      <c r="BT74" s="1884"/>
      <c r="BU74" s="1884"/>
      <c r="BV74" s="1884"/>
      <c r="BW74" s="1884"/>
      <c r="BX74" s="1884"/>
      <c r="BY74" s="1884"/>
      <c r="BZ74" s="2232"/>
      <c r="CA74" s="56"/>
      <c r="CB74" s="2"/>
      <c r="CC74" s="775"/>
      <c r="CD74" s="775"/>
      <c r="CE74" s="775"/>
      <c r="CF74" s="775"/>
      <c r="CG74" s="775"/>
      <c r="CH74" s="775"/>
      <c r="CI74" s="775"/>
      <c r="CJ74" s="775"/>
      <c r="CK74" s="775"/>
      <c r="CL74" s="775"/>
      <c r="CM74" s="775"/>
      <c r="CN74" s="775"/>
      <c r="CO74" s="775"/>
      <c r="CP74" s="775"/>
      <c r="CQ74" s="775"/>
      <c r="CR74" s="775"/>
      <c r="CS74" s="775"/>
      <c r="CT74" s="775"/>
      <c r="CU74" s="775"/>
      <c r="CV74" s="775"/>
      <c r="CW74" s="775"/>
      <c r="CX74" s="775"/>
      <c r="CY74" s="775"/>
      <c r="CZ74" s="775"/>
      <c r="DA74" s="775"/>
      <c r="DB74" s="775"/>
      <c r="DC74" s="775"/>
      <c r="DD74" s="775"/>
      <c r="DE74" s="775"/>
      <c r="DF74" s="775"/>
      <c r="DG74" s="775"/>
      <c r="DH74" s="775"/>
      <c r="DI74" s="775"/>
      <c r="DJ74" s="775"/>
      <c r="DK74" s="775"/>
      <c r="DL74" s="775"/>
      <c r="DM74" s="775"/>
      <c r="DN74" s="775"/>
      <c r="DO74" s="775"/>
      <c r="DP74" s="775"/>
      <c r="DQ74" s="775"/>
      <c r="DR74" s="775"/>
      <c r="DS74" s="775"/>
      <c r="DT74" s="775"/>
      <c r="DU74" s="775"/>
      <c r="DV74" s="775"/>
      <c r="DW74" s="775"/>
      <c r="DX74" s="775"/>
      <c r="DY74" s="775"/>
      <c r="DZ74" s="775"/>
      <c r="EA74" s="775"/>
      <c r="EB74" s="775"/>
      <c r="EC74" s="775"/>
      <c r="ED74" s="775"/>
      <c r="EE74" s="775"/>
      <c r="EF74" s="775"/>
      <c r="EG74" s="775"/>
      <c r="EH74" s="775"/>
      <c r="EI74" s="775"/>
      <c r="EJ74" s="775"/>
      <c r="EK74" s="775"/>
      <c r="EL74" s="775"/>
      <c r="EM74" s="775"/>
      <c r="EN74" s="775"/>
      <c r="EO74" s="775"/>
      <c r="EP74" s="775"/>
      <c r="EQ74" s="775"/>
      <c r="ER74" s="775"/>
      <c r="ES74" s="775"/>
      <c r="ET74" s="775"/>
      <c r="EU74" s="775"/>
      <c r="EV74" s="775"/>
      <c r="EW74" s="775"/>
      <c r="EX74" s="775"/>
      <c r="EY74" s="775"/>
      <c r="EZ74" s="775"/>
      <c r="FA74" s="775"/>
      <c r="FB74" s="775"/>
      <c r="FC74" s="775"/>
      <c r="FD74" s="775"/>
      <c r="FE74" s="775"/>
      <c r="FF74" s="775"/>
      <c r="FG74" s="775"/>
      <c r="FH74" s="775"/>
      <c r="FI74" s="775"/>
      <c r="FJ74" s="775"/>
      <c r="FK74" s="775"/>
      <c r="FL74" s="775"/>
      <c r="FM74" s="775"/>
      <c r="FN74" s="775"/>
      <c r="FO74" s="775"/>
      <c r="FP74" s="775"/>
      <c r="FQ74" s="775"/>
      <c r="FR74" s="775"/>
      <c r="FS74" s="775"/>
      <c r="FT74" s="775"/>
    </row>
    <row r="75" spans="2:176" ht="9.75" customHeight="1" x14ac:dyDescent="0.15">
      <c r="B75" s="829" t="s">
        <v>5</v>
      </c>
      <c r="C75" s="811"/>
      <c r="D75" s="811"/>
      <c r="E75" s="830"/>
      <c r="F75" s="2183" t="str">
        <f>IF(LEN(I9)=8,MID($I9,1,1),IF(LEN(I9)=0,"",""))</f>
        <v/>
      </c>
      <c r="G75" s="2166" t="str">
        <f>IF(LEN(I9)=8,MID($I9,2,1),IF(LEN(I9)=0,"",""))</f>
        <v/>
      </c>
      <c r="H75" s="2166" t="str">
        <f>IF(LEN(I9)=8,MID($I9,3,1),IF(LEN(I9)=0,"",""))</f>
        <v/>
      </c>
      <c r="I75" s="2166" t="str">
        <f>IF(LEN(I9)=8,MID($I9,4,1),IF(LEN(I9)=0,"",""))</f>
        <v/>
      </c>
      <c r="J75" s="2166" t="str">
        <f>IF(LEN(I9)=8,MID($I9,5,1),IF(LEN(I9)=4,MID($I9,1,1),IF(LEN(I9)=0,"","")))</f>
        <v/>
      </c>
      <c r="K75" s="2243" t="str">
        <f>IF(LEN(I9)=8,MID($I9,6,1),IF(LEN(I9)=4,MID($I9,2,1),IF(LEN(I9)=0,"","")))</f>
        <v/>
      </c>
      <c r="L75" s="2245" t="str">
        <f>IF(LEN(I9)=8,MID($I9,7,1),IF(LEN(I9)=4,MID($I9,3,1),IF(LEN(I9)=2,MID($I9,1,1),IF(LEN(I9)=0,"",""))))</f>
        <v/>
      </c>
      <c r="M75" s="2247" t="str">
        <f>IF(LEN(I9)=8,MID($I9,8,1),IF(LEN(I9)=4,MID($I9,4,1),IF(LEN(I9)=2,MID($I9,2,1),IF(LEN(I9)=1,MID($I9,1,1),IF(LEN(I9)=0,"","")))))</f>
        <v/>
      </c>
      <c r="N75" s="2210"/>
      <c r="O75" s="2211"/>
      <c r="P75" s="2211"/>
      <c r="Q75" s="2211"/>
      <c r="R75" s="2211"/>
      <c r="S75" s="2212"/>
      <c r="T75" s="128"/>
      <c r="U75" s="128"/>
      <c r="V75" s="808" t="s">
        <v>112</v>
      </c>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8"/>
      <c r="AX75" s="808"/>
      <c r="AY75" s="808"/>
      <c r="AZ75" s="808"/>
      <c r="BA75" s="808"/>
      <c r="BB75" s="808"/>
      <c r="BC75" s="808"/>
      <c r="BD75" s="808"/>
      <c r="BE75" s="808"/>
      <c r="BF75" s="808"/>
      <c r="BG75" s="808"/>
      <c r="BH75" s="808"/>
      <c r="BI75" s="808"/>
      <c r="BJ75" s="808"/>
      <c r="BK75" s="808"/>
      <c r="BL75" s="808"/>
      <c r="BM75" s="808"/>
      <c r="BN75" s="808"/>
      <c r="BO75" s="808"/>
      <c r="BP75" s="808"/>
      <c r="BQ75" s="808"/>
      <c r="BR75" s="808"/>
      <c r="BS75" s="808"/>
      <c r="BT75" s="808"/>
      <c r="BU75" s="808"/>
      <c r="BV75" s="808"/>
      <c r="BW75" s="808"/>
      <c r="BX75" s="808"/>
      <c r="BY75" s="808"/>
      <c r="BZ75" s="808"/>
      <c r="CA75" s="62"/>
      <c r="CB75" s="2"/>
      <c r="CC75" s="775"/>
      <c r="CD75" s="775"/>
      <c r="CE75" s="775"/>
      <c r="CF75" s="775"/>
      <c r="CG75" s="775"/>
      <c r="CH75" s="775"/>
      <c r="CI75" s="775"/>
      <c r="CJ75" s="775"/>
      <c r="CK75" s="775"/>
      <c r="CL75" s="775"/>
      <c r="CM75" s="775"/>
      <c r="CN75" s="775"/>
      <c r="CO75" s="775"/>
      <c r="CP75" s="775"/>
      <c r="CQ75" s="775"/>
      <c r="CR75" s="775"/>
      <c r="CS75" s="775"/>
      <c r="CT75" s="775"/>
      <c r="CU75" s="775"/>
      <c r="CV75" s="775"/>
      <c r="CW75" s="775"/>
      <c r="CX75" s="775"/>
      <c r="CY75" s="775"/>
      <c r="CZ75" s="775"/>
      <c r="DA75" s="775"/>
      <c r="DB75" s="775"/>
      <c r="DC75" s="775"/>
      <c r="DD75" s="775"/>
      <c r="DE75" s="775"/>
      <c r="DF75" s="775"/>
      <c r="DG75" s="775"/>
      <c r="DH75" s="775"/>
      <c r="DI75" s="775"/>
      <c r="DJ75" s="775"/>
      <c r="DK75" s="775"/>
      <c r="DL75" s="775"/>
      <c r="DM75" s="775"/>
      <c r="DN75" s="775"/>
      <c r="DO75" s="775"/>
      <c r="DP75" s="775"/>
      <c r="DQ75" s="775"/>
      <c r="DR75" s="775"/>
      <c r="DS75" s="775"/>
      <c r="DT75" s="775"/>
      <c r="DU75" s="775"/>
      <c r="DV75" s="775"/>
      <c r="DW75" s="775"/>
      <c r="DX75" s="775"/>
      <c r="DY75" s="775"/>
      <c r="DZ75" s="775"/>
      <c r="EA75" s="775"/>
      <c r="EB75" s="775"/>
      <c r="EC75" s="775"/>
      <c r="ED75" s="775"/>
      <c r="EE75" s="775"/>
      <c r="EF75" s="775"/>
      <c r="EG75" s="775"/>
      <c r="EH75" s="775"/>
      <c r="EI75" s="775"/>
      <c r="EJ75" s="775"/>
      <c r="EK75" s="775"/>
      <c r="EL75" s="775"/>
      <c r="EM75" s="775"/>
      <c r="EN75" s="775"/>
      <c r="EO75" s="775"/>
      <c r="EP75" s="775"/>
      <c r="EQ75" s="775"/>
      <c r="ER75" s="775"/>
      <c r="ES75" s="775"/>
      <c r="ET75" s="775"/>
      <c r="EU75" s="775"/>
      <c r="EV75" s="775"/>
      <c r="EW75" s="775"/>
      <c r="EX75" s="775"/>
      <c r="EY75" s="775"/>
      <c r="EZ75" s="775"/>
      <c r="FA75" s="775"/>
      <c r="FB75" s="775"/>
      <c r="FC75" s="775"/>
      <c r="FD75" s="775"/>
      <c r="FE75" s="775"/>
      <c r="FF75" s="775"/>
      <c r="FG75" s="775"/>
      <c r="FH75" s="775"/>
      <c r="FI75" s="775"/>
      <c r="FJ75" s="775"/>
      <c r="FK75" s="775"/>
      <c r="FL75" s="775"/>
      <c r="FM75" s="775"/>
      <c r="FN75" s="775"/>
      <c r="FO75" s="775"/>
      <c r="FP75" s="775"/>
      <c r="FQ75" s="775"/>
      <c r="FR75" s="775"/>
      <c r="FS75" s="775"/>
      <c r="FT75" s="775"/>
    </row>
    <row r="76" spans="2:176" ht="9.75" customHeight="1" thickBot="1" x14ac:dyDescent="0.2">
      <c r="B76" s="739"/>
      <c r="C76" s="740"/>
      <c r="D76" s="740"/>
      <c r="E76" s="741"/>
      <c r="F76" s="2184"/>
      <c r="G76" s="2167"/>
      <c r="H76" s="2167"/>
      <c r="I76" s="2167"/>
      <c r="J76" s="2167"/>
      <c r="K76" s="2244"/>
      <c r="L76" s="2246"/>
      <c r="M76" s="2248"/>
      <c r="N76" s="2213"/>
      <c r="O76" s="2214"/>
      <c r="P76" s="2214"/>
      <c r="Q76" s="2214"/>
      <c r="R76" s="2214"/>
      <c r="S76" s="2215"/>
      <c r="T76" s="128"/>
      <c r="U76" s="128"/>
      <c r="V76" s="809"/>
      <c r="W76" s="809"/>
      <c r="X76" s="809"/>
      <c r="Y76" s="809"/>
      <c r="Z76" s="809"/>
      <c r="AA76" s="809"/>
      <c r="AB76" s="809"/>
      <c r="AC76" s="809"/>
      <c r="AD76" s="809"/>
      <c r="AE76" s="809"/>
      <c r="AF76" s="809"/>
      <c r="AG76" s="809"/>
      <c r="AH76" s="809"/>
      <c r="AI76" s="809"/>
      <c r="AJ76" s="809"/>
      <c r="AK76" s="809"/>
      <c r="AL76" s="809"/>
      <c r="AM76" s="809"/>
      <c r="AN76" s="809"/>
      <c r="AO76" s="809"/>
      <c r="AP76" s="809"/>
      <c r="AQ76" s="809"/>
      <c r="AR76" s="809"/>
      <c r="AS76" s="809"/>
      <c r="AT76" s="809"/>
      <c r="AU76" s="809"/>
      <c r="AV76" s="809"/>
      <c r="AW76" s="809"/>
      <c r="AX76" s="809"/>
      <c r="AY76" s="809"/>
      <c r="AZ76" s="809"/>
      <c r="BA76" s="809"/>
      <c r="BB76" s="809"/>
      <c r="BC76" s="809"/>
      <c r="BD76" s="809"/>
      <c r="BE76" s="809"/>
      <c r="BF76" s="809"/>
      <c r="BG76" s="809"/>
      <c r="BH76" s="809"/>
      <c r="BI76" s="809"/>
      <c r="BJ76" s="809"/>
      <c r="BK76" s="809"/>
      <c r="BL76" s="809"/>
      <c r="BM76" s="809"/>
      <c r="BN76" s="809"/>
      <c r="BO76" s="809"/>
      <c r="BP76" s="809"/>
      <c r="BQ76" s="809"/>
      <c r="BR76" s="809"/>
      <c r="BS76" s="809"/>
      <c r="BT76" s="809"/>
      <c r="BU76" s="809"/>
      <c r="BV76" s="809"/>
      <c r="BW76" s="809"/>
      <c r="BX76" s="809"/>
      <c r="BY76" s="809"/>
      <c r="BZ76" s="809"/>
      <c r="CA76" s="62"/>
      <c r="CB76" s="2"/>
      <c r="CC76" s="775"/>
      <c r="CD76" s="775"/>
      <c r="CE76" s="775"/>
      <c r="CF76" s="775"/>
      <c r="CG76" s="775"/>
      <c r="CH76" s="775"/>
      <c r="CI76" s="775"/>
      <c r="CJ76" s="775"/>
      <c r="CK76" s="775"/>
      <c r="CL76" s="775"/>
      <c r="CM76" s="775"/>
      <c r="CN76" s="775"/>
      <c r="CO76" s="775"/>
      <c r="CP76" s="775"/>
      <c r="CQ76" s="775"/>
      <c r="CR76" s="775"/>
      <c r="CS76" s="775"/>
      <c r="CT76" s="775"/>
      <c r="CU76" s="775"/>
      <c r="CV76" s="775"/>
      <c r="CW76" s="775"/>
      <c r="CX76" s="775"/>
      <c r="CY76" s="775"/>
      <c r="CZ76" s="775"/>
      <c r="DA76" s="775"/>
      <c r="DB76" s="775"/>
      <c r="DC76" s="775"/>
      <c r="DD76" s="775"/>
      <c r="DE76" s="775"/>
      <c r="DF76" s="775"/>
      <c r="DG76" s="775"/>
      <c r="DH76" s="775"/>
      <c r="DI76" s="775"/>
      <c r="DJ76" s="775"/>
      <c r="DK76" s="775"/>
      <c r="DL76" s="775"/>
      <c r="DM76" s="775"/>
      <c r="DN76" s="775"/>
      <c r="DO76" s="775"/>
      <c r="DP76" s="775"/>
      <c r="DQ76" s="775"/>
      <c r="DR76" s="775"/>
      <c r="DS76" s="775"/>
      <c r="DT76" s="775"/>
      <c r="DU76" s="775"/>
      <c r="DV76" s="775"/>
      <c r="DW76" s="775"/>
      <c r="DX76" s="775"/>
      <c r="DY76" s="775"/>
      <c r="DZ76" s="775"/>
      <c r="EA76" s="775"/>
      <c r="EB76" s="775"/>
      <c r="EC76" s="775"/>
      <c r="ED76" s="775"/>
      <c r="EE76" s="775"/>
      <c r="EF76" s="775"/>
      <c r="EG76" s="775"/>
      <c r="EH76" s="775"/>
      <c r="EI76" s="775"/>
      <c r="EJ76" s="775"/>
      <c r="EK76" s="775"/>
      <c r="EL76" s="775"/>
      <c r="EM76" s="775"/>
      <c r="EN76" s="775"/>
      <c r="EO76" s="775"/>
      <c r="EP76" s="775"/>
      <c r="EQ76" s="775"/>
      <c r="ER76" s="775"/>
      <c r="ES76" s="775"/>
      <c r="ET76" s="775"/>
      <c r="EU76" s="775"/>
      <c r="EV76" s="775"/>
      <c r="EW76" s="775"/>
      <c r="EX76" s="775"/>
      <c r="EY76" s="775"/>
      <c r="EZ76" s="775"/>
      <c r="FA76" s="775"/>
      <c r="FB76" s="775"/>
      <c r="FC76" s="775"/>
      <c r="FD76" s="775"/>
      <c r="FE76" s="775"/>
      <c r="FF76" s="775"/>
      <c r="FG76" s="775"/>
      <c r="FH76" s="775"/>
      <c r="FI76" s="775"/>
      <c r="FJ76" s="775"/>
      <c r="FK76" s="775"/>
      <c r="FL76" s="775"/>
      <c r="FM76" s="775"/>
      <c r="FN76" s="775"/>
      <c r="FO76" s="775"/>
      <c r="FP76" s="775"/>
      <c r="FQ76" s="775"/>
      <c r="FR76" s="775"/>
      <c r="FS76" s="775"/>
      <c r="FT76" s="775"/>
    </row>
    <row r="77" spans="2:176" ht="9.75" customHeight="1" x14ac:dyDescent="0.15">
      <c r="B77" s="810" t="s">
        <v>45</v>
      </c>
      <c r="C77" s="811"/>
      <c r="D77" s="811"/>
      <c r="E77" s="811"/>
      <c r="F77" s="1872" t="s">
        <v>53</v>
      </c>
      <c r="G77" s="2169" t="str">
        <f>IF(J19="","",J19)</f>
        <v/>
      </c>
      <c r="H77" s="2169"/>
      <c r="I77" s="2169"/>
      <c r="J77" s="2169"/>
      <c r="K77" s="2169"/>
      <c r="L77" s="2169"/>
      <c r="M77" s="2169"/>
      <c r="N77" s="2169"/>
      <c r="O77" s="2169"/>
      <c r="P77" s="2169"/>
      <c r="Q77" s="2169"/>
      <c r="R77" s="2169"/>
      <c r="S77" s="2170"/>
      <c r="T77" s="15"/>
      <c r="U77" s="15"/>
      <c r="V77" s="2235" t="s">
        <v>121</v>
      </c>
      <c r="W77" s="2058"/>
      <c r="X77" s="2058"/>
      <c r="Y77" s="2058"/>
      <c r="Z77" s="2058"/>
      <c r="AA77" s="2058"/>
      <c r="AB77" s="2058"/>
      <c r="AC77" s="2058"/>
      <c r="AD77" s="2058"/>
      <c r="AE77" s="2058"/>
      <c r="AF77" s="2058"/>
      <c r="AG77" s="2058"/>
      <c r="AH77" s="2058"/>
      <c r="AI77" s="2058"/>
      <c r="AJ77" s="2236"/>
      <c r="AK77" s="1843" t="str">
        <f>IF(ISERROR(MID(J39,LEN(J39)-6,1)),"",MID(J39,LEN(J39)-6,1))</f>
        <v/>
      </c>
      <c r="AL77" s="1826"/>
      <c r="AM77" s="1826"/>
      <c r="AN77" s="1844"/>
      <c r="AO77" s="1825" t="str">
        <f>IF(ISERROR(MID(J39,LEN(J39)-5,1)),"",MID(J39,LEN(J39)-5,1))</f>
        <v/>
      </c>
      <c r="AP77" s="1826"/>
      <c r="AQ77" s="1826"/>
      <c r="AR77" s="1844"/>
      <c r="AS77" s="1825" t="str">
        <f>IF(ISERROR(MID(J39,LEN(J39)-4,1)),"",MID(J39,LEN(J39)-4,1))</f>
        <v/>
      </c>
      <c r="AT77" s="1826"/>
      <c r="AU77" s="1826"/>
      <c r="AV77" s="1844"/>
      <c r="AW77" s="1825" t="str">
        <f>IF(ISERROR(MID(J39,LEN(J39)-3,1)),"",MID(J39,LEN(J39)-3,1))</f>
        <v/>
      </c>
      <c r="AX77" s="1826"/>
      <c r="AY77" s="1826"/>
      <c r="AZ77" s="1844"/>
      <c r="BA77" s="1825" t="str">
        <f>IF(ISERROR(MID(J39,LEN(J39)-2,1)),"",MID(J39,LEN(J39)-2,1))</f>
        <v/>
      </c>
      <c r="BB77" s="1826"/>
      <c r="BC77" s="1826"/>
      <c r="BD77" s="1844"/>
      <c r="BE77" s="1825" t="str">
        <f>IF(ISERROR(MID(J39,LEN(J39)-1,1)),"",MID(J39,LEN(J39)-1,1))</f>
        <v/>
      </c>
      <c r="BF77" s="1826"/>
      <c r="BG77" s="1826"/>
      <c r="BH77" s="1826"/>
      <c r="BI77" s="1825" t="str">
        <f>IF(ISERROR(MID(J39,LEN(J39)-0,1)),"",MID(J39,LEN(J39)-0,1))</f>
        <v/>
      </c>
      <c r="BJ77" s="1826"/>
      <c r="BK77" s="1826"/>
      <c r="BL77" s="1827"/>
      <c r="BM77" s="1831" t="str">
        <f>IF(AR49=TRUE,"単価契約","")</f>
        <v/>
      </c>
      <c r="BN77" s="1832"/>
      <c r="BO77" s="1832"/>
      <c r="BP77" s="1832"/>
      <c r="BQ77" s="1832"/>
      <c r="BR77" s="1832"/>
      <c r="BS77" s="1832"/>
      <c r="BT77" s="1832"/>
      <c r="BU77" s="1832"/>
      <c r="BV77" s="1832"/>
      <c r="BW77" s="1832"/>
      <c r="BX77" s="1832"/>
      <c r="BY77" s="1832"/>
      <c r="BZ77" s="1833"/>
      <c r="CA77" s="14"/>
      <c r="CB77" s="2"/>
      <c r="CC77" s="775"/>
      <c r="CD77" s="775"/>
      <c r="CE77" s="775"/>
      <c r="CF77" s="775"/>
      <c r="CG77" s="775"/>
      <c r="CH77" s="775"/>
      <c r="CI77" s="775"/>
      <c r="CJ77" s="775"/>
      <c r="CK77" s="775"/>
      <c r="CL77" s="775"/>
      <c r="CM77" s="775"/>
      <c r="CN77" s="775"/>
      <c r="CO77" s="775"/>
      <c r="CP77" s="775"/>
      <c r="CQ77" s="775"/>
      <c r="CR77" s="775"/>
      <c r="CS77" s="775"/>
      <c r="CT77" s="775"/>
      <c r="CU77" s="775"/>
      <c r="CV77" s="775"/>
      <c r="CW77" s="775"/>
      <c r="CX77" s="775"/>
      <c r="CY77" s="775"/>
      <c r="CZ77" s="775"/>
      <c r="DA77" s="775"/>
      <c r="DB77" s="775"/>
      <c r="DC77" s="775"/>
      <c r="DD77" s="775"/>
      <c r="DE77" s="775"/>
      <c r="DF77" s="775"/>
      <c r="DG77" s="775"/>
      <c r="DH77" s="775"/>
      <c r="DI77" s="775"/>
      <c r="DJ77" s="775"/>
      <c r="DK77" s="775"/>
      <c r="DL77" s="775"/>
      <c r="DM77" s="775"/>
      <c r="DN77" s="775"/>
      <c r="DO77" s="775"/>
      <c r="DP77" s="775"/>
      <c r="DQ77" s="775"/>
      <c r="DR77" s="775"/>
      <c r="DS77" s="775"/>
      <c r="DT77" s="775"/>
      <c r="DU77" s="775"/>
      <c r="DV77" s="775"/>
      <c r="DW77" s="775"/>
      <c r="DX77" s="775"/>
      <c r="DY77" s="775"/>
      <c r="DZ77" s="775"/>
      <c r="EA77" s="775"/>
      <c r="EB77" s="775"/>
      <c r="EC77" s="775"/>
      <c r="ED77" s="775"/>
      <c r="EE77" s="775"/>
      <c r="EF77" s="775"/>
      <c r="EG77" s="775"/>
      <c r="EH77" s="775"/>
      <c r="EI77" s="775"/>
      <c r="EJ77" s="775"/>
      <c r="EK77" s="775"/>
      <c r="EL77" s="775"/>
      <c r="EM77" s="775"/>
      <c r="EN77" s="775"/>
      <c r="EO77" s="775"/>
      <c r="EP77" s="775"/>
      <c r="EQ77" s="775"/>
      <c r="ER77" s="775"/>
      <c r="ES77" s="775"/>
      <c r="ET77" s="775"/>
      <c r="EU77" s="775"/>
      <c r="EV77" s="775"/>
      <c r="EW77" s="775"/>
      <c r="EX77" s="775"/>
      <c r="EY77" s="775"/>
      <c r="EZ77" s="775"/>
      <c r="FA77" s="775"/>
      <c r="FB77" s="775"/>
      <c r="FC77" s="775"/>
      <c r="FD77" s="775"/>
      <c r="FE77" s="775"/>
      <c r="FF77" s="775"/>
      <c r="FG77" s="775"/>
      <c r="FH77" s="775"/>
      <c r="FI77" s="775"/>
      <c r="FJ77" s="775"/>
      <c r="FK77" s="775"/>
      <c r="FL77" s="775"/>
      <c r="FM77" s="775"/>
      <c r="FN77" s="775"/>
      <c r="FO77" s="775"/>
      <c r="FP77" s="775"/>
      <c r="FQ77" s="775"/>
      <c r="FR77" s="775"/>
      <c r="FS77" s="775"/>
      <c r="FT77" s="775"/>
    </row>
    <row r="78" spans="2:176" ht="9.75" customHeight="1" x14ac:dyDescent="0.15">
      <c r="B78" s="736"/>
      <c r="C78" s="737"/>
      <c r="D78" s="737"/>
      <c r="E78" s="737"/>
      <c r="F78" s="2168"/>
      <c r="G78" s="1897"/>
      <c r="H78" s="1897"/>
      <c r="I78" s="1897"/>
      <c r="J78" s="1897"/>
      <c r="K78" s="1897"/>
      <c r="L78" s="1897"/>
      <c r="M78" s="1897"/>
      <c r="N78" s="1897"/>
      <c r="O78" s="1897"/>
      <c r="P78" s="1897"/>
      <c r="Q78" s="1897"/>
      <c r="R78" s="1897"/>
      <c r="S78" s="1922"/>
      <c r="T78" s="15"/>
      <c r="U78" s="15"/>
      <c r="V78" s="2227"/>
      <c r="W78" s="2228"/>
      <c r="X78" s="2228"/>
      <c r="Y78" s="2228"/>
      <c r="Z78" s="2228"/>
      <c r="AA78" s="2228"/>
      <c r="AB78" s="2228"/>
      <c r="AC78" s="2228"/>
      <c r="AD78" s="2228"/>
      <c r="AE78" s="2228"/>
      <c r="AF78" s="2228"/>
      <c r="AG78" s="2228"/>
      <c r="AH78" s="2228"/>
      <c r="AI78" s="2228"/>
      <c r="AJ78" s="2237"/>
      <c r="AK78" s="1747"/>
      <c r="AL78" s="1697"/>
      <c r="AM78" s="1697"/>
      <c r="AN78" s="1845"/>
      <c r="AO78" s="1846"/>
      <c r="AP78" s="1697"/>
      <c r="AQ78" s="1697"/>
      <c r="AR78" s="1845"/>
      <c r="AS78" s="1846"/>
      <c r="AT78" s="1697"/>
      <c r="AU78" s="1697"/>
      <c r="AV78" s="1845"/>
      <c r="AW78" s="1846"/>
      <c r="AX78" s="1697"/>
      <c r="AY78" s="1697"/>
      <c r="AZ78" s="1845"/>
      <c r="BA78" s="1846"/>
      <c r="BB78" s="1697"/>
      <c r="BC78" s="1697"/>
      <c r="BD78" s="1845"/>
      <c r="BE78" s="2182"/>
      <c r="BF78" s="1696"/>
      <c r="BG78" s="1696"/>
      <c r="BH78" s="1696"/>
      <c r="BI78" s="1828"/>
      <c r="BJ78" s="1829"/>
      <c r="BK78" s="1829"/>
      <c r="BL78" s="1830"/>
      <c r="BM78" s="1834"/>
      <c r="BN78" s="1835"/>
      <c r="BO78" s="1835"/>
      <c r="BP78" s="1835"/>
      <c r="BQ78" s="1835"/>
      <c r="BR78" s="1835"/>
      <c r="BS78" s="1835"/>
      <c r="BT78" s="1835"/>
      <c r="BU78" s="1835"/>
      <c r="BV78" s="1835"/>
      <c r="BW78" s="1835"/>
      <c r="BX78" s="1835"/>
      <c r="BY78" s="1835"/>
      <c r="BZ78" s="1836"/>
      <c r="CA78" s="14"/>
      <c r="CB78" s="2"/>
      <c r="CC78" s="775"/>
      <c r="CD78" s="775"/>
      <c r="CE78" s="775"/>
      <c r="CF78" s="775"/>
      <c r="CG78" s="775"/>
      <c r="CH78" s="775"/>
      <c r="CI78" s="775"/>
      <c r="CJ78" s="775"/>
      <c r="CK78" s="775"/>
      <c r="CL78" s="775"/>
      <c r="CM78" s="775"/>
      <c r="CN78" s="775"/>
      <c r="CO78" s="775"/>
      <c r="CP78" s="775"/>
      <c r="CQ78" s="775"/>
      <c r="CR78" s="775"/>
      <c r="CS78" s="775"/>
      <c r="CT78" s="775"/>
      <c r="CU78" s="775"/>
      <c r="CV78" s="775"/>
      <c r="CW78" s="775"/>
      <c r="CX78" s="775"/>
      <c r="CY78" s="775"/>
      <c r="CZ78" s="775"/>
      <c r="DA78" s="775"/>
      <c r="DB78" s="775"/>
      <c r="DC78" s="775"/>
      <c r="DD78" s="775"/>
      <c r="DE78" s="775"/>
      <c r="DF78" s="775"/>
      <c r="DG78" s="775"/>
      <c r="DH78" s="775"/>
      <c r="DI78" s="775"/>
      <c r="DJ78" s="775"/>
      <c r="DK78" s="775"/>
      <c r="DL78" s="775"/>
      <c r="DM78" s="775"/>
      <c r="DN78" s="775"/>
      <c r="DO78" s="775"/>
      <c r="DP78" s="775"/>
      <c r="DQ78" s="775"/>
      <c r="DR78" s="775"/>
      <c r="DS78" s="775"/>
      <c r="DT78" s="775"/>
      <c r="DU78" s="775"/>
      <c r="DV78" s="775"/>
      <c r="DW78" s="775"/>
      <c r="DX78" s="775"/>
      <c r="DY78" s="775"/>
      <c r="DZ78" s="775"/>
      <c r="EA78" s="775"/>
      <c r="EB78" s="775"/>
      <c r="EC78" s="775"/>
      <c r="ED78" s="775"/>
      <c r="EE78" s="775"/>
      <c r="EF78" s="775"/>
      <c r="EG78" s="775"/>
      <c r="EH78" s="775"/>
      <c r="EI78" s="775"/>
      <c r="EJ78" s="775"/>
      <c r="EK78" s="775"/>
      <c r="EL78" s="775"/>
      <c r="EM78" s="775"/>
      <c r="EN78" s="775"/>
      <c r="EO78" s="775"/>
      <c r="EP78" s="775"/>
      <c r="EQ78" s="775"/>
      <c r="ER78" s="775"/>
      <c r="ES78" s="775"/>
      <c r="ET78" s="775"/>
      <c r="EU78" s="775"/>
      <c r="EV78" s="775"/>
      <c r="EW78" s="775"/>
      <c r="EX78" s="775"/>
      <c r="EY78" s="775"/>
      <c r="EZ78" s="775"/>
      <c r="FA78" s="775"/>
      <c r="FB78" s="775"/>
      <c r="FC78" s="775"/>
      <c r="FD78" s="775"/>
      <c r="FE78" s="775"/>
      <c r="FF78" s="775"/>
      <c r="FG78" s="775"/>
      <c r="FH78" s="775"/>
      <c r="FI78" s="775"/>
      <c r="FJ78" s="775"/>
      <c r="FK78" s="775"/>
      <c r="FL78" s="775"/>
      <c r="FM78" s="775"/>
      <c r="FN78" s="775"/>
      <c r="FO78" s="775"/>
      <c r="FP78" s="775"/>
      <c r="FQ78" s="775"/>
      <c r="FR78" s="775"/>
      <c r="FS78" s="775"/>
      <c r="FT78" s="775"/>
    </row>
    <row r="79" spans="2:176" ht="9.75" customHeight="1" x14ac:dyDescent="0.2">
      <c r="B79" s="736"/>
      <c r="C79" s="737"/>
      <c r="D79" s="737"/>
      <c r="E79" s="737"/>
      <c r="F79" s="1897" t="str">
        <f>IF(I21="","",I21)</f>
        <v/>
      </c>
      <c r="G79" s="1897"/>
      <c r="H79" s="1897"/>
      <c r="I79" s="1897"/>
      <c r="J79" s="1897"/>
      <c r="K79" s="1897"/>
      <c r="L79" s="1897"/>
      <c r="M79" s="1897"/>
      <c r="N79" s="1897"/>
      <c r="O79" s="1897"/>
      <c r="P79" s="1897"/>
      <c r="Q79" s="1897"/>
      <c r="R79" s="1897"/>
      <c r="S79" s="1922"/>
      <c r="T79" s="130"/>
      <c r="U79" s="130"/>
      <c r="V79" s="1934" t="s">
        <v>182</v>
      </c>
      <c r="W79" s="1935"/>
      <c r="X79" s="1935"/>
      <c r="Y79" s="1935"/>
      <c r="Z79" s="1935"/>
      <c r="AA79" s="1935"/>
      <c r="AB79" s="1935"/>
      <c r="AC79" s="1935"/>
      <c r="AD79" s="1935"/>
      <c r="AE79" s="1935"/>
      <c r="AF79" s="1935"/>
      <c r="AG79" s="1935"/>
      <c r="AH79" s="1935"/>
      <c r="AI79" s="1935"/>
      <c r="AJ79" s="1935"/>
      <c r="AK79" s="1935"/>
      <c r="AL79" s="1935"/>
      <c r="AM79" s="1935"/>
      <c r="AN79" s="1935"/>
      <c r="AO79" s="1935"/>
      <c r="AP79" s="1935"/>
      <c r="AQ79" s="1935"/>
      <c r="AR79" s="1935"/>
      <c r="AS79" s="1935"/>
      <c r="AT79" s="1935"/>
      <c r="AU79" s="1935"/>
      <c r="AV79" s="1935"/>
      <c r="AW79" s="1935"/>
      <c r="AX79" s="1935"/>
      <c r="AY79" s="1936"/>
      <c r="AZ79" s="2027" t="str">
        <f>IF(ISERROR(MID(J41,LEN(J41)-8,1)),"",MID(J41,LEN(J41)-8,1))</f>
        <v/>
      </c>
      <c r="BA79" s="2028"/>
      <c r="BB79" s="2028"/>
      <c r="BC79" s="2029" t="str">
        <f>IF(ISERROR(MID(J41,LEN(J41)-7,1)),"",MID(J41,LEN(J41)-7,1))</f>
        <v/>
      </c>
      <c r="BD79" s="2029"/>
      <c r="BE79" s="2029"/>
      <c r="BF79" s="1837" t="str">
        <f>IF(ISERROR(MID(J41,LEN(J41)-6,1)),"",MID(J41,LEN(J41)-6,1))</f>
        <v/>
      </c>
      <c r="BG79" s="1837"/>
      <c r="BH79" s="1840"/>
      <c r="BI79" s="1837" t="str">
        <f>IF(ISERROR(MID(J41,LEN(J41)-5,1)),"",MID(J41,LEN(J41)-5,1))</f>
        <v/>
      </c>
      <c r="BJ79" s="1837"/>
      <c r="BK79" s="1837"/>
      <c r="BL79" s="1837" t="str">
        <f>IF(ISERROR(MID(J41,LEN(J41)-4,1)),"",MID(J41,LEN(J41)-4,1))</f>
        <v/>
      </c>
      <c r="BM79" s="1837"/>
      <c r="BN79" s="1837"/>
      <c r="BO79" s="1837" t="str">
        <f>IF(ISERROR(MID(J41,LEN(J41)-3,1)),"",MID(J41,LEN(J41)-3,1))</f>
        <v/>
      </c>
      <c r="BP79" s="1837"/>
      <c r="BQ79" s="1840"/>
      <c r="BR79" s="1837" t="str">
        <f>IF(ISERROR(MID(J41,LEN(J41)-2,1)),"",MID(J41,LEN(J41)-2,1))</f>
        <v/>
      </c>
      <c r="BS79" s="1837"/>
      <c r="BT79" s="1837"/>
      <c r="BU79" s="1837" t="str">
        <f>IF(ISERROR(MID(J41,LEN(J41)-1,1)),"",MID(J41,LEN(J41)-1,1))</f>
        <v/>
      </c>
      <c r="BV79" s="1837"/>
      <c r="BW79" s="1837"/>
      <c r="BX79" s="1837" t="str">
        <f>IF(ISERROR(MID(J41,LEN(J41)-0,1)),"",MID(J41,LEN(J41)-0,1))</f>
        <v/>
      </c>
      <c r="BY79" s="1837"/>
      <c r="BZ79" s="2030"/>
      <c r="CA79" s="60"/>
      <c r="CB79" s="2"/>
      <c r="CC79" s="775"/>
      <c r="CD79" s="775"/>
      <c r="CE79" s="775"/>
      <c r="CF79" s="775"/>
      <c r="CG79" s="775"/>
      <c r="CH79" s="775"/>
      <c r="CI79" s="775"/>
      <c r="CJ79" s="775"/>
      <c r="CK79" s="775"/>
      <c r="CL79" s="775"/>
      <c r="CM79" s="775"/>
      <c r="CN79" s="775"/>
      <c r="CO79" s="775"/>
      <c r="CP79" s="775"/>
      <c r="CQ79" s="775"/>
      <c r="CR79" s="775"/>
      <c r="CS79" s="775"/>
      <c r="CT79" s="775"/>
      <c r="CU79" s="775"/>
      <c r="CV79" s="775"/>
      <c r="CW79" s="775"/>
      <c r="CX79" s="775"/>
      <c r="CY79" s="775"/>
      <c r="CZ79" s="775"/>
      <c r="DA79" s="775"/>
      <c r="DB79" s="775"/>
      <c r="DC79" s="775"/>
      <c r="DD79" s="775"/>
      <c r="DE79" s="775"/>
      <c r="DF79" s="775"/>
      <c r="DG79" s="775"/>
      <c r="DH79" s="775"/>
      <c r="DI79" s="775"/>
      <c r="DJ79" s="775"/>
      <c r="DK79" s="775"/>
      <c r="DL79" s="775"/>
      <c r="DM79" s="775"/>
      <c r="DN79" s="775"/>
      <c r="DO79" s="775"/>
      <c r="DP79" s="775"/>
      <c r="DQ79" s="775"/>
      <c r="DR79" s="775"/>
      <c r="DS79" s="775"/>
      <c r="DT79" s="775"/>
      <c r="DU79" s="775"/>
      <c r="DV79" s="775"/>
      <c r="DW79" s="775"/>
      <c r="DX79" s="775"/>
      <c r="DY79" s="775"/>
      <c r="DZ79" s="775"/>
      <c r="EA79" s="775"/>
      <c r="EB79" s="775"/>
      <c r="EC79" s="775"/>
      <c r="ED79" s="775"/>
      <c r="EE79" s="775"/>
      <c r="EF79" s="775"/>
      <c r="EG79" s="775"/>
      <c r="EH79" s="775"/>
      <c r="EI79" s="775"/>
      <c r="EJ79" s="775"/>
      <c r="EK79" s="775"/>
      <c r="EL79" s="775"/>
      <c r="EM79" s="775"/>
      <c r="EN79" s="775"/>
      <c r="EO79" s="775"/>
      <c r="EP79" s="775"/>
      <c r="EQ79" s="775"/>
      <c r="ER79" s="775"/>
      <c r="ES79" s="775"/>
      <c r="ET79" s="775"/>
      <c r="EU79" s="775"/>
      <c r="EV79" s="775"/>
      <c r="EW79" s="775"/>
      <c r="EX79" s="775"/>
      <c r="EY79" s="775"/>
      <c r="EZ79" s="775"/>
      <c r="FA79" s="775"/>
      <c r="FB79" s="775"/>
      <c r="FC79" s="775"/>
      <c r="FD79" s="775"/>
      <c r="FE79" s="775"/>
      <c r="FF79" s="775"/>
      <c r="FG79" s="775"/>
      <c r="FH79" s="775"/>
      <c r="FI79" s="775"/>
      <c r="FJ79" s="775"/>
      <c r="FK79" s="775"/>
      <c r="FL79" s="775"/>
      <c r="FM79" s="775"/>
      <c r="FN79" s="775"/>
      <c r="FO79" s="775"/>
      <c r="FP79" s="775"/>
      <c r="FQ79" s="775"/>
      <c r="FR79" s="775"/>
      <c r="FS79" s="775"/>
      <c r="FT79" s="775"/>
    </row>
    <row r="80" spans="2:176" ht="9.75" customHeight="1" x14ac:dyDescent="0.2">
      <c r="B80" s="736"/>
      <c r="C80" s="737"/>
      <c r="D80" s="737"/>
      <c r="E80" s="737"/>
      <c r="F80" s="1897"/>
      <c r="G80" s="1897"/>
      <c r="H80" s="1897"/>
      <c r="I80" s="1897"/>
      <c r="J80" s="1897"/>
      <c r="K80" s="1897"/>
      <c r="L80" s="1897"/>
      <c r="M80" s="1897"/>
      <c r="N80" s="1897"/>
      <c r="O80" s="1897"/>
      <c r="P80" s="1897"/>
      <c r="Q80" s="1897"/>
      <c r="R80" s="1897"/>
      <c r="S80" s="1922"/>
      <c r="T80" s="130"/>
      <c r="U80" s="130"/>
      <c r="V80" s="1937"/>
      <c r="W80" s="1938"/>
      <c r="X80" s="1938"/>
      <c r="Y80" s="1938"/>
      <c r="Z80" s="1938"/>
      <c r="AA80" s="1938"/>
      <c r="AB80" s="1938"/>
      <c r="AC80" s="1938"/>
      <c r="AD80" s="1938"/>
      <c r="AE80" s="1938"/>
      <c r="AF80" s="1938"/>
      <c r="AG80" s="1938"/>
      <c r="AH80" s="1938"/>
      <c r="AI80" s="1938"/>
      <c r="AJ80" s="1938"/>
      <c r="AK80" s="1938"/>
      <c r="AL80" s="1938"/>
      <c r="AM80" s="1938"/>
      <c r="AN80" s="1938"/>
      <c r="AO80" s="1938"/>
      <c r="AP80" s="1938"/>
      <c r="AQ80" s="1938"/>
      <c r="AR80" s="1938"/>
      <c r="AS80" s="1938"/>
      <c r="AT80" s="1938"/>
      <c r="AU80" s="1938"/>
      <c r="AV80" s="1938"/>
      <c r="AW80" s="1938"/>
      <c r="AX80" s="1938"/>
      <c r="AY80" s="1939"/>
      <c r="AZ80" s="1878"/>
      <c r="BA80" s="1879"/>
      <c r="BB80" s="1879"/>
      <c r="BC80" s="1838"/>
      <c r="BD80" s="1838"/>
      <c r="BE80" s="1838"/>
      <c r="BF80" s="1838"/>
      <c r="BG80" s="1838"/>
      <c r="BH80" s="1841"/>
      <c r="BI80" s="1838"/>
      <c r="BJ80" s="1838"/>
      <c r="BK80" s="1838"/>
      <c r="BL80" s="1838"/>
      <c r="BM80" s="1838"/>
      <c r="BN80" s="1838"/>
      <c r="BO80" s="1838"/>
      <c r="BP80" s="1838"/>
      <c r="BQ80" s="1841"/>
      <c r="BR80" s="1838"/>
      <c r="BS80" s="1838"/>
      <c r="BT80" s="1838"/>
      <c r="BU80" s="1838"/>
      <c r="BV80" s="1838"/>
      <c r="BW80" s="1838"/>
      <c r="BX80" s="1838"/>
      <c r="BY80" s="1838"/>
      <c r="BZ80" s="2025"/>
      <c r="CA80" s="60"/>
      <c r="CB80" s="2"/>
      <c r="CC80" s="775"/>
      <c r="CD80" s="775"/>
      <c r="CE80" s="775"/>
      <c r="CF80" s="775"/>
      <c r="CG80" s="775"/>
      <c r="CH80" s="775"/>
      <c r="CI80" s="775"/>
      <c r="CJ80" s="775"/>
      <c r="CK80" s="775"/>
      <c r="CL80" s="775"/>
      <c r="CM80" s="775"/>
      <c r="CN80" s="775"/>
      <c r="CO80" s="775"/>
      <c r="CP80" s="775"/>
      <c r="CQ80" s="775"/>
      <c r="CR80" s="775"/>
      <c r="CS80" s="775"/>
      <c r="CT80" s="775"/>
      <c r="CU80" s="775"/>
      <c r="CV80" s="775"/>
      <c r="CW80" s="775"/>
      <c r="CX80" s="775"/>
      <c r="CY80" s="775"/>
      <c r="CZ80" s="775"/>
      <c r="DA80" s="775"/>
      <c r="DB80" s="775"/>
      <c r="DC80" s="775"/>
      <c r="DD80" s="775"/>
      <c r="DE80" s="775"/>
      <c r="DF80" s="775"/>
      <c r="DG80" s="775"/>
      <c r="DH80" s="775"/>
      <c r="DI80" s="775"/>
      <c r="DJ80" s="775"/>
      <c r="DK80" s="775"/>
      <c r="DL80" s="775"/>
      <c r="DM80" s="775"/>
      <c r="DN80" s="775"/>
      <c r="DO80" s="775"/>
      <c r="DP80" s="775"/>
      <c r="DQ80" s="775"/>
      <c r="DR80" s="775"/>
      <c r="DS80" s="775"/>
      <c r="DT80" s="775"/>
      <c r="DU80" s="775"/>
      <c r="DV80" s="775"/>
      <c r="DW80" s="775"/>
      <c r="DX80" s="775"/>
      <c r="DY80" s="775"/>
      <c r="DZ80" s="775"/>
      <c r="EA80" s="775"/>
      <c r="EB80" s="775"/>
      <c r="EC80" s="775"/>
      <c r="ED80" s="775"/>
      <c r="EE80" s="775"/>
      <c r="EF80" s="775"/>
      <c r="EG80" s="775"/>
      <c r="EH80" s="775"/>
      <c r="EI80" s="775"/>
      <c r="EJ80" s="775"/>
      <c r="EK80" s="775"/>
      <c r="EL80" s="775"/>
      <c r="EM80" s="775"/>
      <c r="EN80" s="775"/>
      <c r="EO80" s="775"/>
      <c r="EP80" s="775"/>
      <c r="EQ80" s="775"/>
      <c r="ER80" s="775"/>
      <c r="ES80" s="775"/>
      <c r="ET80" s="775"/>
      <c r="EU80" s="775"/>
      <c r="EV80" s="775"/>
      <c r="EW80" s="775"/>
      <c r="EX80" s="775"/>
      <c r="EY80" s="775"/>
      <c r="EZ80" s="775"/>
      <c r="FA80" s="775"/>
      <c r="FB80" s="775"/>
      <c r="FC80" s="775"/>
      <c r="FD80" s="775"/>
      <c r="FE80" s="775"/>
      <c r="FF80" s="775"/>
      <c r="FG80" s="775"/>
      <c r="FH80" s="775"/>
      <c r="FI80" s="775"/>
      <c r="FJ80" s="775"/>
      <c r="FK80" s="775"/>
      <c r="FL80" s="775"/>
      <c r="FM80" s="775"/>
      <c r="FN80" s="775"/>
      <c r="FO80" s="775"/>
      <c r="FP80" s="775"/>
      <c r="FQ80" s="775"/>
      <c r="FR80" s="775"/>
      <c r="FS80" s="775"/>
      <c r="FT80" s="775"/>
    </row>
    <row r="81" spans="2:176" ht="9.75" customHeight="1" x14ac:dyDescent="0.2">
      <c r="B81" s="736"/>
      <c r="C81" s="737"/>
      <c r="D81" s="737"/>
      <c r="E81" s="737"/>
      <c r="F81" s="1897" t="str">
        <f>IF(I23="","",I23)</f>
        <v/>
      </c>
      <c r="G81" s="1897"/>
      <c r="H81" s="1897"/>
      <c r="I81" s="1897"/>
      <c r="J81" s="1897"/>
      <c r="K81" s="1897"/>
      <c r="L81" s="1897"/>
      <c r="M81" s="1897"/>
      <c r="N81" s="1897"/>
      <c r="O81" s="1897"/>
      <c r="P81" s="1897"/>
      <c r="Q81" s="1897"/>
      <c r="R81" s="1898" t="s">
        <v>7</v>
      </c>
      <c r="S81" s="1899"/>
      <c r="T81" s="130"/>
      <c r="U81" s="130"/>
      <c r="V81" s="2227"/>
      <c r="W81" s="2228"/>
      <c r="X81" s="2228"/>
      <c r="Y81" s="2228"/>
      <c r="Z81" s="2228"/>
      <c r="AA81" s="2228"/>
      <c r="AB81" s="2228"/>
      <c r="AC81" s="2228"/>
      <c r="AD81" s="2228"/>
      <c r="AE81" s="2228"/>
      <c r="AF81" s="2228"/>
      <c r="AG81" s="2228"/>
      <c r="AH81" s="2228"/>
      <c r="AI81" s="2228"/>
      <c r="AJ81" s="2228"/>
      <c r="AK81" s="2228"/>
      <c r="AL81" s="2228"/>
      <c r="AM81" s="2228"/>
      <c r="AN81" s="2228"/>
      <c r="AO81" s="2228"/>
      <c r="AP81" s="2228"/>
      <c r="AQ81" s="2228"/>
      <c r="AR81" s="2228"/>
      <c r="AS81" s="2228"/>
      <c r="AT81" s="2228"/>
      <c r="AU81" s="2228"/>
      <c r="AV81" s="2228"/>
      <c r="AW81" s="2228"/>
      <c r="AX81" s="2228"/>
      <c r="AY81" s="2229"/>
      <c r="AZ81" s="1880"/>
      <c r="BA81" s="1881"/>
      <c r="BB81" s="1881"/>
      <c r="BC81" s="1839"/>
      <c r="BD81" s="1839"/>
      <c r="BE81" s="1839"/>
      <c r="BF81" s="1839"/>
      <c r="BG81" s="1839"/>
      <c r="BH81" s="1842"/>
      <c r="BI81" s="1839"/>
      <c r="BJ81" s="1839"/>
      <c r="BK81" s="1839"/>
      <c r="BL81" s="1839"/>
      <c r="BM81" s="1839"/>
      <c r="BN81" s="1839"/>
      <c r="BO81" s="1839"/>
      <c r="BP81" s="1839"/>
      <c r="BQ81" s="1842"/>
      <c r="BR81" s="1839"/>
      <c r="BS81" s="1839"/>
      <c r="BT81" s="1839"/>
      <c r="BU81" s="1839"/>
      <c r="BV81" s="1839"/>
      <c r="BW81" s="1839"/>
      <c r="BX81" s="1839"/>
      <c r="BY81" s="1839"/>
      <c r="BZ81" s="2031"/>
      <c r="CA81" s="60"/>
      <c r="CB81" s="2"/>
      <c r="CC81" s="775"/>
      <c r="CD81" s="775"/>
      <c r="CE81" s="775"/>
      <c r="CF81" s="775"/>
      <c r="CG81" s="775"/>
      <c r="CH81" s="775"/>
      <c r="CI81" s="775"/>
      <c r="CJ81" s="775"/>
      <c r="CK81" s="775"/>
      <c r="CL81" s="775"/>
      <c r="CM81" s="775"/>
      <c r="CN81" s="775"/>
      <c r="CO81" s="775"/>
      <c r="CP81" s="775"/>
      <c r="CQ81" s="775"/>
      <c r="CR81" s="775"/>
      <c r="CS81" s="775"/>
      <c r="CT81" s="775"/>
      <c r="CU81" s="775"/>
      <c r="CV81" s="775"/>
      <c r="CW81" s="775"/>
      <c r="CX81" s="775"/>
      <c r="CY81" s="775"/>
      <c r="CZ81" s="775"/>
      <c r="DA81" s="775"/>
      <c r="DB81" s="775"/>
      <c r="DC81" s="775"/>
      <c r="DD81" s="775"/>
      <c r="DE81" s="775"/>
      <c r="DF81" s="775"/>
      <c r="DG81" s="775"/>
      <c r="DH81" s="775"/>
      <c r="DI81" s="775"/>
      <c r="DJ81" s="775"/>
      <c r="DK81" s="775"/>
      <c r="DL81" s="775"/>
      <c r="DM81" s="775"/>
      <c r="DN81" s="775"/>
      <c r="DO81" s="775"/>
      <c r="DP81" s="775"/>
      <c r="DQ81" s="775"/>
      <c r="DR81" s="775"/>
      <c r="DS81" s="775"/>
      <c r="DT81" s="775"/>
      <c r="DU81" s="775"/>
      <c r="DV81" s="775"/>
      <c r="DW81" s="775"/>
      <c r="DX81" s="775"/>
      <c r="DY81" s="775"/>
      <c r="DZ81" s="775"/>
      <c r="EA81" s="775"/>
      <c r="EB81" s="775"/>
      <c r="EC81" s="775"/>
      <c r="ED81" s="775"/>
      <c r="EE81" s="775"/>
      <c r="EF81" s="775"/>
      <c r="EG81" s="775"/>
      <c r="EH81" s="775"/>
      <c r="EI81" s="775"/>
      <c r="EJ81" s="775"/>
      <c r="EK81" s="775"/>
      <c r="EL81" s="775"/>
      <c r="EM81" s="775"/>
      <c r="EN81" s="775"/>
      <c r="EO81" s="775"/>
      <c r="EP81" s="775"/>
      <c r="EQ81" s="775"/>
      <c r="ER81" s="775"/>
      <c r="ES81" s="775"/>
      <c r="ET81" s="775"/>
      <c r="EU81" s="775"/>
      <c r="EV81" s="775"/>
      <c r="EW81" s="775"/>
      <c r="EX81" s="775"/>
      <c r="EY81" s="775"/>
      <c r="EZ81" s="775"/>
      <c r="FA81" s="775"/>
      <c r="FB81" s="775"/>
      <c r="FC81" s="775"/>
      <c r="FD81" s="775"/>
      <c r="FE81" s="775"/>
      <c r="FF81" s="775"/>
      <c r="FG81" s="775"/>
      <c r="FH81" s="775"/>
      <c r="FI81" s="775"/>
      <c r="FJ81" s="775"/>
      <c r="FK81" s="775"/>
      <c r="FL81" s="775"/>
      <c r="FM81" s="775"/>
      <c r="FN81" s="775"/>
      <c r="FO81" s="775"/>
      <c r="FP81" s="775"/>
      <c r="FQ81" s="775"/>
      <c r="FR81" s="775"/>
      <c r="FS81" s="775"/>
      <c r="FT81" s="775"/>
    </row>
    <row r="82" spans="2:176" ht="9.75" customHeight="1" x14ac:dyDescent="0.2">
      <c r="B82" s="736"/>
      <c r="C82" s="737"/>
      <c r="D82" s="737"/>
      <c r="E82" s="737"/>
      <c r="F82" s="1897"/>
      <c r="G82" s="1897"/>
      <c r="H82" s="1897"/>
      <c r="I82" s="1897"/>
      <c r="J82" s="1897"/>
      <c r="K82" s="1897"/>
      <c r="L82" s="1897"/>
      <c r="M82" s="1897"/>
      <c r="N82" s="1897"/>
      <c r="O82" s="1897"/>
      <c r="P82" s="1897"/>
      <c r="Q82" s="1897"/>
      <c r="R82" s="1898"/>
      <c r="S82" s="1899"/>
      <c r="T82" s="130"/>
      <c r="U82" s="130"/>
      <c r="V82" s="1934" t="s">
        <v>183</v>
      </c>
      <c r="W82" s="1935"/>
      <c r="X82" s="1935"/>
      <c r="Y82" s="1935"/>
      <c r="Z82" s="1935"/>
      <c r="AA82" s="1935"/>
      <c r="AB82" s="1935"/>
      <c r="AC82" s="1935"/>
      <c r="AD82" s="1935"/>
      <c r="AE82" s="1935"/>
      <c r="AF82" s="1935"/>
      <c r="AG82" s="1935"/>
      <c r="AH82" s="1935"/>
      <c r="AI82" s="1935"/>
      <c r="AJ82" s="1935"/>
      <c r="AK82" s="1935"/>
      <c r="AL82" s="1935"/>
      <c r="AM82" s="1935"/>
      <c r="AN82" s="1935"/>
      <c r="AO82" s="1935"/>
      <c r="AP82" s="1935"/>
      <c r="AQ82" s="1935"/>
      <c r="AR82" s="1935"/>
      <c r="AS82" s="1935"/>
      <c r="AT82" s="1935"/>
      <c r="AU82" s="1935"/>
      <c r="AV82" s="1935"/>
      <c r="AW82" s="1935"/>
      <c r="AX82" s="1935"/>
      <c r="AY82" s="1936"/>
      <c r="AZ82" s="1876" t="str">
        <f>IF(ISERROR(MID(J43,LEN(J43)-8,1)),"",MID(J43,LEN(J43)-8,1))</f>
        <v/>
      </c>
      <c r="BA82" s="1877"/>
      <c r="BB82" s="1877"/>
      <c r="BC82" s="1837" t="str">
        <f>IF(ISERROR(MID(J43,LEN(J43)-7,1)),"",MID(J43,LEN(J43)-7,1))</f>
        <v/>
      </c>
      <c r="BD82" s="1837"/>
      <c r="BE82" s="1837"/>
      <c r="BF82" s="1837" t="str">
        <f>IF(ISERROR(MID(J43,LEN(J43)-6,1)),"",MID(J43,LEN(J43)-6,1))</f>
        <v/>
      </c>
      <c r="BG82" s="1837"/>
      <c r="BH82" s="1840"/>
      <c r="BI82" s="1837" t="str">
        <f>IF(ISERROR(MID(J43,LEN(J43)-5,1)),"",MID(J43,LEN(J43)-5,1))</f>
        <v/>
      </c>
      <c r="BJ82" s="1837"/>
      <c r="BK82" s="1837"/>
      <c r="BL82" s="1837" t="str">
        <f>IF(ISERROR(MID(J43,LEN(J43)-4,1)),"",MID(J43,LEN(J43)-4,1))</f>
        <v/>
      </c>
      <c r="BM82" s="1837"/>
      <c r="BN82" s="1837"/>
      <c r="BO82" s="1837" t="str">
        <f>IF(ISERROR(MID(J43,LEN(J43)-3,1)),"",MID(J43,LEN(J43)-3,1))</f>
        <v/>
      </c>
      <c r="BP82" s="1837"/>
      <c r="BQ82" s="1840"/>
      <c r="BR82" s="1837" t="str">
        <f>IF(ISERROR(MID(J43,LEN(J43)-2,1)),"",MID(J43,LEN(J43)-2,1))</f>
        <v/>
      </c>
      <c r="BS82" s="1837"/>
      <c r="BT82" s="1837"/>
      <c r="BU82" s="1837" t="str">
        <f>IF(ISERROR(MID(J43,LEN(J43)-1,1)),"",MID(J43,LEN(J43)-1,1))</f>
        <v/>
      </c>
      <c r="BV82" s="1837"/>
      <c r="BW82" s="1837"/>
      <c r="BX82" s="1837" t="str">
        <f>IF(AND(J41&lt;&gt;"",J43=""),"0",IF(ISERROR(MID(J43,LEN(J43)-0,1)),"",MID(J43,LEN(J43)-0,1)))</f>
        <v/>
      </c>
      <c r="BY82" s="1837"/>
      <c r="BZ82" s="2030"/>
      <c r="CA82" s="60"/>
      <c r="CB82" s="2"/>
      <c r="CC82" s="775"/>
      <c r="CD82" s="775"/>
      <c r="CE82" s="775"/>
      <c r="CF82" s="775"/>
      <c r="CG82" s="775"/>
      <c r="CH82" s="775"/>
      <c r="CI82" s="775"/>
      <c r="CJ82" s="775"/>
      <c r="CK82" s="775"/>
      <c r="CL82" s="775"/>
      <c r="CM82" s="775"/>
      <c r="CN82" s="775"/>
      <c r="CO82" s="775"/>
      <c r="CP82" s="775"/>
      <c r="CQ82" s="775"/>
      <c r="CR82" s="775"/>
      <c r="CS82" s="775"/>
      <c r="CT82" s="775"/>
      <c r="CU82" s="775"/>
      <c r="CV82" s="775"/>
      <c r="CW82" s="775"/>
      <c r="CX82" s="775"/>
      <c r="CY82" s="775"/>
      <c r="CZ82" s="775"/>
      <c r="DA82" s="775"/>
      <c r="DB82" s="775"/>
      <c r="DC82" s="775"/>
      <c r="DD82" s="775"/>
      <c r="DE82" s="775"/>
      <c r="DF82" s="775"/>
      <c r="DG82" s="775"/>
      <c r="DH82" s="775"/>
      <c r="DI82" s="775"/>
      <c r="DJ82" s="775"/>
      <c r="DK82" s="775"/>
      <c r="DL82" s="775"/>
      <c r="DM82" s="775"/>
      <c r="DN82" s="775"/>
      <c r="DO82" s="775"/>
      <c r="DP82" s="775"/>
      <c r="DQ82" s="775"/>
      <c r="DR82" s="775"/>
      <c r="DS82" s="775"/>
      <c r="DT82" s="775"/>
      <c r="DU82" s="775"/>
      <c r="DV82" s="775"/>
      <c r="DW82" s="775"/>
      <c r="DX82" s="775"/>
      <c r="DY82" s="775"/>
      <c r="DZ82" s="775"/>
      <c r="EA82" s="775"/>
      <c r="EB82" s="775"/>
      <c r="EC82" s="775"/>
      <c r="ED82" s="775"/>
      <c r="EE82" s="775"/>
      <c r="EF82" s="775"/>
      <c r="EG82" s="775"/>
      <c r="EH82" s="775"/>
      <c r="EI82" s="775"/>
      <c r="EJ82" s="775"/>
      <c r="EK82" s="775"/>
      <c r="EL82" s="775"/>
      <c r="EM82" s="775"/>
      <c r="EN82" s="775"/>
      <c r="EO82" s="775"/>
      <c r="EP82" s="775"/>
      <c r="EQ82" s="775"/>
      <c r="ER82" s="775"/>
      <c r="ES82" s="775"/>
      <c r="ET82" s="775"/>
      <c r="EU82" s="775"/>
      <c r="EV82" s="775"/>
      <c r="EW82" s="775"/>
      <c r="EX82" s="775"/>
      <c r="EY82" s="775"/>
      <c r="EZ82" s="775"/>
      <c r="FA82" s="775"/>
      <c r="FB82" s="775"/>
      <c r="FC82" s="775"/>
      <c r="FD82" s="775"/>
      <c r="FE82" s="775"/>
      <c r="FF82" s="775"/>
      <c r="FG82" s="775"/>
      <c r="FH82" s="775"/>
      <c r="FI82" s="775"/>
      <c r="FJ82" s="775"/>
      <c r="FK82" s="775"/>
      <c r="FL82" s="775"/>
      <c r="FM82" s="775"/>
      <c r="FN82" s="775"/>
      <c r="FO82" s="775"/>
      <c r="FP82" s="775"/>
      <c r="FQ82" s="775"/>
      <c r="FR82" s="775"/>
      <c r="FS82" s="775"/>
      <c r="FT82" s="775"/>
    </row>
    <row r="83" spans="2:176" ht="9.75" customHeight="1" x14ac:dyDescent="0.2">
      <c r="B83" s="736"/>
      <c r="C83" s="737"/>
      <c r="D83" s="737"/>
      <c r="E83" s="737"/>
      <c r="F83" s="1897" t="str">
        <f>IF(I25="","",I25)</f>
        <v/>
      </c>
      <c r="G83" s="1897"/>
      <c r="H83" s="1897"/>
      <c r="I83" s="1897"/>
      <c r="J83" s="1897"/>
      <c r="K83" s="1897"/>
      <c r="L83" s="1897"/>
      <c r="M83" s="1897"/>
      <c r="N83" s="1897"/>
      <c r="O83" s="1897"/>
      <c r="P83" s="1897"/>
      <c r="Q83" s="1897"/>
      <c r="R83" s="1898"/>
      <c r="S83" s="1899"/>
      <c r="T83" s="130"/>
      <c r="U83" s="130"/>
      <c r="V83" s="1937"/>
      <c r="W83" s="1938"/>
      <c r="X83" s="1938"/>
      <c r="Y83" s="1938"/>
      <c r="Z83" s="1938"/>
      <c r="AA83" s="1938"/>
      <c r="AB83" s="1938"/>
      <c r="AC83" s="1938"/>
      <c r="AD83" s="1938"/>
      <c r="AE83" s="1938"/>
      <c r="AF83" s="1938"/>
      <c r="AG83" s="1938"/>
      <c r="AH83" s="1938"/>
      <c r="AI83" s="1938"/>
      <c r="AJ83" s="1938"/>
      <c r="AK83" s="1938"/>
      <c r="AL83" s="1938"/>
      <c r="AM83" s="1938"/>
      <c r="AN83" s="1938"/>
      <c r="AO83" s="1938"/>
      <c r="AP83" s="1938"/>
      <c r="AQ83" s="1938"/>
      <c r="AR83" s="1938"/>
      <c r="AS83" s="1938"/>
      <c r="AT83" s="1938"/>
      <c r="AU83" s="1938"/>
      <c r="AV83" s="1938"/>
      <c r="AW83" s="1938"/>
      <c r="AX83" s="1938"/>
      <c r="AY83" s="1939"/>
      <c r="AZ83" s="1878"/>
      <c r="BA83" s="1879"/>
      <c r="BB83" s="1879"/>
      <c r="BC83" s="1838"/>
      <c r="BD83" s="1838"/>
      <c r="BE83" s="1838"/>
      <c r="BF83" s="1838"/>
      <c r="BG83" s="1838"/>
      <c r="BH83" s="1841"/>
      <c r="BI83" s="1838"/>
      <c r="BJ83" s="1838"/>
      <c r="BK83" s="1838"/>
      <c r="BL83" s="1838"/>
      <c r="BM83" s="1838"/>
      <c r="BN83" s="1838"/>
      <c r="BO83" s="1838"/>
      <c r="BP83" s="1838"/>
      <c r="BQ83" s="1841"/>
      <c r="BR83" s="1838"/>
      <c r="BS83" s="1838"/>
      <c r="BT83" s="1838"/>
      <c r="BU83" s="1838"/>
      <c r="BV83" s="1838"/>
      <c r="BW83" s="1838"/>
      <c r="BX83" s="1838"/>
      <c r="BY83" s="1838"/>
      <c r="BZ83" s="2025"/>
      <c r="CA83" s="60"/>
      <c r="CB83" s="2"/>
      <c r="CC83" s="775"/>
      <c r="CD83" s="775"/>
      <c r="CE83" s="775"/>
      <c r="CF83" s="775"/>
      <c r="CG83" s="775"/>
      <c r="CH83" s="775"/>
      <c r="CI83" s="775"/>
      <c r="CJ83" s="775"/>
      <c r="CK83" s="775"/>
      <c r="CL83" s="775"/>
      <c r="CM83" s="775"/>
      <c r="CN83" s="775"/>
      <c r="CO83" s="775"/>
      <c r="CP83" s="775"/>
      <c r="CQ83" s="775"/>
      <c r="CR83" s="775"/>
      <c r="CS83" s="775"/>
      <c r="CT83" s="775"/>
      <c r="CU83" s="775"/>
      <c r="CV83" s="775"/>
      <c r="CW83" s="775"/>
      <c r="CX83" s="775"/>
      <c r="CY83" s="775"/>
      <c r="CZ83" s="775"/>
      <c r="DA83" s="775"/>
      <c r="DB83" s="775"/>
      <c r="DC83" s="775"/>
      <c r="DD83" s="775"/>
      <c r="DE83" s="775"/>
      <c r="DF83" s="775"/>
      <c r="DG83" s="775"/>
      <c r="DH83" s="775"/>
      <c r="DI83" s="775"/>
      <c r="DJ83" s="775"/>
      <c r="DK83" s="775"/>
      <c r="DL83" s="775"/>
      <c r="DM83" s="775"/>
      <c r="DN83" s="775"/>
      <c r="DO83" s="775"/>
      <c r="DP83" s="775"/>
      <c r="DQ83" s="775"/>
      <c r="DR83" s="775"/>
      <c r="DS83" s="775"/>
      <c r="DT83" s="775"/>
      <c r="DU83" s="775"/>
      <c r="DV83" s="775"/>
      <c r="DW83" s="775"/>
      <c r="DX83" s="775"/>
      <c r="DY83" s="775"/>
      <c r="DZ83" s="775"/>
      <c r="EA83" s="775"/>
      <c r="EB83" s="775"/>
      <c r="EC83" s="775"/>
      <c r="ED83" s="775"/>
      <c r="EE83" s="775"/>
      <c r="EF83" s="775"/>
      <c r="EG83" s="775"/>
      <c r="EH83" s="775"/>
      <c r="EI83" s="775"/>
      <c r="EJ83" s="775"/>
      <c r="EK83" s="775"/>
      <c r="EL83" s="775"/>
      <c r="EM83" s="775"/>
      <c r="EN83" s="775"/>
      <c r="EO83" s="775"/>
      <c r="EP83" s="775"/>
      <c r="EQ83" s="775"/>
      <c r="ER83" s="775"/>
      <c r="ES83" s="775"/>
      <c r="ET83" s="775"/>
      <c r="EU83" s="775"/>
      <c r="EV83" s="775"/>
      <c r="EW83" s="775"/>
      <c r="EX83" s="775"/>
      <c r="EY83" s="775"/>
      <c r="EZ83" s="775"/>
      <c r="FA83" s="775"/>
      <c r="FB83" s="775"/>
      <c r="FC83" s="775"/>
      <c r="FD83" s="775"/>
      <c r="FE83" s="775"/>
      <c r="FF83" s="775"/>
      <c r="FG83" s="775"/>
      <c r="FH83" s="775"/>
      <c r="FI83" s="775"/>
      <c r="FJ83" s="775"/>
      <c r="FK83" s="775"/>
      <c r="FL83" s="775"/>
      <c r="FM83" s="775"/>
      <c r="FN83" s="775"/>
      <c r="FO83" s="775"/>
      <c r="FP83" s="775"/>
      <c r="FQ83" s="775"/>
      <c r="FR83" s="775"/>
      <c r="FS83" s="775"/>
      <c r="FT83" s="775"/>
    </row>
    <row r="84" spans="2:176" ht="9.75" customHeight="1" x14ac:dyDescent="0.2">
      <c r="B84" s="739"/>
      <c r="C84" s="740"/>
      <c r="D84" s="740"/>
      <c r="E84" s="740"/>
      <c r="F84" s="1923"/>
      <c r="G84" s="1923"/>
      <c r="H84" s="1923"/>
      <c r="I84" s="1923"/>
      <c r="J84" s="1923"/>
      <c r="K84" s="1923"/>
      <c r="L84" s="1923"/>
      <c r="M84" s="1923"/>
      <c r="N84" s="1923"/>
      <c r="O84" s="1923"/>
      <c r="P84" s="1923"/>
      <c r="Q84" s="1923"/>
      <c r="R84" s="1900"/>
      <c r="S84" s="1901"/>
      <c r="T84" s="130"/>
      <c r="U84" s="130"/>
      <c r="V84" s="2227"/>
      <c r="W84" s="2228"/>
      <c r="X84" s="2228"/>
      <c r="Y84" s="2228"/>
      <c r="Z84" s="2228"/>
      <c r="AA84" s="2228"/>
      <c r="AB84" s="2228"/>
      <c r="AC84" s="2228"/>
      <c r="AD84" s="2228"/>
      <c r="AE84" s="2228"/>
      <c r="AF84" s="2228"/>
      <c r="AG84" s="2228"/>
      <c r="AH84" s="2228"/>
      <c r="AI84" s="2228"/>
      <c r="AJ84" s="2228"/>
      <c r="AK84" s="2228"/>
      <c r="AL84" s="2228"/>
      <c r="AM84" s="2228"/>
      <c r="AN84" s="2228"/>
      <c r="AO84" s="2228"/>
      <c r="AP84" s="2228"/>
      <c r="AQ84" s="2228"/>
      <c r="AR84" s="2228"/>
      <c r="AS84" s="2228"/>
      <c r="AT84" s="2228"/>
      <c r="AU84" s="2228"/>
      <c r="AV84" s="2228"/>
      <c r="AW84" s="2228"/>
      <c r="AX84" s="2228"/>
      <c r="AY84" s="2229"/>
      <c r="AZ84" s="1880"/>
      <c r="BA84" s="1881"/>
      <c r="BB84" s="1881"/>
      <c r="BC84" s="1839"/>
      <c r="BD84" s="1839"/>
      <c r="BE84" s="1839"/>
      <c r="BF84" s="1839"/>
      <c r="BG84" s="1839"/>
      <c r="BH84" s="1842"/>
      <c r="BI84" s="1839"/>
      <c r="BJ84" s="1839"/>
      <c r="BK84" s="1839"/>
      <c r="BL84" s="1839"/>
      <c r="BM84" s="1839"/>
      <c r="BN84" s="1839"/>
      <c r="BO84" s="1839"/>
      <c r="BP84" s="1839"/>
      <c r="BQ84" s="1842"/>
      <c r="BR84" s="1839"/>
      <c r="BS84" s="1839"/>
      <c r="BT84" s="1839"/>
      <c r="BU84" s="1839"/>
      <c r="BV84" s="1839"/>
      <c r="BW84" s="1839"/>
      <c r="BX84" s="1839"/>
      <c r="BY84" s="1839"/>
      <c r="BZ84" s="2031"/>
      <c r="CA84" s="60"/>
      <c r="CB84" s="2"/>
      <c r="CC84" s="775"/>
      <c r="CD84" s="775"/>
      <c r="CE84" s="775"/>
      <c r="CF84" s="775"/>
      <c r="CG84" s="775"/>
      <c r="CH84" s="775"/>
      <c r="CI84" s="775"/>
      <c r="CJ84" s="775"/>
      <c r="CK84" s="775"/>
      <c r="CL84" s="775"/>
      <c r="CM84" s="775"/>
      <c r="CN84" s="775"/>
      <c r="CO84" s="775"/>
      <c r="CP84" s="775"/>
      <c r="CQ84" s="775"/>
      <c r="CR84" s="775"/>
      <c r="CS84" s="775"/>
      <c r="CT84" s="775"/>
      <c r="CU84" s="775"/>
      <c r="CV84" s="775"/>
      <c r="CW84" s="775"/>
      <c r="CX84" s="775"/>
      <c r="CY84" s="775"/>
      <c r="CZ84" s="775"/>
      <c r="DA84" s="775"/>
      <c r="DB84" s="775"/>
      <c r="DC84" s="775"/>
      <c r="DD84" s="775"/>
      <c r="DE84" s="775"/>
      <c r="DF84" s="775"/>
      <c r="DG84" s="775"/>
      <c r="DH84" s="775"/>
      <c r="DI84" s="775"/>
      <c r="DJ84" s="775"/>
      <c r="DK84" s="775"/>
      <c r="DL84" s="775"/>
      <c r="DM84" s="775"/>
      <c r="DN84" s="775"/>
      <c r="DO84" s="775"/>
      <c r="DP84" s="775"/>
      <c r="DQ84" s="775"/>
      <c r="DR84" s="775"/>
      <c r="DS84" s="775"/>
      <c r="DT84" s="775"/>
      <c r="DU84" s="775"/>
      <c r="DV84" s="775"/>
      <c r="DW84" s="775"/>
      <c r="DX84" s="775"/>
      <c r="DY84" s="775"/>
      <c r="DZ84" s="775"/>
      <c r="EA84" s="775"/>
      <c r="EB84" s="775"/>
      <c r="EC84" s="775"/>
      <c r="ED84" s="775"/>
      <c r="EE84" s="775"/>
      <c r="EF84" s="775"/>
      <c r="EG84" s="775"/>
      <c r="EH84" s="775"/>
      <c r="EI84" s="775"/>
      <c r="EJ84" s="775"/>
      <c r="EK84" s="775"/>
      <c r="EL84" s="775"/>
      <c r="EM84" s="775"/>
      <c r="EN84" s="775"/>
      <c r="EO84" s="775"/>
      <c r="EP84" s="775"/>
      <c r="EQ84" s="775"/>
      <c r="ER84" s="775"/>
      <c r="ES84" s="775"/>
      <c r="ET84" s="775"/>
      <c r="EU84" s="775"/>
      <c r="EV84" s="775"/>
      <c r="EW84" s="775"/>
      <c r="EX84" s="775"/>
      <c r="EY84" s="775"/>
      <c r="EZ84" s="775"/>
      <c r="FA84" s="775"/>
      <c r="FB84" s="775"/>
      <c r="FC84" s="775"/>
      <c r="FD84" s="775"/>
      <c r="FE84" s="775"/>
      <c r="FF84" s="775"/>
      <c r="FG84" s="775"/>
      <c r="FH84" s="775"/>
      <c r="FI84" s="775"/>
      <c r="FJ84" s="775"/>
      <c r="FK84" s="775"/>
      <c r="FL84" s="775"/>
      <c r="FM84" s="775"/>
      <c r="FN84" s="775"/>
      <c r="FO84" s="775"/>
      <c r="FP84" s="775"/>
      <c r="FQ84" s="775"/>
      <c r="FR84" s="775"/>
      <c r="FS84" s="775"/>
      <c r="FT84" s="775"/>
    </row>
    <row r="85" spans="2:176" ht="9.75" customHeight="1" x14ac:dyDescent="0.2">
      <c r="B85" s="2881" t="s">
        <v>89</v>
      </c>
      <c r="C85" s="2882"/>
      <c r="D85" s="2882"/>
      <c r="E85" s="2883"/>
      <c r="F85" s="2850" t="str">
        <f>MID($I$17,1,1)</f>
        <v/>
      </c>
      <c r="G85" s="2851"/>
      <c r="H85" s="2851"/>
      <c r="I85" s="2851"/>
      <c r="J85" s="2851"/>
      <c r="K85" s="2851"/>
      <c r="L85" s="2851"/>
      <c r="M85" s="2851"/>
      <c r="N85" s="2851"/>
      <c r="O85" s="2851"/>
      <c r="P85" s="2851"/>
      <c r="Q85" s="2851"/>
      <c r="R85" s="2851"/>
      <c r="S85" s="2879"/>
      <c r="T85" s="131"/>
      <c r="U85" s="131"/>
      <c r="V85" s="1934" t="s">
        <v>257</v>
      </c>
      <c r="W85" s="1935"/>
      <c r="X85" s="1935"/>
      <c r="Y85" s="1935"/>
      <c r="Z85" s="1935"/>
      <c r="AA85" s="1935"/>
      <c r="AB85" s="1935"/>
      <c r="AC85" s="1935"/>
      <c r="AD85" s="1935"/>
      <c r="AE85" s="1935"/>
      <c r="AF85" s="1935"/>
      <c r="AG85" s="1935"/>
      <c r="AH85" s="1935"/>
      <c r="AI85" s="1935"/>
      <c r="AJ85" s="1935"/>
      <c r="AK85" s="1935"/>
      <c r="AL85" s="1935"/>
      <c r="AM85" s="1935"/>
      <c r="AN85" s="1935"/>
      <c r="AO85" s="1935"/>
      <c r="AP85" s="1935"/>
      <c r="AQ85" s="1935"/>
      <c r="AR85" s="1935"/>
      <c r="AS85" s="1935"/>
      <c r="AT85" s="1935"/>
      <c r="AU85" s="1935"/>
      <c r="AV85" s="1935"/>
      <c r="AW85" s="1935"/>
      <c r="AX85" s="1935"/>
      <c r="AY85" s="1936"/>
      <c r="AZ85" s="1876" t="str">
        <f>IF(ISERROR(MID(J41+J43,LEN(J41+J43)-8,1)),"",MID(J41+J43,LEN(J41+J43)-8,1))</f>
        <v/>
      </c>
      <c r="BA85" s="1877"/>
      <c r="BB85" s="1877"/>
      <c r="BC85" s="1837" t="str">
        <f>IF(ISERROR(MID(J41+J43,LEN(J41+J43)-7,1)),"",MID(J41+J43,LEN(J41+J43)-7,1))</f>
        <v/>
      </c>
      <c r="BD85" s="1837"/>
      <c r="BE85" s="1837"/>
      <c r="BF85" s="1837" t="str">
        <f>IF(ISERROR(MID(J41+J43,LEN(J41+J43)-6,1)),"",MID(J41+J43,LEN(J41+J43)-6,1))</f>
        <v/>
      </c>
      <c r="BG85" s="1837"/>
      <c r="BH85" s="1840"/>
      <c r="BI85" s="1837" t="str">
        <f>IF(ISERROR(MID(J41+J43,LEN(J41+J43)-5,1)),"",MID(J41+J43,LEN(J41+J43)-5,1))</f>
        <v/>
      </c>
      <c r="BJ85" s="1837"/>
      <c r="BK85" s="1837"/>
      <c r="BL85" s="1837" t="str">
        <f>IF(ISERROR(MID(J41+J43,LEN(J41+J43)-4,1)),"",MID(J41+J43,LEN(J41+J43)-4,1))</f>
        <v/>
      </c>
      <c r="BM85" s="1837"/>
      <c r="BN85" s="1837"/>
      <c r="BO85" s="1837" t="str">
        <f>IF(ISERROR(MID(J41+J43,LEN(J41+J43)-3,1)),"",MID(J41+J43,LEN(J41+J43)-3,1))</f>
        <v/>
      </c>
      <c r="BP85" s="1837"/>
      <c r="BQ85" s="1840"/>
      <c r="BR85" s="1837" t="str">
        <f>IF(ISERROR(MID(J41+J43,LEN(J41+J43)-2,1)),"",MID(J41+J43,LEN(J41+J43)-2,1))</f>
        <v/>
      </c>
      <c r="BS85" s="1837"/>
      <c r="BT85" s="1837"/>
      <c r="BU85" s="1837" t="str">
        <f>IF(ISERROR(MID(J41+J43,LEN(J41+J43)-1,1)),"",MID(J41+J43,LEN(J41+J43)-1,1))</f>
        <v/>
      </c>
      <c r="BV85" s="1837"/>
      <c r="BW85" s="1837"/>
      <c r="BX85" s="1837" t="str">
        <f>IF(J41="","",IF(ISERROR(MID(J41+J43,LEN(J41+J43)-0,1)),"",MID(J41+J43,LEN(J41+J43)-0,1)))</f>
        <v/>
      </c>
      <c r="BY85" s="1837"/>
      <c r="BZ85" s="2030"/>
      <c r="CA85" s="60"/>
      <c r="CB85" s="2"/>
      <c r="CC85" s="775"/>
      <c r="CD85" s="775"/>
      <c r="CE85" s="775"/>
      <c r="CF85" s="775"/>
      <c r="CG85" s="775"/>
      <c r="CH85" s="775"/>
      <c r="CI85" s="775"/>
      <c r="CJ85" s="775"/>
      <c r="CK85" s="775"/>
      <c r="CL85" s="775"/>
      <c r="CM85" s="775"/>
      <c r="CN85" s="775"/>
      <c r="CO85" s="775"/>
      <c r="CP85" s="775"/>
      <c r="CQ85" s="775"/>
      <c r="CR85" s="775"/>
      <c r="CS85" s="775"/>
      <c r="CT85" s="775"/>
      <c r="CU85" s="775"/>
      <c r="CV85" s="775"/>
      <c r="CW85" s="775"/>
      <c r="CX85" s="775"/>
      <c r="CY85" s="775"/>
      <c r="CZ85" s="775"/>
      <c r="DA85" s="775"/>
      <c r="DB85" s="775"/>
      <c r="DC85" s="775"/>
      <c r="DD85" s="775"/>
      <c r="DE85" s="775"/>
      <c r="DF85" s="775"/>
      <c r="DG85" s="775"/>
      <c r="DH85" s="775"/>
      <c r="DI85" s="775"/>
      <c r="DJ85" s="775"/>
      <c r="DK85" s="775"/>
      <c r="DL85" s="775"/>
      <c r="DM85" s="775"/>
      <c r="DN85" s="775"/>
      <c r="DO85" s="775"/>
      <c r="DP85" s="775"/>
      <c r="DQ85" s="775"/>
      <c r="DR85" s="775"/>
      <c r="DS85" s="775"/>
      <c r="DT85" s="775"/>
      <c r="DU85" s="775"/>
      <c r="DV85" s="775"/>
      <c r="DW85" s="775"/>
      <c r="DX85" s="775"/>
      <c r="DY85" s="775"/>
      <c r="DZ85" s="775"/>
      <c r="EA85" s="775"/>
      <c r="EB85" s="775"/>
      <c r="EC85" s="775"/>
      <c r="ED85" s="775"/>
      <c r="EE85" s="775"/>
      <c r="EF85" s="775"/>
      <c r="EG85" s="775"/>
      <c r="EH85" s="775"/>
      <c r="EI85" s="775"/>
      <c r="EJ85" s="775"/>
      <c r="EK85" s="775"/>
      <c r="EL85" s="775"/>
      <c r="EM85" s="775"/>
      <c r="EN85" s="775"/>
      <c r="EO85" s="775"/>
      <c r="EP85" s="775"/>
      <c r="EQ85" s="775"/>
      <c r="ER85" s="775"/>
      <c r="ES85" s="775"/>
      <c r="ET85" s="775"/>
      <c r="EU85" s="775"/>
      <c r="EV85" s="775"/>
      <c r="EW85" s="775"/>
      <c r="EX85" s="775"/>
      <c r="EY85" s="775"/>
      <c r="EZ85" s="775"/>
      <c r="FA85" s="775"/>
      <c r="FB85" s="775"/>
      <c r="FC85" s="775"/>
      <c r="FD85" s="775"/>
      <c r="FE85" s="775"/>
      <c r="FF85" s="775"/>
      <c r="FG85" s="775"/>
      <c r="FH85" s="775"/>
      <c r="FI85" s="775"/>
      <c r="FJ85" s="775"/>
      <c r="FK85" s="775"/>
      <c r="FL85" s="775"/>
      <c r="FM85" s="775"/>
      <c r="FN85" s="775"/>
      <c r="FO85" s="775"/>
      <c r="FP85" s="775"/>
      <c r="FQ85" s="775"/>
      <c r="FR85" s="775"/>
      <c r="FS85" s="775"/>
      <c r="FT85" s="775"/>
    </row>
    <row r="86" spans="2:176" ht="9.75" customHeight="1" x14ac:dyDescent="0.2">
      <c r="B86" s="2884"/>
      <c r="C86" s="2885"/>
      <c r="D86" s="2885"/>
      <c r="E86" s="2886"/>
      <c r="F86" s="2853"/>
      <c r="G86" s="2854"/>
      <c r="H86" s="2854"/>
      <c r="I86" s="2854"/>
      <c r="J86" s="2854"/>
      <c r="K86" s="2854"/>
      <c r="L86" s="2854"/>
      <c r="M86" s="2854"/>
      <c r="N86" s="2854"/>
      <c r="O86" s="2854"/>
      <c r="P86" s="2854"/>
      <c r="Q86" s="2854"/>
      <c r="R86" s="2854"/>
      <c r="S86" s="2880"/>
      <c r="T86" s="131"/>
      <c r="U86" s="131"/>
      <c r="V86" s="1937"/>
      <c r="W86" s="1938"/>
      <c r="X86" s="1938"/>
      <c r="Y86" s="1938"/>
      <c r="Z86" s="1938"/>
      <c r="AA86" s="1938"/>
      <c r="AB86" s="1938"/>
      <c r="AC86" s="1938"/>
      <c r="AD86" s="1938"/>
      <c r="AE86" s="1938"/>
      <c r="AF86" s="1938"/>
      <c r="AG86" s="1938"/>
      <c r="AH86" s="1938"/>
      <c r="AI86" s="1938"/>
      <c r="AJ86" s="1938"/>
      <c r="AK86" s="1938"/>
      <c r="AL86" s="1938"/>
      <c r="AM86" s="1938"/>
      <c r="AN86" s="1938"/>
      <c r="AO86" s="1938"/>
      <c r="AP86" s="1938"/>
      <c r="AQ86" s="1938"/>
      <c r="AR86" s="1938"/>
      <c r="AS86" s="1938"/>
      <c r="AT86" s="1938"/>
      <c r="AU86" s="1938"/>
      <c r="AV86" s="1938"/>
      <c r="AW86" s="1938"/>
      <c r="AX86" s="1938"/>
      <c r="AY86" s="1939"/>
      <c r="AZ86" s="1878"/>
      <c r="BA86" s="1879"/>
      <c r="BB86" s="1879"/>
      <c r="BC86" s="1838"/>
      <c r="BD86" s="1838"/>
      <c r="BE86" s="1838"/>
      <c r="BF86" s="1838"/>
      <c r="BG86" s="1838"/>
      <c r="BH86" s="1841"/>
      <c r="BI86" s="1838"/>
      <c r="BJ86" s="1838"/>
      <c r="BK86" s="1838"/>
      <c r="BL86" s="1838"/>
      <c r="BM86" s="1838"/>
      <c r="BN86" s="1838"/>
      <c r="BO86" s="1838"/>
      <c r="BP86" s="1838"/>
      <c r="BQ86" s="1841"/>
      <c r="BR86" s="1838"/>
      <c r="BS86" s="1838"/>
      <c r="BT86" s="1838"/>
      <c r="BU86" s="1838"/>
      <c r="BV86" s="1838"/>
      <c r="BW86" s="1838"/>
      <c r="BX86" s="1838"/>
      <c r="BY86" s="1838"/>
      <c r="BZ86" s="2025"/>
      <c r="CA86" s="60"/>
      <c r="CB86" s="2"/>
      <c r="CC86" s="775"/>
      <c r="CD86" s="775"/>
      <c r="CE86" s="775"/>
      <c r="CF86" s="775"/>
      <c r="CG86" s="775"/>
      <c r="CH86" s="775"/>
      <c r="CI86" s="775"/>
      <c r="CJ86" s="775"/>
      <c r="CK86" s="775"/>
      <c r="CL86" s="775"/>
      <c r="CM86" s="775"/>
      <c r="CN86" s="775"/>
      <c r="CO86" s="775"/>
      <c r="CP86" s="775"/>
      <c r="CQ86" s="775"/>
      <c r="CR86" s="775"/>
      <c r="CS86" s="775"/>
      <c r="CT86" s="775"/>
      <c r="CU86" s="775"/>
      <c r="CV86" s="775"/>
      <c r="CW86" s="775"/>
      <c r="CX86" s="775"/>
      <c r="CY86" s="775"/>
      <c r="CZ86" s="775"/>
      <c r="DA86" s="775"/>
      <c r="DB86" s="775"/>
      <c r="DC86" s="775"/>
      <c r="DD86" s="775"/>
      <c r="DE86" s="775"/>
      <c r="DF86" s="775"/>
      <c r="DG86" s="775"/>
      <c r="DH86" s="775"/>
      <c r="DI86" s="775"/>
      <c r="DJ86" s="775"/>
      <c r="DK86" s="775"/>
      <c r="DL86" s="775"/>
      <c r="DM86" s="775"/>
      <c r="DN86" s="775"/>
      <c r="DO86" s="775"/>
      <c r="DP86" s="775"/>
      <c r="DQ86" s="775"/>
      <c r="DR86" s="775"/>
      <c r="DS86" s="775"/>
      <c r="DT86" s="775"/>
      <c r="DU86" s="775"/>
      <c r="DV86" s="775"/>
      <c r="DW86" s="775"/>
      <c r="DX86" s="775"/>
      <c r="DY86" s="775"/>
      <c r="DZ86" s="775"/>
      <c r="EA86" s="775"/>
      <c r="EB86" s="775"/>
      <c r="EC86" s="775"/>
      <c r="ED86" s="775"/>
      <c r="EE86" s="775"/>
      <c r="EF86" s="775"/>
      <c r="EG86" s="775"/>
      <c r="EH86" s="775"/>
      <c r="EI86" s="775"/>
      <c r="EJ86" s="775"/>
      <c r="EK86" s="775"/>
      <c r="EL86" s="775"/>
      <c r="EM86" s="775"/>
      <c r="EN86" s="775"/>
      <c r="EO86" s="775"/>
      <c r="EP86" s="775"/>
      <c r="EQ86" s="775"/>
      <c r="ER86" s="775"/>
      <c r="ES86" s="775"/>
      <c r="ET86" s="775"/>
      <c r="EU86" s="775"/>
      <c r="EV86" s="775"/>
      <c r="EW86" s="775"/>
      <c r="EX86" s="775"/>
      <c r="EY86" s="775"/>
      <c r="EZ86" s="775"/>
      <c r="FA86" s="775"/>
      <c r="FB86" s="775"/>
      <c r="FC86" s="775"/>
      <c r="FD86" s="775"/>
      <c r="FE86" s="775"/>
      <c r="FF86" s="775"/>
      <c r="FG86" s="775"/>
      <c r="FH86" s="775"/>
      <c r="FI86" s="775"/>
      <c r="FJ86" s="775"/>
      <c r="FK86" s="775"/>
      <c r="FL86" s="775"/>
      <c r="FM86" s="775"/>
      <c r="FN86" s="775"/>
      <c r="FO86" s="775"/>
      <c r="FP86" s="775"/>
      <c r="FQ86" s="775"/>
      <c r="FR86" s="775"/>
      <c r="FS86" s="775"/>
      <c r="FT86" s="775"/>
    </row>
    <row r="87" spans="2:176" ht="9.75" customHeight="1" x14ac:dyDescent="0.2">
      <c r="B87" s="829" t="s">
        <v>8</v>
      </c>
      <c r="C87" s="811"/>
      <c r="D87" s="811"/>
      <c r="E87" s="830"/>
      <c r="F87" s="2238" t="str">
        <f>IF(LEN(I15)=7,MID($I15,1,1),IF(LEN(I15)=6,"",""))</f>
        <v/>
      </c>
      <c r="G87" s="2166" t="str">
        <f>IF(LEN(I15)=7,MID($I15,2,1),IF(LEN(I15)=6,MID($I15,1,1),""))</f>
        <v/>
      </c>
      <c r="H87" s="2166" t="str">
        <f>IF(LEN(I15)=7,MID($I15,3,1),IF(LEN(I15)=6,MID($I15,2,1),""))</f>
        <v/>
      </c>
      <c r="I87" s="2166" t="str">
        <f>IF(LEN(I15)=7,MID($I15,4,1),IF(LEN(I15)=6,MID($I15,3,1),""))</f>
        <v/>
      </c>
      <c r="J87" s="2166" t="str">
        <f>IF(LEN(I15)=7,MID($I15,5,1),IF(LEN(I15)=6,MID($I15,4,1),""))</f>
        <v/>
      </c>
      <c r="K87" s="2166" t="str">
        <f>IF(LEN(I15)=7,MID($I15,6,1),IF(LEN(I15)=6,MID($I15,5,1),""))</f>
        <v/>
      </c>
      <c r="L87" s="2192" t="str">
        <f>IF(LEN(I15)=7,MID($I15,7,1),IF(LEN(I15)=6,MID($I15,6,1),""))</f>
        <v/>
      </c>
      <c r="M87" s="2194"/>
      <c r="N87" s="2195"/>
      <c r="O87" s="2195"/>
      <c r="P87" s="2195"/>
      <c r="Q87" s="2195"/>
      <c r="R87" s="2195"/>
      <c r="S87" s="2196"/>
      <c r="T87" s="15"/>
      <c r="U87" s="15"/>
      <c r="V87" s="2227"/>
      <c r="W87" s="2228"/>
      <c r="X87" s="2228"/>
      <c r="Y87" s="2228"/>
      <c r="Z87" s="2228"/>
      <c r="AA87" s="2228"/>
      <c r="AB87" s="2228"/>
      <c r="AC87" s="2228"/>
      <c r="AD87" s="2228"/>
      <c r="AE87" s="2228"/>
      <c r="AF87" s="2228"/>
      <c r="AG87" s="2228"/>
      <c r="AH87" s="2228"/>
      <c r="AI87" s="2228"/>
      <c r="AJ87" s="2228"/>
      <c r="AK87" s="2228"/>
      <c r="AL87" s="2228"/>
      <c r="AM87" s="2228"/>
      <c r="AN87" s="2228"/>
      <c r="AO87" s="2228"/>
      <c r="AP87" s="2228"/>
      <c r="AQ87" s="2228"/>
      <c r="AR87" s="2228"/>
      <c r="AS87" s="2228"/>
      <c r="AT87" s="2228"/>
      <c r="AU87" s="2228"/>
      <c r="AV87" s="2228"/>
      <c r="AW87" s="2228"/>
      <c r="AX87" s="2228"/>
      <c r="AY87" s="2229"/>
      <c r="AZ87" s="1880"/>
      <c r="BA87" s="1881"/>
      <c r="BB87" s="1881"/>
      <c r="BC87" s="1839"/>
      <c r="BD87" s="1839"/>
      <c r="BE87" s="1839"/>
      <c r="BF87" s="1839"/>
      <c r="BG87" s="1839"/>
      <c r="BH87" s="1842"/>
      <c r="BI87" s="1839"/>
      <c r="BJ87" s="1839"/>
      <c r="BK87" s="1839"/>
      <c r="BL87" s="1839"/>
      <c r="BM87" s="1839"/>
      <c r="BN87" s="1839"/>
      <c r="BO87" s="1839"/>
      <c r="BP87" s="1839"/>
      <c r="BQ87" s="1842"/>
      <c r="BR87" s="1839"/>
      <c r="BS87" s="1839"/>
      <c r="BT87" s="1839"/>
      <c r="BU87" s="1839"/>
      <c r="BV87" s="1839"/>
      <c r="BW87" s="1839"/>
      <c r="BX87" s="1839"/>
      <c r="BY87" s="1839"/>
      <c r="BZ87" s="2031"/>
      <c r="CA87" s="60"/>
      <c r="CB87" s="2"/>
      <c r="CC87" s="775"/>
      <c r="CD87" s="775"/>
      <c r="CE87" s="775"/>
      <c r="CF87" s="775"/>
      <c r="CG87" s="775"/>
      <c r="CH87" s="775"/>
      <c r="CI87" s="775"/>
      <c r="CJ87" s="775"/>
      <c r="CK87" s="775"/>
      <c r="CL87" s="775"/>
      <c r="CM87" s="775"/>
      <c r="CN87" s="775"/>
      <c r="CO87" s="775"/>
      <c r="CP87" s="775"/>
      <c r="CQ87" s="775"/>
      <c r="CR87" s="775"/>
      <c r="CS87" s="775"/>
      <c r="CT87" s="775"/>
      <c r="CU87" s="775"/>
      <c r="CV87" s="775"/>
      <c r="CW87" s="775"/>
      <c r="CX87" s="775"/>
      <c r="CY87" s="775"/>
      <c r="CZ87" s="775"/>
      <c r="DA87" s="775"/>
      <c r="DB87" s="775"/>
      <c r="DC87" s="775"/>
      <c r="DD87" s="775"/>
      <c r="DE87" s="775"/>
      <c r="DF87" s="775"/>
      <c r="DG87" s="775"/>
      <c r="DH87" s="775"/>
      <c r="DI87" s="775"/>
      <c r="DJ87" s="775"/>
      <c r="DK87" s="775"/>
      <c r="DL87" s="775"/>
      <c r="DM87" s="775"/>
      <c r="DN87" s="775"/>
      <c r="DO87" s="775"/>
      <c r="DP87" s="775"/>
      <c r="DQ87" s="775"/>
      <c r="DR87" s="775"/>
      <c r="DS87" s="775"/>
      <c r="DT87" s="775"/>
      <c r="DU87" s="775"/>
      <c r="DV87" s="775"/>
      <c r="DW87" s="775"/>
      <c r="DX87" s="775"/>
      <c r="DY87" s="775"/>
      <c r="DZ87" s="775"/>
      <c r="EA87" s="775"/>
      <c r="EB87" s="775"/>
      <c r="EC87" s="775"/>
      <c r="ED87" s="775"/>
      <c r="EE87" s="775"/>
      <c r="EF87" s="775"/>
      <c r="EG87" s="775"/>
      <c r="EH87" s="775"/>
      <c r="EI87" s="775"/>
      <c r="EJ87" s="775"/>
      <c r="EK87" s="775"/>
      <c r="EL87" s="775"/>
      <c r="EM87" s="775"/>
      <c r="EN87" s="775"/>
      <c r="EO87" s="775"/>
      <c r="EP87" s="775"/>
      <c r="EQ87" s="775"/>
      <c r="ER87" s="775"/>
      <c r="ES87" s="775"/>
      <c r="ET87" s="775"/>
      <c r="EU87" s="775"/>
      <c r="EV87" s="775"/>
      <c r="EW87" s="775"/>
      <c r="EX87" s="775"/>
      <c r="EY87" s="775"/>
      <c r="EZ87" s="775"/>
      <c r="FA87" s="775"/>
      <c r="FB87" s="775"/>
      <c r="FC87" s="775"/>
      <c r="FD87" s="775"/>
      <c r="FE87" s="775"/>
      <c r="FF87" s="775"/>
      <c r="FG87" s="775"/>
      <c r="FH87" s="775"/>
      <c r="FI87" s="775"/>
      <c r="FJ87" s="775"/>
      <c r="FK87" s="775"/>
      <c r="FL87" s="775"/>
      <c r="FM87" s="775"/>
      <c r="FN87" s="775"/>
      <c r="FO87" s="775"/>
      <c r="FP87" s="775"/>
      <c r="FQ87" s="775"/>
      <c r="FR87" s="775"/>
      <c r="FS87" s="775"/>
      <c r="FT87" s="775"/>
    </row>
    <row r="88" spans="2:176" ht="9.75" customHeight="1" x14ac:dyDescent="0.2">
      <c r="B88" s="739"/>
      <c r="C88" s="740"/>
      <c r="D88" s="740"/>
      <c r="E88" s="741"/>
      <c r="F88" s="2239"/>
      <c r="G88" s="2167"/>
      <c r="H88" s="2167"/>
      <c r="I88" s="2167"/>
      <c r="J88" s="2167"/>
      <c r="K88" s="2167"/>
      <c r="L88" s="2193"/>
      <c r="M88" s="2197"/>
      <c r="N88" s="2198"/>
      <c r="O88" s="2198"/>
      <c r="P88" s="2198"/>
      <c r="Q88" s="2198"/>
      <c r="R88" s="2198"/>
      <c r="S88" s="2199"/>
      <c r="T88" s="15"/>
      <c r="U88" s="15"/>
      <c r="V88" s="1934" t="s">
        <v>184</v>
      </c>
      <c r="W88" s="1935"/>
      <c r="X88" s="1935"/>
      <c r="Y88" s="1935"/>
      <c r="Z88" s="1935"/>
      <c r="AA88" s="1935"/>
      <c r="AB88" s="1935"/>
      <c r="AC88" s="1935"/>
      <c r="AD88" s="1935"/>
      <c r="AE88" s="1935"/>
      <c r="AF88" s="1935"/>
      <c r="AG88" s="1935"/>
      <c r="AH88" s="1935"/>
      <c r="AI88" s="1935"/>
      <c r="AJ88" s="1935"/>
      <c r="AK88" s="1935"/>
      <c r="AL88" s="1935"/>
      <c r="AM88" s="1935"/>
      <c r="AN88" s="1935"/>
      <c r="AO88" s="1935"/>
      <c r="AP88" s="1935"/>
      <c r="AQ88" s="1935"/>
      <c r="AR88" s="1935"/>
      <c r="AS88" s="1935"/>
      <c r="AT88" s="1935"/>
      <c r="AU88" s="1935"/>
      <c r="AV88" s="1935"/>
      <c r="AW88" s="1935"/>
      <c r="AX88" s="1935"/>
      <c r="AY88" s="1936"/>
      <c r="AZ88" s="1876" t="str">
        <f>IF(ISERROR(MID(J45,LEN(J45)-8,1)),"",MID(J45,LEN(J45)-8,1))</f>
        <v/>
      </c>
      <c r="BA88" s="1877"/>
      <c r="BB88" s="1877"/>
      <c r="BC88" s="1837" t="str">
        <f>IF(ISERROR(MID(J45,LEN(J45)-7,1)),"",MID(J45,LEN(J45)-7,1))</f>
        <v/>
      </c>
      <c r="BD88" s="1837"/>
      <c r="BE88" s="1837"/>
      <c r="BF88" s="1837" t="str">
        <f>IF(ISERROR(MID(J45,LEN(J45)-6,1)),"",MID(J45,LEN(J45)-6,1))</f>
        <v/>
      </c>
      <c r="BG88" s="1837"/>
      <c r="BH88" s="1840"/>
      <c r="BI88" s="1837" t="str">
        <f>IF(ISERROR(MID(J45,LEN(J45)-5,1)),"",MID(J45,LEN(J45)-5,1))</f>
        <v/>
      </c>
      <c r="BJ88" s="1837"/>
      <c r="BK88" s="1837"/>
      <c r="BL88" s="1837" t="str">
        <f>IF(ISERROR(MID(J45,LEN(J45)-4,1)),"",MID(J45,LEN(J45)-4,1))</f>
        <v/>
      </c>
      <c r="BM88" s="1837"/>
      <c r="BN88" s="1837"/>
      <c r="BO88" s="1837" t="str">
        <f>IF(ISERROR(MID(J45,LEN(J45)-3,1)),"",MID(J45,LEN(J45)-3,1))</f>
        <v/>
      </c>
      <c r="BP88" s="1837"/>
      <c r="BQ88" s="1840"/>
      <c r="BR88" s="1837" t="str">
        <f>IF(ISERROR(MID(J45,LEN(J45)-2,1)),"",MID(J45,LEN(J45)-2,1))</f>
        <v/>
      </c>
      <c r="BS88" s="1837"/>
      <c r="BT88" s="1837"/>
      <c r="BU88" s="1837" t="str">
        <f>IF(ISERROR(MID(J45,LEN(J45)-1,1)),"",MID(J45,LEN(J45)-1,1))</f>
        <v/>
      </c>
      <c r="BV88" s="1837"/>
      <c r="BW88" s="1837"/>
      <c r="BX88" s="1837" t="str">
        <f>IF(AND(J41&lt;&gt;"",J45=""),"0",IF(ISERROR(MID(J45,LEN(J45)-0,1)),"",MID(J45,LEN(J45)-0,1)))</f>
        <v/>
      </c>
      <c r="BY88" s="1837"/>
      <c r="BZ88" s="2030"/>
      <c r="CA88" s="60"/>
      <c r="CB88" s="2"/>
      <c r="CC88" s="775"/>
      <c r="CD88" s="775"/>
      <c r="CE88" s="775"/>
      <c r="CF88" s="775"/>
      <c r="CG88" s="775"/>
      <c r="CH88" s="775"/>
      <c r="CI88" s="775"/>
      <c r="CJ88" s="775"/>
      <c r="CK88" s="775"/>
      <c r="CL88" s="775"/>
      <c r="CM88" s="775"/>
      <c r="CN88" s="775"/>
      <c r="CO88" s="775"/>
      <c r="CP88" s="775"/>
      <c r="CQ88" s="775"/>
      <c r="CR88" s="775"/>
      <c r="CS88" s="775"/>
      <c r="CT88" s="775"/>
      <c r="CU88" s="775"/>
      <c r="CV88" s="775"/>
      <c r="CW88" s="775"/>
      <c r="CX88" s="775"/>
      <c r="CY88" s="775"/>
      <c r="CZ88" s="775"/>
      <c r="DA88" s="775"/>
      <c r="DB88" s="775"/>
      <c r="DC88" s="775"/>
      <c r="DD88" s="775"/>
      <c r="DE88" s="775"/>
      <c r="DF88" s="775"/>
      <c r="DG88" s="775"/>
      <c r="DH88" s="775"/>
      <c r="DI88" s="775"/>
      <c r="DJ88" s="775"/>
      <c r="DK88" s="775"/>
      <c r="DL88" s="775"/>
      <c r="DM88" s="775"/>
      <c r="DN88" s="775"/>
      <c r="DO88" s="775"/>
      <c r="DP88" s="775"/>
      <c r="DQ88" s="775"/>
      <c r="DR88" s="775"/>
      <c r="DS88" s="775"/>
      <c r="DT88" s="775"/>
      <c r="DU88" s="775"/>
      <c r="DV88" s="775"/>
      <c r="DW88" s="775"/>
      <c r="DX88" s="775"/>
      <c r="DY88" s="775"/>
      <c r="DZ88" s="775"/>
      <c r="EA88" s="775"/>
      <c r="EB88" s="775"/>
      <c r="EC88" s="775"/>
      <c r="ED88" s="775"/>
      <c r="EE88" s="775"/>
      <c r="EF88" s="775"/>
      <c r="EG88" s="775"/>
      <c r="EH88" s="775"/>
      <c r="EI88" s="775"/>
      <c r="EJ88" s="775"/>
      <c r="EK88" s="775"/>
      <c r="EL88" s="775"/>
      <c r="EM88" s="775"/>
      <c r="EN88" s="775"/>
      <c r="EO88" s="775"/>
      <c r="EP88" s="775"/>
      <c r="EQ88" s="775"/>
      <c r="ER88" s="775"/>
      <c r="ES88" s="775"/>
      <c r="ET88" s="775"/>
      <c r="EU88" s="775"/>
      <c r="EV88" s="775"/>
      <c r="EW88" s="775"/>
      <c r="EX88" s="775"/>
      <c r="EY88" s="775"/>
      <c r="EZ88" s="775"/>
      <c r="FA88" s="775"/>
      <c r="FB88" s="775"/>
      <c r="FC88" s="775"/>
      <c r="FD88" s="775"/>
      <c r="FE88" s="775"/>
      <c r="FF88" s="775"/>
      <c r="FG88" s="775"/>
      <c r="FH88" s="775"/>
      <c r="FI88" s="775"/>
      <c r="FJ88" s="775"/>
      <c r="FK88" s="775"/>
      <c r="FL88" s="775"/>
      <c r="FM88" s="775"/>
      <c r="FN88" s="775"/>
      <c r="FO88" s="775"/>
      <c r="FP88" s="775"/>
      <c r="FQ88" s="775"/>
      <c r="FR88" s="775"/>
      <c r="FS88" s="775"/>
      <c r="FT88" s="775"/>
    </row>
    <row r="89" spans="2:176" ht="9.75" customHeight="1" x14ac:dyDescent="0.2">
      <c r="B89" s="829" t="s">
        <v>9</v>
      </c>
      <c r="C89" s="811"/>
      <c r="D89" s="811"/>
      <c r="E89" s="830"/>
      <c r="F89" s="1872" t="str">
        <f>IF(I28="","",I28)</f>
        <v/>
      </c>
      <c r="G89" s="1872"/>
      <c r="H89" s="1872"/>
      <c r="I89" s="2164" t="s">
        <v>13</v>
      </c>
      <c r="J89" s="2164"/>
      <c r="K89" s="1872" t="str">
        <f>IF(O28="","",O28)</f>
        <v/>
      </c>
      <c r="L89" s="1872"/>
      <c r="M89" s="1872"/>
      <c r="N89" s="2164" t="s">
        <v>14</v>
      </c>
      <c r="O89" s="2164"/>
      <c r="P89" s="1872" t="str">
        <f>IF(AU28="","",AU28)</f>
        <v/>
      </c>
      <c r="Q89" s="1872"/>
      <c r="R89" s="1872"/>
      <c r="S89" s="1873"/>
      <c r="T89" s="129"/>
      <c r="U89" s="129"/>
      <c r="V89" s="1937"/>
      <c r="W89" s="1938"/>
      <c r="X89" s="1938"/>
      <c r="Y89" s="1938"/>
      <c r="Z89" s="1938"/>
      <c r="AA89" s="1938"/>
      <c r="AB89" s="1938"/>
      <c r="AC89" s="1938"/>
      <c r="AD89" s="1938"/>
      <c r="AE89" s="1938"/>
      <c r="AF89" s="1938"/>
      <c r="AG89" s="1938"/>
      <c r="AH89" s="1938"/>
      <c r="AI89" s="1938"/>
      <c r="AJ89" s="1938"/>
      <c r="AK89" s="1938"/>
      <c r="AL89" s="1938"/>
      <c r="AM89" s="1938"/>
      <c r="AN89" s="1938"/>
      <c r="AO89" s="1938"/>
      <c r="AP89" s="1938"/>
      <c r="AQ89" s="1938"/>
      <c r="AR89" s="1938"/>
      <c r="AS89" s="1938"/>
      <c r="AT89" s="1938"/>
      <c r="AU89" s="1938"/>
      <c r="AV89" s="1938"/>
      <c r="AW89" s="1938"/>
      <c r="AX89" s="1938"/>
      <c r="AY89" s="1939"/>
      <c r="AZ89" s="1878"/>
      <c r="BA89" s="1879"/>
      <c r="BB89" s="1879"/>
      <c r="BC89" s="1838"/>
      <c r="BD89" s="1838"/>
      <c r="BE89" s="1838"/>
      <c r="BF89" s="1838"/>
      <c r="BG89" s="1838"/>
      <c r="BH89" s="1841"/>
      <c r="BI89" s="1838"/>
      <c r="BJ89" s="1838"/>
      <c r="BK89" s="1838"/>
      <c r="BL89" s="1838"/>
      <c r="BM89" s="1838"/>
      <c r="BN89" s="1838"/>
      <c r="BO89" s="1838"/>
      <c r="BP89" s="1838"/>
      <c r="BQ89" s="1841"/>
      <c r="BR89" s="1838"/>
      <c r="BS89" s="1838"/>
      <c r="BT89" s="1838"/>
      <c r="BU89" s="1838"/>
      <c r="BV89" s="1838"/>
      <c r="BW89" s="1838"/>
      <c r="BX89" s="1838"/>
      <c r="BY89" s="1838"/>
      <c r="BZ89" s="2025"/>
      <c r="CA89" s="60"/>
      <c r="CB89" s="2"/>
      <c r="CC89" s="775"/>
      <c r="CD89" s="775"/>
      <c r="CE89" s="775"/>
      <c r="CF89" s="775"/>
      <c r="CG89" s="775"/>
      <c r="CH89" s="775"/>
      <c r="CI89" s="775"/>
      <c r="CJ89" s="775"/>
      <c r="CK89" s="775"/>
      <c r="CL89" s="775"/>
      <c r="CM89" s="775"/>
      <c r="CN89" s="775"/>
      <c r="CO89" s="775"/>
      <c r="CP89" s="775"/>
      <c r="CQ89" s="775"/>
      <c r="CR89" s="775"/>
      <c r="CS89" s="775"/>
      <c r="CT89" s="775"/>
      <c r="CU89" s="775"/>
      <c r="CV89" s="775"/>
      <c r="CW89" s="775"/>
      <c r="CX89" s="775"/>
      <c r="CY89" s="775"/>
      <c r="CZ89" s="775"/>
      <c r="DA89" s="775"/>
      <c r="DB89" s="775"/>
      <c r="DC89" s="775"/>
      <c r="DD89" s="775"/>
      <c r="DE89" s="775"/>
      <c r="DF89" s="775"/>
      <c r="DG89" s="775"/>
      <c r="DH89" s="775"/>
      <c r="DI89" s="775"/>
      <c r="DJ89" s="775"/>
      <c r="DK89" s="775"/>
      <c r="DL89" s="775"/>
      <c r="DM89" s="775"/>
      <c r="DN89" s="775"/>
      <c r="DO89" s="775"/>
      <c r="DP89" s="775"/>
      <c r="DQ89" s="775"/>
      <c r="DR89" s="775"/>
      <c r="DS89" s="775"/>
      <c r="DT89" s="775"/>
      <c r="DU89" s="775"/>
      <c r="DV89" s="775"/>
      <c r="DW89" s="775"/>
      <c r="DX89" s="775"/>
      <c r="DY89" s="775"/>
      <c r="DZ89" s="775"/>
      <c r="EA89" s="775"/>
      <c r="EB89" s="775"/>
      <c r="EC89" s="775"/>
      <c r="ED89" s="775"/>
      <c r="EE89" s="775"/>
      <c r="EF89" s="775"/>
      <c r="EG89" s="775"/>
      <c r="EH89" s="775"/>
      <c r="EI89" s="775"/>
      <c r="EJ89" s="775"/>
      <c r="EK89" s="775"/>
      <c r="EL89" s="775"/>
      <c r="EM89" s="775"/>
      <c r="EN89" s="775"/>
      <c r="EO89" s="775"/>
      <c r="EP89" s="775"/>
      <c r="EQ89" s="775"/>
      <c r="ER89" s="775"/>
      <c r="ES89" s="775"/>
      <c r="ET89" s="775"/>
      <c r="EU89" s="775"/>
      <c r="EV89" s="775"/>
      <c r="EW89" s="775"/>
      <c r="EX89" s="775"/>
      <c r="EY89" s="775"/>
      <c r="EZ89" s="775"/>
      <c r="FA89" s="775"/>
      <c r="FB89" s="775"/>
      <c r="FC89" s="775"/>
      <c r="FD89" s="775"/>
      <c r="FE89" s="775"/>
      <c r="FF89" s="775"/>
      <c r="FG89" s="775"/>
      <c r="FH89" s="775"/>
      <c r="FI89" s="775"/>
      <c r="FJ89" s="775"/>
      <c r="FK89" s="775"/>
      <c r="FL89" s="775"/>
      <c r="FM89" s="775"/>
      <c r="FN89" s="775"/>
      <c r="FO89" s="775"/>
      <c r="FP89" s="775"/>
      <c r="FQ89" s="775"/>
      <c r="FR89" s="775"/>
      <c r="FS89" s="775"/>
      <c r="FT89" s="775"/>
    </row>
    <row r="90" spans="2:176" ht="9.75" customHeight="1" thickBot="1" x14ac:dyDescent="0.25">
      <c r="B90" s="739"/>
      <c r="C90" s="740"/>
      <c r="D90" s="740"/>
      <c r="E90" s="741"/>
      <c r="F90" s="1874"/>
      <c r="G90" s="1874"/>
      <c r="H90" s="1874"/>
      <c r="I90" s="2165"/>
      <c r="J90" s="2165"/>
      <c r="K90" s="1874"/>
      <c r="L90" s="1874"/>
      <c r="M90" s="1874"/>
      <c r="N90" s="2165"/>
      <c r="O90" s="2165"/>
      <c r="P90" s="1874"/>
      <c r="Q90" s="1874"/>
      <c r="R90" s="1874"/>
      <c r="S90" s="1875"/>
      <c r="T90" s="129"/>
      <c r="U90" s="129"/>
      <c r="V90" s="1940"/>
      <c r="W90" s="1941"/>
      <c r="X90" s="1941"/>
      <c r="Y90" s="1941"/>
      <c r="Z90" s="1941"/>
      <c r="AA90" s="1941"/>
      <c r="AB90" s="1941"/>
      <c r="AC90" s="1941"/>
      <c r="AD90" s="1941"/>
      <c r="AE90" s="1941"/>
      <c r="AF90" s="1941"/>
      <c r="AG90" s="1941"/>
      <c r="AH90" s="1941"/>
      <c r="AI90" s="1941"/>
      <c r="AJ90" s="1941"/>
      <c r="AK90" s="1941"/>
      <c r="AL90" s="1941"/>
      <c r="AM90" s="1941"/>
      <c r="AN90" s="1941"/>
      <c r="AO90" s="1941"/>
      <c r="AP90" s="1941"/>
      <c r="AQ90" s="1941"/>
      <c r="AR90" s="1941"/>
      <c r="AS90" s="1941"/>
      <c r="AT90" s="1941"/>
      <c r="AU90" s="1941"/>
      <c r="AV90" s="1941"/>
      <c r="AW90" s="1941"/>
      <c r="AX90" s="1941"/>
      <c r="AY90" s="1942"/>
      <c r="AZ90" s="2241"/>
      <c r="BA90" s="2242"/>
      <c r="BB90" s="2242"/>
      <c r="BC90" s="1890"/>
      <c r="BD90" s="1890"/>
      <c r="BE90" s="1890"/>
      <c r="BF90" s="1890"/>
      <c r="BG90" s="1890"/>
      <c r="BH90" s="2240"/>
      <c r="BI90" s="1890"/>
      <c r="BJ90" s="1890"/>
      <c r="BK90" s="1890"/>
      <c r="BL90" s="1890"/>
      <c r="BM90" s="1890"/>
      <c r="BN90" s="1890"/>
      <c r="BO90" s="1890"/>
      <c r="BP90" s="1890"/>
      <c r="BQ90" s="2240"/>
      <c r="BR90" s="1890"/>
      <c r="BS90" s="1890"/>
      <c r="BT90" s="1890"/>
      <c r="BU90" s="1890"/>
      <c r="BV90" s="1890"/>
      <c r="BW90" s="1890"/>
      <c r="BX90" s="1890"/>
      <c r="BY90" s="1890"/>
      <c r="BZ90" s="2026"/>
      <c r="CA90" s="60"/>
      <c r="CB90" s="2"/>
      <c r="CC90" s="775"/>
      <c r="CD90" s="775"/>
      <c r="CE90" s="775"/>
      <c r="CF90" s="775"/>
      <c r="CG90" s="775"/>
      <c r="CH90" s="775"/>
      <c r="CI90" s="775"/>
      <c r="CJ90" s="775"/>
      <c r="CK90" s="775"/>
      <c r="CL90" s="775"/>
      <c r="CM90" s="775"/>
      <c r="CN90" s="775"/>
      <c r="CO90" s="775"/>
      <c r="CP90" s="775"/>
      <c r="CQ90" s="775"/>
      <c r="CR90" s="775"/>
      <c r="CS90" s="775"/>
      <c r="CT90" s="775"/>
      <c r="CU90" s="775"/>
      <c r="CV90" s="775"/>
      <c r="CW90" s="775"/>
      <c r="CX90" s="775"/>
      <c r="CY90" s="775"/>
      <c r="CZ90" s="775"/>
      <c r="DA90" s="775"/>
      <c r="DB90" s="775"/>
      <c r="DC90" s="775"/>
      <c r="DD90" s="775"/>
      <c r="DE90" s="775"/>
      <c r="DF90" s="775"/>
      <c r="DG90" s="775"/>
      <c r="DH90" s="775"/>
      <c r="DI90" s="775"/>
      <c r="DJ90" s="775"/>
      <c r="DK90" s="775"/>
      <c r="DL90" s="775"/>
      <c r="DM90" s="775"/>
      <c r="DN90" s="775"/>
      <c r="DO90" s="775"/>
      <c r="DP90" s="775"/>
      <c r="DQ90" s="775"/>
      <c r="DR90" s="775"/>
      <c r="DS90" s="775"/>
      <c r="DT90" s="775"/>
      <c r="DU90" s="775"/>
      <c r="DV90" s="775"/>
      <c r="DW90" s="775"/>
      <c r="DX90" s="775"/>
      <c r="DY90" s="775"/>
      <c r="DZ90" s="775"/>
      <c r="EA90" s="775"/>
      <c r="EB90" s="775"/>
      <c r="EC90" s="775"/>
      <c r="ED90" s="775"/>
      <c r="EE90" s="775"/>
      <c r="EF90" s="775"/>
      <c r="EG90" s="775"/>
      <c r="EH90" s="775"/>
      <c r="EI90" s="775"/>
      <c r="EJ90" s="775"/>
      <c r="EK90" s="775"/>
      <c r="EL90" s="775"/>
      <c r="EM90" s="775"/>
      <c r="EN90" s="775"/>
      <c r="EO90" s="775"/>
      <c r="EP90" s="775"/>
      <c r="EQ90" s="775"/>
      <c r="ER90" s="775"/>
      <c r="ES90" s="775"/>
      <c r="ET90" s="775"/>
      <c r="EU90" s="775"/>
      <c r="EV90" s="775"/>
      <c r="EW90" s="775"/>
      <c r="EX90" s="775"/>
      <c r="EY90" s="775"/>
      <c r="EZ90" s="775"/>
      <c r="FA90" s="775"/>
      <c r="FB90" s="775"/>
      <c r="FC90" s="775"/>
      <c r="FD90" s="775"/>
      <c r="FE90" s="775"/>
      <c r="FF90" s="775"/>
      <c r="FG90" s="775"/>
      <c r="FH90" s="775"/>
      <c r="FI90" s="775"/>
      <c r="FJ90" s="775"/>
      <c r="FK90" s="775"/>
      <c r="FL90" s="775"/>
      <c r="FM90" s="775"/>
      <c r="FN90" s="775"/>
      <c r="FO90" s="775"/>
      <c r="FP90" s="775"/>
      <c r="FQ90" s="775"/>
      <c r="FR90" s="775"/>
      <c r="FS90" s="775"/>
      <c r="FT90" s="775"/>
    </row>
    <row r="91" spans="2:176" ht="9.75" customHeight="1" x14ac:dyDescent="0.2">
      <c r="B91" s="736" t="s">
        <v>10</v>
      </c>
      <c r="C91" s="737"/>
      <c r="D91" s="737"/>
      <c r="E91" s="738"/>
      <c r="F91" s="1897" t="str">
        <f>IF(I31="","",I31)</f>
        <v/>
      </c>
      <c r="G91" s="1897"/>
      <c r="H91" s="1897"/>
      <c r="I91" s="1897"/>
      <c r="J91" s="1897"/>
      <c r="K91" s="1897"/>
      <c r="L91" s="1897"/>
      <c r="M91" s="1897"/>
      <c r="N91" s="1897"/>
      <c r="O91" s="1897"/>
      <c r="P91" s="1897"/>
      <c r="Q91" s="1897"/>
      <c r="R91" s="1897"/>
      <c r="S91" s="1922"/>
      <c r="T91" s="130"/>
      <c r="U91" s="130"/>
      <c r="V91" s="2218" t="s">
        <v>185</v>
      </c>
      <c r="W91" s="2219"/>
      <c r="X91" s="2219"/>
      <c r="Y91" s="2219"/>
      <c r="Z91" s="2219"/>
      <c r="AA91" s="2219"/>
      <c r="AB91" s="2219"/>
      <c r="AC91" s="2219"/>
      <c r="AD91" s="2219"/>
      <c r="AE91" s="2219"/>
      <c r="AF91" s="2219"/>
      <c r="AG91" s="2219"/>
      <c r="AH91" s="2219"/>
      <c r="AI91" s="2219"/>
      <c r="AJ91" s="2219"/>
      <c r="AK91" s="2219"/>
      <c r="AL91" s="2219"/>
      <c r="AM91" s="2219"/>
      <c r="AN91" s="2219"/>
      <c r="AO91" s="2219"/>
      <c r="AP91" s="2219"/>
      <c r="AQ91" s="2219"/>
      <c r="AR91" s="2219"/>
      <c r="AS91" s="2219"/>
      <c r="AT91" s="2219"/>
      <c r="AU91" s="2219"/>
      <c r="AV91" s="2219"/>
      <c r="AW91" s="2219"/>
      <c r="AX91" s="2219"/>
      <c r="AY91" s="2220"/>
      <c r="AZ91" s="2449" t="str">
        <f>IF(AND(AY59="",L59=""),"",IF(AND(L59="",AY59&lt;&gt;""),IFERROR(MID(AY59,LEN(AY59)-8,1),""),IF(ISERROR(MID(AY59+L59,LEN(AY59+L59)-8,1)),"",MID(AY59+L59,LEN(AY59+L59)-8,1))))</f>
        <v/>
      </c>
      <c r="BA91" s="2450"/>
      <c r="BB91" s="2450"/>
      <c r="BC91" s="1891" t="str">
        <f>IF(AND(AY59="",L59=""),"",IF(AND(L59="",AY59&lt;&gt;""),IFERROR(MID(AY59,LEN(AY59)-7,1),""),IF(ISERROR(MID(AY59+L59,LEN(AY59+L59)-7,1)),"",MID(AY59+L59,LEN(AY59+L59)-7,1))))</f>
        <v/>
      </c>
      <c r="BD91" s="1891"/>
      <c r="BE91" s="1891"/>
      <c r="BF91" s="1891" t="str">
        <f>IF(AND(AY59="",L59=""),"",IF(AND(L59="",AY59&lt;&gt;""),IFERROR(MID(AY59,LEN(AY59)-6,1),""),IF(ISERROR(MID(AY59+L59,LEN(AY59+L59)-6,1)),"",MID(AY59+L59,LEN(AY59+L59)-6,1))))</f>
        <v/>
      </c>
      <c r="BG91" s="1891"/>
      <c r="BH91" s="1894"/>
      <c r="BI91" s="1891" t="str">
        <f>IF(AND(AY59="",L59=""),"",IF(AND(L59="",AY59&lt;&gt;""),IFERROR(MID(AY59,LEN(AY59)-5,1),""),IF(ISERROR(MID(AY59+L59,LEN(AY59+L59)-5,1)),"",MID(AY59+L59,LEN(AY59+L59)-5,1))))</f>
        <v/>
      </c>
      <c r="BJ91" s="1891"/>
      <c r="BK91" s="1891"/>
      <c r="BL91" s="1891" t="str">
        <f>IF(AND(AY59="",L59=""),"",IF(AND(L59="",AY59&lt;&gt;""),IFERROR(MID(AY59,LEN(AY59)-4,1),""),IF(ISERROR(MID(AY59+L59,LEN(AY59+L59)-4,1)),"",MID(AY59+L59,LEN(AY59+L59)-4,1))))</f>
        <v/>
      </c>
      <c r="BM91" s="1891"/>
      <c r="BN91" s="1891"/>
      <c r="BO91" s="1891" t="str">
        <f>IF(AND(AY59="",L59=""),"",IF(AND(L59="",AY59&lt;&gt;""),IFERROR(MID(AY59,LEN(AY59)-3,1),""),IF(ISERROR(MID(AY59+L59,LEN(AY59+L59)-3,1)),"",MID(AY59+L59,LEN(AY59+L59)-3,1))))</f>
        <v/>
      </c>
      <c r="BP91" s="1891"/>
      <c r="BQ91" s="1894"/>
      <c r="BR91" s="1891" t="str">
        <f>IF(AND(AY59="",L59=""),"",IF(AND(L59="",AY59&lt;&gt;""),IFERROR(MID(AY59,LEN(AY59)-2,1),""),IF(ISERROR(MID(AY59+L59,LEN(AY59+L59)-2,1)),"",MID(AY59+L59,LEN(AY59+L59)-2,1))))</f>
        <v/>
      </c>
      <c r="BS91" s="1891"/>
      <c r="BT91" s="1891"/>
      <c r="BU91" s="1891" t="str">
        <f>IF(AND(AY59="",L59=""),"",IF(AND(L59="",AY59&lt;&gt;""),IFERROR(MID(AY59,LEN(AY59)-1,1),""),IF(ISERROR(MID(AY59+L59,LEN(AY59+L59)-1,1)),"",MID(AY59+L59,LEN(AY59+L59)-1,1))))</f>
        <v/>
      </c>
      <c r="BV91" s="1891"/>
      <c r="BW91" s="1891"/>
      <c r="BX91" s="1891" t="str">
        <f>IF(AND(AY59="",L59=""),"",IF(AND(L59="",AY59&lt;&gt;""),IFERROR(MID(AY59,LEN(AY59)-0,1),""),IF(ISERROR(MID(AY59+L59,LEN(AY59+L59)-0,1)),"",MID(AY59+L59,LEN(AY59+L59)-0,1))))</f>
        <v/>
      </c>
      <c r="BY91" s="1891"/>
      <c r="BZ91" s="2256"/>
      <c r="CA91" s="60"/>
      <c r="CB91" s="2"/>
      <c r="CC91" s="775"/>
      <c r="CD91" s="775"/>
      <c r="CE91" s="775"/>
      <c r="CF91" s="775"/>
      <c r="CG91" s="775"/>
      <c r="CH91" s="775"/>
      <c r="CI91" s="775"/>
      <c r="CJ91" s="775"/>
      <c r="CK91" s="775"/>
      <c r="CL91" s="775"/>
      <c r="CM91" s="775"/>
      <c r="CN91" s="775"/>
      <c r="CO91" s="775"/>
      <c r="CP91" s="775"/>
      <c r="CQ91" s="775"/>
      <c r="CR91" s="775"/>
      <c r="CS91" s="775"/>
      <c r="CT91" s="775"/>
      <c r="CU91" s="775"/>
      <c r="CV91" s="775"/>
      <c r="CW91" s="775"/>
      <c r="CX91" s="775"/>
      <c r="CY91" s="775"/>
      <c r="CZ91" s="775"/>
      <c r="DA91" s="775"/>
      <c r="DB91" s="775"/>
      <c r="DC91" s="775"/>
      <c r="DD91" s="775"/>
      <c r="DE91" s="775"/>
      <c r="DF91" s="775"/>
      <c r="DG91" s="775"/>
      <c r="DH91" s="775"/>
      <c r="DI91" s="775"/>
      <c r="DJ91" s="775"/>
      <c r="DK91" s="775"/>
      <c r="DL91" s="775"/>
      <c r="DM91" s="775"/>
      <c r="DN91" s="775"/>
      <c r="DO91" s="775"/>
      <c r="DP91" s="775"/>
      <c r="DQ91" s="775"/>
      <c r="DR91" s="775"/>
      <c r="DS91" s="775"/>
      <c r="DT91" s="775"/>
      <c r="DU91" s="775"/>
      <c r="DV91" s="775"/>
      <c r="DW91" s="775"/>
      <c r="DX91" s="775"/>
      <c r="DY91" s="775"/>
      <c r="DZ91" s="775"/>
      <c r="EA91" s="775"/>
      <c r="EB91" s="775"/>
      <c r="EC91" s="775"/>
      <c r="ED91" s="775"/>
      <c r="EE91" s="775"/>
      <c r="EF91" s="775"/>
      <c r="EG91" s="775"/>
      <c r="EH91" s="775"/>
      <c r="EI91" s="775"/>
      <c r="EJ91" s="775"/>
      <c r="EK91" s="775"/>
      <c r="EL91" s="775"/>
      <c r="EM91" s="775"/>
      <c r="EN91" s="775"/>
      <c r="EO91" s="775"/>
      <c r="EP91" s="775"/>
      <c r="EQ91" s="775"/>
      <c r="ER91" s="775"/>
      <c r="ES91" s="775"/>
      <c r="ET91" s="775"/>
      <c r="EU91" s="775"/>
      <c r="EV91" s="775"/>
      <c r="EW91" s="775"/>
      <c r="EX91" s="775"/>
      <c r="EY91" s="775"/>
      <c r="EZ91" s="775"/>
      <c r="FA91" s="775"/>
      <c r="FB91" s="775"/>
      <c r="FC91" s="775"/>
      <c r="FD91" s="775"/>
      <c r="FE91" s="775"/>
      <c r="FF91" s="775"/>
      <c r="FG91" s="775"/>
      <c r="FH91" s="775"/>
      <c r="FI91" s="775"/>
      <c r="FJ91" s="775"/>
      <c r="FK91" s="775"/>
      <c r="FL91" s="775"/>
      <c r="FM91" s="775"/>
      <c r="FN91" s="775"/>
      <c r="FO91" s="775"/>
      <c r="FP91" s="775"/>
      <c r="FQ91" s="775"/>
      <c r="FR91" s="775"/>
      <c r="FS91" s="775"/>
      <c r="FT91" s="775"/>
    </row>
    <row r="92" spans="2:176" ht="9.75" customHeight="1" x14ac:dyDescent="0.2">
      <c r="B92" s="739"/>
      <c r="C92" s="740"/>
      <c r="D92" s="740"/>
      <c r="E92" s="741"/>
      <c r="F92" s="1923"/>
      <c r="G92" s="1923"/>
      <c r="H92" s="1923"/>
      <c r="I92" s="1923"/>
      <c r="J92" s="1923"/>
      <c r="K92" s="1923"/>
      <c r="L92" s="1923"/>
      <c r="M92" s="1923"/>
      <c r="N92" s="1923"/>
      <c r="O92" s="1923"/>
      <c r="P92" s="1923"/>
      <c r="Q92" s="1923"/>
      <c r="R92" s="1923"/>
      <c r="S92" s="1924"/>
      <c r="T92" s="130"/>
      <c r="U92" s="130"/>
      <c r="V92" s="2221"/>
      <c r="W92" s="2222"/>
      <c r="X92" s="2222"/>
      <c r="Y92" s="2222"/>
      <c r="Z92" s="2222"/>
      <c r="AA92" s="2222"/>
      <c r="AB92" s="2222"/>
      <c r="AC92" s="2222"/>
      <c r="AD92" s="2222"/>
      <c r="AE92" s="2222"/>
      <c r="AF92" s="2222"/>
      <c r="AG92" s="2222"/>
      <c r="AH92" s="2222"/>
      <c r="AI92" s="2222"/>
      <c r="AJ92" s="2222"/>
      <c r="AK92" s="2222"/>
      <c r="AL92" s="2222"/>
      <c r="AM92" s="2222"/>
      <c r="AN92" s="2222"/>
      <c r="AO92" s="2222"/>
      <c r="AP92" s="2222"/>
      <c r="AQ92" s="2222"/>
      <c r="AR92" s="2222"/>
      <c r="AS92" s="2222"/>
      <c r="AT92" s="2222"/>
      <c r="AU92" s="2222"/>
      <c r="AV92" s="2222"/>
      <c r="AW92" s="2222"/>
      <c r="AX92" s="2222"/>
      <c r="AY92" s="2223"/>
      <c r="AZ92" s="2449"/>
      <c r="BA92" s="2450"/>
      <c r="BB92" s="2450"/>
      <c r="BC92" s="1892"/>
      <c r="BD92" s="1892"/>
      <c r="BE92" s="1892"/>
      <c r="BF92" s="1892"/>
      <c r="BG92" s="1892"/>
      <c r="BH92" s="1895"/>
      <c r="BI92" s="1892"/>
      <c r="BJ92" s="1892"/>
      <c r="BK92" s="1892"/>
      <c r="BL92" s="1892"/>
      <c r="BM92" s="1892"/>
      <c r="BN92" s="1892"/>
      <c r="BO92" s="1892"/>
      <c r="BP92" s="1892"/>
      <c r="BQ92" s="1895"/>
      <c r="BR92" s="1892"/>
      <c r="BS92" s="1892"/>
      <c r="BT92" s="1892"/>
      <c r="BU92" s="1892"/>
      <c r="BV92" s="1892"/>
      <c r="BW92" s="1892"/>
      <c r="BX92" s="1892"/>
      <c r="BY92" s="1892"/>
      <c r="BZ92" s="2257"/>
      <c r="CA92" s="60"/>
      <c r="CB92" s="2"/>
      <c r="CC92" s="775"/>
      <c r="CD92" s="775"/>
      <c r="CE92" s="775"/>
      <c r="CF92" s="775"/>
      <c r="CG92" s="775"/>
      <c r="CH92" s="775"/>
      <c r="CI92" s="775"/>
      <c r="CJ92" s="775"/>
      <c r="CK92" s="775"/>
      <c r="CL92" s="775"/>
      <c r="CM92" s="775"/>
      <c r="CN92" s="775"/>
      <c r="CO92" s="775"/>
      <c r="CP92" s="775"/>
      <c r="CQ92" s="775"/>
      <c r="CR92" s="775"/>
      <c r="CS92" s="775"/>
      <c r="CT92" s="775"/>
      <c r="CU92" s="775"/>
      <c r="CV92" s="775"/>
      <c r="CW92" s="775"/>
      <c r="CX92" s="775"/>
      <c r="CY92" s="775"/>
      <c r="CZ92" s="775"/>
      <c r="DA92" s="775"/>
      <c r="DB92" s="775"/>
      <c r="DC92" s="775"/>
      <c r="DD92" s="775"/>
      <c r="DE92" s="775"/>
      <c r="DF92" s="775"/>
      <c r="DG92" s="775"/>
      <c r="DH92" s="775"/>
      <c r="DI92" s="775"/>
      <c r="DJ92" s="775"/>
      <c r="DK92" s="775"/>
      <c r="DL92" s="775"/>
      <c r="DM92" s="775"/>
      <c r="DN92" s="775"/>
      <c r="DO92" s="775"/>
      <c r="DP92" s="775"/>
      <c r="DQ92" s="775"/>
      <c r="DR92" s="775"/>
      <c r="DS92" s="775"/>
      <c r="DT92" s="775"/>
      <c r="DU92" s="775"/>
      <c r="DV92" s="775"/>
      <c r="DW92" s="775"/>
      <c r="DX92" s="775"/>
      <c r="DY92" s="775"/>
      <c r="DZ92" s="775"/>
      <c r="EA92" s="775"/>
      <c r="EB92" s="775"/>
      <c r="EC92" s="775"/>
      <c r="ED92" s="775"/>
      <c r="EE92" s="775"/>
      <c r="EF92" s="775"/>
      <c r="EG92" s="775"/>
      <c r="EH92" s="775"/>
      <c r="EI92" s="775"/>
      <c r="EJ92" s="775"/>
      <c r="EK92" s="775"/>
      <c r="EL92" s="775"/>
      <c r="EM92" s="775"/>
      <c r="EN92" s="775"/>
      <c r="EO92" s="775"/>
      <c r="EP92" s="775"/>
      <c r="EQ92" s="775"/>
      <c r="ER92" s="775"/>
      <c r="ES92" s="775"/>
      <c r="ET92" s="775"/>
      <c r="EU92" s="775"/>
      <c r="EV92" s="775"/>
      <c r="EW92" s="775"/>
      <c r="EX92" s="775"/>
      <c r="EY92" s="775"/>
      <c r="EZ92" s="775"/>
      <c r="FA92" s="775"/>
      <c r="FB92" s="775"/>
      <c r="FC92" s="775"/>
      <c r="FD92" s="775"/>
      <c r="FE92" s="775"/>
      <c r="FF92" s="775"/>
      <c r="FG92" s="775"/>
      <c r="FH92" s="775"/>
      <c r="FI92" s="775"/>
      <c r="FJ92" s="775"/>
      <c r="FK92" s="775"/>
      <c r="FL92" s="775"/>
      <c r="FM92" s="775"/>
      <c r="FN92" s="775"/>
      <c r="FO92" s="775"/>
      <c r="FP92" s="775"/>
      <c r="FQ92" s="775"/>
      <c r="FR92" s="775"/>
      <c r="FS92" s="775"/>
      <c r="FT92" s="775"/>
    </row>
    <row r="93" spans="2:176" ht="9.75" customHeight="1" thickBot="1" x14ac:dyDescent="0.25">
      <c r="B93" s="736" t="s">
        <v>11</v>
      </c>
      <c r="C93" s="737"/>
      <c r="D93" s="737"/>
      <c r="E93" s="738"/>
      <c r="F93" s="1897" t="str">
        <f>IF(I33="","",I33)</f>
        <v/>
      </c>
      <c r="G93" s="1897"/>
      <c r="H93" s="1897"/>
      <c r="I93" s="1897"/>
      <c r="J93" s="1897"/>
      <c r="K93" s="1897"/>
      <c r="L93" s="1897"/>
      <c r="M93" s="1897"/>
      <c r="N93" s="1897"/>
      <c r="O93" s="1897"/>
      <c r="P93" s="1897"/>
      <c r="Q93" s="1897"/>
      <c r="R93" s="1897"/>
      <c r="S93" s="1922"/>
      <c r="T93" s="130"/>
      <c r="U93" s="130"/>
      <c r="V93" s="2224"/>
      <c r="W93" s="2225"/>
      <c r="X93" s="2225"/>
      <c r="Y93" s="2225"/>
      <c r="Z93" s="2225"/>
      <c r="AA93" s="2225"/>
      <c r="AB93" s="2225"/>
      <c r="AC93" s="2225"/>
      <c r="AD93" s="2225"/>
      <c r="AE93" s="2225"/>
      <c r="AF93" s="2225"/>
      <c r="AG93" s="2225"/>
      <c r="AH93" s="2225"/>
      <c r="AI93" s="2225"/>
      <c r="AJ93" s="2225"/>
      <c r="AK93" s="2225"/>
      <c r="AL93" s="2225"/>
      <c r="AM93" s="2225"/>
      <c r="AN93" s="2225"/>
      <c r="AO93" s="2225"/>
      <c r="AP93" s="2225"/>
      <c r="AQ93" s="2225"/>
      <c r="AR93" s="2225"/>
      <c r="AS93" s="2225"/>
      <c r="AT93" s="2225"/>
      <c r="AU93" s="2225"/>
      <c r="AV93" s="2225"/>
      <c r="AW93" s="2225"/>
      <c r="AX93" s="2225"/>
      <c r="AY93" s="2226"/>
      <c r="AZ93" s="2451"/>
      <c r="BA93" s="2452"/>
      <c r="BB93" s="2452"/>
      <c r="BC93" s="1893"/>
      <c r="BD93" s="1893"/>
      <c r="BE93" s="1893"/>
      <c r="BF93" s="1893"/>
      <c r="BG93" s="1893"/>
      <c r="BH93" s="1896"/>
      <c r="BI93" s="1893"/>
      <c r="BJ93" s="1893"/>
      <c r="BK93" s="1893"/>
      <c r="BL93" s="1893"/>
      <c r="BM93" s="1893"/>
      <c r="BN93" s="1893"/>
      <c r="BO93" s="1893"/>
      <c r="BP93" s="1893"/>
      <c r="BQ93" s="1896"/>
      <c r="BR93" s="1893"/>
      <c r="BS93" s="1893"/>
      <c r="BT93" s="1893"/>
      <c r="BU93" s="1893"/>
      <c r="BV93" s="1893"/>
      <c r="BW93" s="1893"/>
      <c r="BX93" s="1893"/>
      <c r="BY93" s="1893"/>
      <c r="BZ93" s="2258"/>
      <c r="CA93" s="60"/>
      <c r="CB93" s="2"/>
      <c r="CC93" s="775"/>
      <c r="CD93" s="775"/>
      <c r="CE93" s="775"/>
      <c r="CF93" s="775"/>
      <c r="CG93" s="775"/>
      <c r="CH93" s="775"/>
      <c r="CI93" s="775"/>
      <c r="CJ93" s="775"/>
      <c r="CK93" s="775"/>
      <c r="CL93" s="775"/>
      <c r="CM93" s="775"/>
      <c r="CN93" s="775"/>
      <c r="CO93" s="775"/>
      <c r="CP93" s="775"/>
      <c r="CQ93" s="775"/>
      <c r="CR93" s="775"/>
      <c r="CS93" s="775"/>
      <c r="CT93" s="775"/>
      <c r="CU93" s="775"/>
      <c r="CV93" s="775"/>
      <c r="CW93" s="775"/>
      <c r="CX93" s="775"/>
      <c r="CY93" s="775"/>
      <c r="CZ93" s="775"/>
      <c r="DA93" s="775"/>
      <c r="DB93" s="775"/>
      <c r="DC93" s="775"/>
      <c r="DD93" s="775"/>
      <c r="DE93" s="775"/>
      <c r="DF93" s="775"/>
      <c r="DG93" s="775"/>
      <c r="DH93" s="775"/>
      <c r="DI93" s="775"/>
      <c r="DJ93" s="775"/>
      <c r="DK93" s="775"/>
      <c r="DL93" s="775"/>
      <c r="DM93" s="775"/>
      <c r="DN93" s="775"/>
      <c r="DO93" s="775"/>
      <c r="DP93" s="775"/>
      <c r="DQ93" s="775"/>
      <c r="DR93" s="775"/>
      <c r="DS93" s="775"/>
      <c r="DT93" s="775"/>
      <c r="DU93" s="775"/>
      <c r="DV93" s="775"/>
      <c r="DW93" s="775"/>
      <c r="DX93" s="775"/>
      <c r="DY93" s="775"/>
      <c r="DZ93" s="775"/>
      <c r="EA93" s="775"/>
      <c r="EB93" s="775"/>
      <c r="EC93" s="775"/>
      <c r="ED93" s="775"/>
      <c r="EE93" s="775"/>
      <c r="EF93" s="775"/>
      <c r="EG93" s="775"/>
      <c r="EH93" s="775"/>
      <c r="EI93" s="775"/>
      <c r="EJ93" s="775"/>
      <c r="EK93" s="775"/>
      <c r="EL93" s="775"/>
      <c r="EM93" s="775"/>
      <c r="EN93" s="775"/>
      <c r="EO93" s="775"/>
      <c r="EP93" s="775"/>
      <c r="EQ93" s="775"/>
      <c r="ER93" s="775"/>
      <c r="ES93" s="775"/>
      <c r="ET93" s="775"/>
      <c r="EU93" s="775"/>
      <c r="EV93" s="775"/>
      <c r="EW93" s="775"/>
      <c r="EX93" s="775"/>
      <c r="EY93" s="775"/>
      <c r="EZ93" s="775"/>
      <c r="FA93" s="775"/>
      <c r="FB93" s="775"/>
      <c r="FC93" s="775"/>
      <c r="FD93" s="775"/>
      <c r="FE93" s="775"/>
      <c r="FF93" s="775"/>
      <c r="FG93" s="775"/>
      <c r="FH93" s="775"/>
      <c r="FI93" s="775"/>
      <c r="FJ93" s="775"/>
      <c r="FK93" s="775"/>
      <c r="FL93" s="775"/>
      <c r="FM93" s="775"/>
      <c r="FN93" s="775"/>
      <c r="FO93" s="775"/>
      <c r="FP93" s="775"/>
      <c r="FQ93" s="775"/>
      <c r="FR93" s="775"/>
      <c r="FS93" s="775"/>
      <c r="FT93" s="775"/>
    </row>
    <row r="94" spans="2:176" ht="9.75" customHeight="1" x14ac:dyDescent="0.2">
      <c r="B94" s="739"/>
      <c r="C94" s="740"/>
      <c r="D94" s="740"/>
      <c r="E94" s="741"/>
      <c r="F94" s="1923"/>
      <c r="G94" s="1923"/>
      <c r="H94" s="1923"/>
      <c r="I94" s="1923"/>
      <c r="J94" s="1923"/>
      <c r="K94" s="1923"/>
      <c r="L94" s="1923"/>
      <c r="M94" s="1923"/>
      <c r="N94" s="1923"/>
      <c r="O94" s="1923"/>
      <c r="P94" s="1923"/>
      <c r="Q94" s="1923"/>
      <c r="R94" s="1923"/>
      <c r="S94" s="1924"/>
      <c r="T94" s="130"/>
      <c r="U94" s="130"/>
      <c r="V94" s="2235" t="s">
        <v>256</v>
      </c>
      <c r="W94" s="2058"/>
      <c r="X94" s="2058"/>
      <c r="Y94" s="2058"/>
      <c r="Z94" s="2058"/>
      <c r="AA94" s="2058"/>
      <c r="AB94" s="2058"/>
      <c r="AC94" s="2058"/>
      <c r="AD94" s="2058"/>
      <c r="AE94" s="2058"/>
      <c r="AF94" s="2058"/>
      <c r="AG94" s="2058"/>
      <c r="AH94" s="2058"/>
      <c r="AI94" s="2058"/>
      <c r="AJ94" s="2058"/>
      <c r="AK94" s="2058"/>
      <c r="AL94" s="2058"/>
      <c r="AM94" s="2058"/>
      <c r="AN94" s="2058"/>
      <c r="AO94" s="2058"/>
      <c r="AP94" s="2058"/>
      <c r="AQ94" s="2058"/>
      <c r="AR94" s="2058"/>
      <c r="AS94" s="2058"/>
      <c r="AT94" s="2058"/>
      <c r="AU94" s="2058"/>
      <c r="AV94" s="2058"/>
      <c r="AW94" s="2058"/>
      <c r="AX94" s="2058"/>
      <c r="AY94" s="2887"/>
      <c r="AZ94" s="1878" t="str">
        <f>IFERROR(IF(J41="","",MID(J41+J43-J45-AY59-L59,LEN(J41+J43-J45-AY59-L59)-8,1)),"")</f>
        <v/>
      </c>
      <c r="BA94" s="1879"/>
      <c r="BB94" s="1879"/>
      <c r="BC94" s="1838" t="str">
        <f>IFERROR(IF(J41="","",MID(J41+J43-J45-AY59-L59,LEN(J41+J43-J45-AY59-L59)-7,1)),"")</f>
        <v/>
      </c>
      <c r="BD94" s="1838"/>
      <c r="BE94" s="1838"/>
      <c r="BF94" s="1838" t="str">
        <f>IFERROR(IF(J41="","",MID(J41+J43-J45-AY59-L59,LEN(J41+J43-J45-AY59-L59)-6,1)),"")</f>
        <v/>
      </c>
      <c r="BG94" s="1838"/>
      <c r="BH94" s="1841"/>
      <c r="BI94" s="1838" t="str">
        <f>IFERROR(IF(J41="","",MID(J41+J43-J45-AY59-L59,LEN(J41+J43-J45-AY59-L59)-5,1)),"")</f>
        <v/>
      </c>
      <c r="BJ94" s="1838"/>
      <c r="BK94" s="1838"/>
      <c r="BL94" s="1838" t="str">
        <f>IFERROR(IF(J41="","",MID(J41+J43-J45-AY59-L59,LEN(J41+J43-J45-AY59-L59)-4,1)),"")</f>
        <v/>
      </c>
      <c r="BM94" s="1838"/>
      <c r="BN94" s="1838"/>
      <c r="BO94" s="1838" t="str">
        <f>IFERROR(IF(J41="","",MID(J41+J43-J45-AY59-L59,LEN(J41+J43-J45-AY59-L59)-3,1)),"")</f>
        <v/>
      </c>
      <c r="BP94" s="1838"/>
      <c r="BQ94" s="1841"/>
      <c r="BR94" s="1838" t="str">
        <f>IFERROR(IF(J41="","",MID(J41+J43-J45-AY59-L59,LEN(J41+J43-J45-AY59-L59)-2,1)),"")</f>
        <v/>
      </c>
      <c r="BS94" s="1838"/>
      <c r="BT94" s="1838"/>
      <c r="BU94" s="1838" t="str">
        <f>IFERROR(IF(J41="","",MID(J41+J43-J45-AY59-L59,LEN(J41+J43-J45-AY59-L59)-1,1)),"")</f>
        <v/>
      </c>
      <c r="BV94" s="1838"/>
      <c r="BW94" s="1838"/>
      <c r="BX94" s="1838" t="str">
        <f>IFERROR(IF(J41="","",MID(J41+J43-J45-AY59-L59,LEN(J41+J43-J45-AY59-L59)-0,1)),"")</f>
        <v/>
      </c>
      <c r="BY94" s="1838"/>
      <c r="BZ94" s="2025"/>
      <c r="CA94" s="60"/>
      <c r="CB94" s="2"/>
      <c r="CC94" s="775"/>
      <c r="CD94" s="775"/>
      <c r="CE94" s="775"/>
      <c r="CF94" s="775"/>
      <c r="CG94" s="775"/>
      <c r="CH94" s="775"/>
      <c r="CI94" s="775"/>
      <c r="CJ94" s="775"/>
      <c r="CK94" s="775"/>
      <c r="CL94" s="775"/>
      <c r="CM94" s="775"/>
      <c r="CN94" s="775"/>
      <c r="CO94" s="775"/>
      <c r="CP94" s="775"/>
      <c r="CQ94" s="775"/>
      <c r="CR94" s="775"/>
      <c r="CS94" s="775"/>
      <c r="CT94" s="775"/>
      <c r="CU94" s="775"/>
      <c r="CV94" s="775"/>
      <c r="CW94" s="775"/>
      <c r="CX94" s="775"/>
      <c r="CY94" s="775"/>
      <c r="CZ94" s="775"/>
      <c r="DA94" s="775"/>
      <c r="DB94" s="775"/>
      <c r="DC94" s="775"/>
      <c r="DD94" s="775"/>
      <c r="DE94" s="775"/>
      <c r="DF94" s="775"/>
      <c r="DG94" s="775"/>
      <c r="DH94" s="775"/>
      <c r="DI94" s="775"/>
      <c r="DJ94" s="775"/>
      <c r="DK94" s="775"/>
      <c r="DL94" s="775"/>
      <c r="DM94" s="775"/>
      <c r="DN94" s="775"/>
      <c r="DO94" s="775"/>
      <c r="DP94" s="775"/>
      <c r="DQ94" s="775"/>
      <c r="DR94" s="775"/>
      <c r="DS94" s="775"/>
      <c r="DT94" s="775"/>
      <c r="DU94" s="775"/>
      <c r="DV94" s="775"/>
      <c r="DW94" s="775"/>
      <c r="DX94" s="775"/>
      <c r="DY94" s="775"/>
      <c r="DZ94" s="775"/>
      <c r="EA94" s="775"/>
      <c r="EB94" s="775"/>
      <c r="EC94" s="775"/>
      <c r="ED94" s="775"/>
      <c r="EE94" s="775"/>
      <c r="EF94" s="775"/>
      <c r="EG94" s="775"/>
      <c r="EH94" s="775"/>
      <c r="EI94" s="775"/>
      <c r="EJ94" s="775"/>
      <c r="EK94" s="775"/>
      <c r="EL94" s="775"/>
      <c r="EM94" s="775"/>
      <c r="EN94" s="775"/>
      <c r="EO94" s="775"/>
      <c r="EP94" s="775"/>
      <c r="EQ94" s="775"/>
      <c r="ER94" s="775"/>
      <c r="ES94" s="775"/>
      <c r="ET94" s="775"/>
      <c r="EU94" s="775"/>
      <c r="EV94" s="775"/>
      <c r="EW94" s="775"/>
      <c r="EX94" s="775"/>
      <c r="EY94" s="775"/>
      <c r="EZ94" s="775"/>
      <c r="FA94" s="775"/>
      <c r="FB94" s="775"/>
      <c r="FC94" s="775"/>
      <c r="FD94" s="775"/>
      <c r="FE94" s="775"/>
      <c r="FF94" s="775"/>
      <c r="FG94" s="775"/>
      <c r="FH94" s="775"/>
      <c r="FI94" s="775"/>
      <c r="FJ94" s="775"/>
      <c r="FK94" s="775"/>
      <c r="FL94" s="775"/>
      <c r="FM94" s="775"/>
      <c r="FN94" s="775"/>
      <c r="FO94" s="775"/>
      <c r="FP94" s="775"/>
      <c r="FQ94" s="775"/>
      <c r="FR94" s="775"/>
      <c r="FS94" s="775"/>
      <c r="FT94" s="775"/>
    </row>
    <row r="95" spans="2:176" ht="9.75" customHeight="1" x14ac:dyDescent="0.2">
      <c r="B95" s="736" t="s">
        <v>12</v>
      </c>
      <c r="C95" s="737"/>
      <c r="D95" s="737"/>
      <c r="E95" s="738"/>
      <c r="F95" s="1897" t="str">
        <f>IF(I35="","",I35)</f>
        <v/>
      </c>
      <c r="G95" s="1897"/>
      <c r="H95" s="1897"/>
      <c r="I95" s="1897"/>
      <c r="J95" s="1897"/>
      <c r="K95" s="1897"/>
      <c r="L95" s="1897"/>
      <c r="M95" s="1897"/>
      <c r="N95" s="1897"/>
      <c r="O95" s="1897"/>
      <c r="P95" s="1897"/>
      <c r="Q95" s="1897"/>
      <c r="R95" s="1897"/>
      <c r="S95" s="1922"/>
      <c r="T95" s="130"/>
      <c r="U95" s="130"/>
      <c r="V95" s="1937"/>
      <c r="W95" s="1938"/>
      <c r="X95" s="1938"/>
      <c r="Y95" s="1938"/>
      <c r="Z95" s="1938"/>
      <c r="AA95" s="1938"/>
      <c r="AB95" s="1938"/>
      <c r="AC95" s="1938"/>
      <c r="AD95" s="1938"/>
      <c r="AE95" s="1938"/>
      <c r="AF95" s="1938"/>
      <c r="AG95" s="1938"/>
      <c r="AH95" s="1938"/>
      <c r="AI95" s="1938"/>
      <c r="AJ95" s="1938"/>
      <c r="AK95" s="1938"/>
      <c r="AL95" s="1938"/>
      <c r="AM95" s="1938"/>
      <c r="AN95" s="1938"/>
      <c r="AO95" s="1938"/>
      <c r="AP95" s="1938"/>
      <c r="AQ95" s="1938"/>
      <c r="AR95" s="1938"/>
      <c r="AS95" s="1938"/>
      <c r="AT95" s="1938"/>
      <c r="AU95" s="1938"/>
      <c r="AV95" s="1938"/>
      <c r="AW95" s="1938"/>
      <c r="AX95" s="1938"/>
      <c r="AY95" s="1939"/>
      <c r="AZ95" s="1878"/>
      <c r="BA95" s="1879"/>
      <c r="BB95" s="1879"/>
      <c r="BC95" s="1838"/>
      <c r="BD95" s="1838"/>
      <c r="BE95" s="1838"/>
      <c r="BF95" s="1838"/>
      <c r="BG95" s="1838"/>
      <c r="BH95" s="1841"/>
      <c r="BI95" s="1838"/>
      <c r="BJ95" s="1838"/>
      <c r="BK95" s="1838"/>
      <c r="BL95" s="1838"/>
      <c r="BM95" s="1838"/>
      <c r="BN95" s="1838"/>
      <c r="BO95" s="1838"/>
      <c r="BP95" s="1838"/>
      <c r="BQ95" s="1841"/>
      <c r="BR95" s="1838"/>
      <c r="BS95" s="1838"/>
      <c r="BT95" s="1838"/>
      <c r="BU95" s="1838"/>
      <c r="BV95" s="1838"/>
      <c r="BW95" s="1838"/>
      <c r="BX95" s="1838"/>
      <c r="BY95" s="1838"/>
      <c r="BZ95" s="2025"/>
      <c r="CA95" s="60"/>
      <c r="CB95" s="2"/>
      <c r="CC95" s="775"/>
      <c r="CD95" s="775"/>
      <c r="CE95" s="775"/>
      <c r="CF95" s="775"/>
      <c r="CG95" s="775"/>
      <c r="CH95" s="775"/>
      <c r="CI95" s="775"/>
      <c r="CJ95" s="775"/>
      <c r="CK95" s="775"/>
      <c r="CL95" s="775"/>
      <c r="CM95" s="775"/>
      <c r="CN95" s="775"/>
      <c r="CO95" s="775"/>
      <c r="CP95" s="775"/>
      <c r="CQ95" s="775"/>
      <c r="CR95" s="775"/>
      <c r="CS95" s="775"/>
      <c r="CT95" s="775"/>
      <c r="CU95" s="775"/>
      <c r="CV95" s="775"/>
      <c r="CW95" s="775"/>
      <c r="CX95" s="775"/>
      <c r="CY95" s="775"/>
      <c r="CZ95" s="775"/>
      <c r="DA95" s="775"/>
      <c r="DB95" s="775"/>
      <c r="DC95" s="775"/>
      <c r="DD95" s="775"/>
      <c r="DE95" s="775"/>
      <c r="DF95" s="775"/>
      <c r="DG95" s="775"/>
      <c r="DH95" s="775"/>
      <c r="DI95" s="775"/>
      <c r="DJ95" s="775"/>
      <c r="DK95" s="775"/>
      <c r="DL95" s="775"/>
      <c r="DM95" s="775"/>
      <c r="DN95" s="775"/>
      <c r="DO95" s="775"/>
      <c r="DP95" s="775"/>
      <c r="DQ95" s="775"/>
      <c r="DR95" s="775"/>
      <c r="DS95" s="775"/>
      <c r="DT95" s="775"/>
      <c r="DU95" s="775"/>
      <c r="DV95" s="775"/>
      <c r="DW95" s="775"/>
      <c r="DX95" s="775"/>
      <c r="DY95" s="775"/>
      <c r="DZ95" s="775"/>
      <c r="EA95" s="775"/>
      <c r="EB95" s="775"/>
      <c r="EC95" s="775"/>
      <c r="ED95" s="775"/>
      <c r="EE95" s="775"/>
      <c r="EF95" s="775"/>
      <c r="EG95" s="775"/>
      <c r="EH95" s="775"/>
      <c r="EI95" s="775"/>
      <c r="EJ95" s="775"/>
      <c r="EK95" s="775"/>
      <c r="EL95" s="775"/>
      <c r="EM95" s="775"/>
      <c r="EN95" s="775"/>
      <c r="EO95" s="775"/>
      <c r="EP95" s="775"/>
      <c r="EQ95" s="775"/>
      <c r="ER95" s="775"/>
      <c r="ES95" s="775"/>
      <c r="ET95" s="775"/>
      <c r="EU95" s="775"/>
      <c r="EV95" s="775"/>
      <c r="EW95" s="775"/>
      <c r="EX95" s="775"/>
      <c r="EY95" s="775"/>
      <c r="EZ95" s="775"/>
      <c r="FA95" s="775"/>
      <c r="FB95" s="775"/>
      <c r="FC95" s="775"/>
      <c r="FD95" s="775"/>
      <c r="FE95" s="775"/>
      <c r="FF95" s="775"/>
      <c r="FG95" s="775"/>
      <c r="FH95" s="775"/>
      <c r="FI95" s="775"/>
      <c r="FJ95" s="775"/>
      <c r="FK95" s="775"/>
      <c r="FL95" s="775"/>
      <c r="FM95" s="775"/>
      <c r="FN95" s="775"/>
      <c r="FO95" s="775"/>
      <c r="FP95" s="775"/>
      <c r="FQ95" s="775"/>
      <c r="FR95" s="775"/>
      <c r="FS95" s="775"/>
      <c r="FT95" s="775"/>
    </row>
    <row r="96" spans="2:176" ht="9.75" customHeight="1" thickBot="1" x14ac:dyDescent="0.25">
      <c r="B96" s="943"/>
      <c r="C96" s="944"/>
      <c r="D96" s="944"/>
      <c r="E96" s="945"/>
      <c r="F96" s="2216"/>
      <c r="G96" s="2216"/>
      <c r="H96" s="2216"/>
      <c r="I96" s="2216"/>
      <c r="J96" s="2216"/>
      <c r="K96" s="2216"/>
      <c r="L96" s="2216"/>
      <c r="M96" s="2216"/>
      <c r="N96" s="2216"/>
      <c r="O96" s="2216"/>
      <c r="P96" s="2216"/>
      <c r="Q96" s="2216"/>
      <c r="R96" s="2216"/>
      <c r="S96" s="2217"/>
      <c r="T96" s="130"/>
      <c r="U96" s="130"/>
      <c r="V96" s="1940"/>
      <c r="W96" s="1941"/>
      <c r="X96" s="1941"/>
      <c r="Y96" s="1941"/>
      <c r="Z96" s="1941"/>
      <c r="AA96" s="1941"/>
      <c r="AB96" s="1941"/>
      <c r="AC96" s="1941"/>
      <c r="AD96" s="1941"/>
      <c r="AE96" s="1941"/>
      <c r="AF96" s="1941"/>
      <c r="AG96" s="1941"/>
      <c r="AH96" s="1941"/>
      <c r="AI96" s="1941"/>
      <c r="AJ96" s="1941"/>
      <c r="AK96" s="1941"/>
      <c r="AL96" s="1941"/>
      <c r="AM96" s="1941"/>
      <c r="AN96" s="1941"/>
      <c r="AO96" s="1941"/>
      <c r="AP96" s="1941"/>
      <c r="AQ96" s="1941"/>
      <c r="AR96" s="1941"/>
      <c r="AS96" s="1941"/>
      <c r="AT96" s="1941"/>
      <c r="AU96" s="1941"/>
      <c r="AV96" s="1941"/>
      <c r="AW96" s="1941"/>
      <c r="AX96" s="1941"/>
      <c r="AY96" s="1942"/>
      <c r="AZ96" s="2241"/>
      <c r="BA96" s="2242"/>
      <c r="BB96" s="2242"/>
      <c r="BC96" s="1890"/>
      <c r="BD96" s="1890"/>
      <c r="BE96" s="1890"/>
      <c r="BF96" s="1890"/>
      <c r="BG96" s="1890"/>
      <c r="BH96" s="2240"/>
      <c r="BI96" s="1890"/>
      <c r="BJ96" s="1890"/>
      <c r="BK96" s="1890"/>
      <c r="BL96" s="1890"/>
      <c r="BM96" s="1890"/>
      <c r="BN96" s="1890"/>
      <c r="BO96" s="1890"/>
      <c r="BP96" s="1890"/>
      <c r="BQ96" s="2240"/>
      <c r="BR96" s="1890"/>
      <c r="BS96" s="1890"/>
      <c r="BT96" s="1890"/>
      <c r="BU96" s="1890"/>
      <c r="BV96" s="1890"/>
      <c r="BW96" s="1890"/>
      <c r="BX96" s="1890"/>
      <c r="BY96" s="1890"/>
      <c r="BZ96" s="2026"/>
      <c r="CA96" s="60"/>
      <c r="CB96" s="2"/>
      <c r="CC96" s="775"/>
      <c r="CD96" s="775"/>
      <c r="CE96" s="775"/>
      <c r="CF96" s="775"/>
      <c r="CG96" s="775"/>
      <c r="CH96" s="775"/>
      <c r="CI96" s="775"/>
      <c r="CJ96" s="775"/>
      <c r="CK96" s="775"/>
      <c r="CL96" s="775"/>
      <c r="CM96" s="775"/>
      <c r="CN96" s="775"/>
      <c r="CO96" s="775"/>
      <c r="CP96" s="775"/>
      <c r="CQ96" s="775"/>
      <c r="CR96" s="775"/>
      <c r="CS96" s="775"/>
      <c r="CT96" s="775"/>
      <c r="CU96" s="775"/>
      <c r="CV96" s="775"/>
      <c r="CW96" s="775"/>
      <c r="CX96" s="775"/>
      <c r="CY96" s="775"/>
      <c r="CZ96" s="775"/>
      <c r="DA96" s="775"/>
      <c r="DB96" s="775"/>
      <c r="DC96" s="775"/>
      <c r="DD96" s="775"/>
      <c r="DE96" s="775"/>
      <c r="DF96" s="775"/>
      <c r="DG96" s="775"/>
      <c r="DH96" s="775"/>
      <c r="DI96" s="775"/>
      <c r="DJ96" s="775"/>
      <c r="DK96" s="775"/>
      <c r="DL96" s="775"/>
      <c r="DM96" s="775"/>
      <c r="DN96" s="775"/>
      <c r="DO96" s="775"/>
      <c r="DP96" s="775"/>
      <c r="DQ96" s="775"/>
      <c r="DR96" s="775"/>
      <c r="DS96" s="775"/>
      <c r="DT96" s="775"/>
      <c r="DU96" s="775"/>
      <c r="DV96" s="775"/>
      <c r="DW96" s="775"/>
      <c r="DX96" s="775"/>
      <c r="DY96" s="775"/>
      <c r="DZ96" s="775"/>
      <c r="EA96" s="775"/>
      <c r="EB96" s="775"/>
      <c r="EC96" s="775"/>
      <c r="ED96" s="775"/>
      <c r="EE96" s="775"/>
      <c r="EF96" s="775"/>
      <c r="EG96" s="775"/>
      <c r="EH96" s="775"/>
      <c r="EI96" s="775"/>
      <c r="EJ96" s="775"/>
      <c r="EK96" s="775"/>
      <c r="EL96" s="775"/>
      <c r="EM96" s="775"/>
      <c r="EN96" s="775"/>
      <c r="EO96" s="775"/>
      <c r="EP96" s="775"/>
      <c r="EQ96" s="775"/>
      <c r="ER96" s="775"/>
      <c r="ES96" s="775"/>
      <c r="ET96" s="775"/>
      <c r="EU96" s="775"/>
      <c r="EV96" s="775"/>
      <c r="EW96" s="775"/>
      <c r="EX96" s="775"/>
      <c r="EY96" s="775"/>
      <c r="EZ96" s="775"/>
      <c r="FA96" s="775"/>
      <c r="FB96" s="775"/>
      <c r="FC96" s="775"/>
      <c r="FD96" s="775"/>
      <c r="FE96" s="775"/>
      <c r="FF96" s="775"/>
      <c r="FG96" s="775"/>
      <c r="FH96" s="775"/>
      <c r="FI96" s="775"/>
      <c r="FJ96" s="775"/>
      <c r="FK96" s="775"/>
      <c r="FL96" s="775"/>
      <c r="FM96" s="775"/>
      <c r="FN96" s="775"/>
      <c r="FO96" s="775"/>
      <c r="FP96" s="775"/>
      <c r="FQ96" s="775"/>
      <c r="FR96" s="775"/>
      <c r="FS96" s="775"/>
      <c r="FT96" s="775"/>
    </row>
    <row r="97" spans="2:176" ht="11.25" customHeight="1" thickBot="1" x14ac:dyDescent="0.2">
      <c r="B97" s="948" t="s">
        <v>24</v>
      </c>
      <c r="C97" s="948"/>
      <c r="D97" s="948"/>
      <c r="E97" s="948"/>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2"/>
      <c r="CB97" s="2"/>
      <c r="CC97" s="775"/>
      <c r="CD97" s="775"/>
      <c r="CE97" s="775"/>
      <c r="CF97" s="775"/>
      <c r="CG97" s="775"/>
      <c r="CH97" s="775"/>
      <c r="CI97" s="775"/>
      <c r="CJ97" s="775"/>
      <c r="CK97" s="775"/>
      <c r="CL97" s="775"/>
      <c r="CM97" s="775"/>
      <c r="CN97" s="775"/>
      <c r="CO97" s="775"/>
      <c r="CP97" s="775"/>
      <c r="CQ97" s="775"/>
      <c r="CR97" s="775"/>
      <c r="CS97" s="775"/>
      <c r="CT97" s="775"/>
      <c r="CU97" s="775"/>
      <c r="CV97" s="775"/>
      <c r="CW97" s="775"/>
      <c r="CX97" s="775"/>
      <c r="CY97" s="775"/>
      <c r="CZ97" s="775"/>
      <c r="DA97" s="775"/>
      <c r="DB97" s="775"/>
      <c r="DC97" s="775"/>
      <c r="DD97" s="775"/>
      <c r="DE97" s="775"/>
      <c r="DF97" s="775"/>
      <c r="DG97" s="775"/>
      <c r="DH97" s="775"/>
      <c r="DI97" s="775"/>
      <c r="DJ97" s="775"/>
      <c r="DK97" s="775"/>
      <c r="DL97" s="775"/>
      <c r="DM97" s="775"/>
      <c r="DN97" s="775"/>
      <c r="DO97" s="775"/>
      <c r="DP97" s="775"/>
      <c r="DQ97" s="775"/>
      <c r="DR97" s="775"/>
      <c r="DS97" s="775"/>
      <c r="DT97" s="775"/>
      <c r="DU97" s="775"/>
      <c r="DV97" s="775"/>
      <c r="DW97" s="775"/>
      <c r="DX97" s="775"/>
      <c r="DY97" s="775"/>
      <c r="DZ97" s="775"/>
      <c r="EA97" s="775"/>
      <c r="EB97" s="775"/>
      <c r="EC97" s="775"/>
      <c r="ED97" s="775"/>
      <c r="EE97" s="775"/>
      <c r="EF97" s="775"/>
      <c r="EG97" s="775"/>
      <c r="EH97" s="775"/>
      <c r="EI97" s="775"/>
      <c r="EJ97" s="775"/>
      <c r="EK97" s="775"/>
      <c r="EL97" s="775"/>
      <c r="EM97" s="775"/>
      <c r="EN97" s="775"/>
      <c r="EO97" s="775"/>
      <c r="EP97" s="775"/>
      <c r="EQ97" s="775"/>
      <c r="ER97" s="775"/>
      <c r="ES97" s="775"/>
      <c r="ET97" s="775"/>
      <c r="EU97" s="775"/>
      <c r="EV97" s="775"/>
      <c r="EW97" s="775"/>
      <c r="EX97" s="775"/>
      <c r="EY97" s="775"/>
      <c r="EZ97" s="775"/>
      <c r="FA97" s="775"/>
      <c r="FB97" s="775"/>
      <c r="FC97" s="775"/>
      <c r="FD97" s="775"/>
      <c r="FE97" s="775"/>
      <c r="FF97" s="775"/>
      <c r="FG97" s="775"/>
      <c r="FH97" s="775"/>
      <c r="FI97" s="775"/>
      <c r="FJ97" s="775"/>
      <c r="FK97" s="775"/>
      <c r="FL97" s="775"/>
      <c r="FM97" s="775"/>
      <c r="FN97" s="775"/>
      <c r="FO97" s="775"/>
      <c r="FP97" s="775"/>
      <c r="FQ97" s="775"/>
      <c r="FR97" s="775"/>
      <c r="FS97" s="775"/>
      <c r="FT97" s="775"/>
    </row>
    <row r="98" spans="2:176" ht="9.75" customHeight="1" x14ac:dyDescent="0.15">
      <c r="B98" s="949" t="s">
        <v>22</v>
      </c>
      <c r="C98" s="925" t="s">
        <v>30</v>
      </c>
      <c r="D98" s="930" t="s">
        <v>29</v>
      </c>
      <c r="E98" s="924"/>
      <c r="F98" s="924"/>
      <c r="G98" s="924"/>
      <c r="H98" s="924"/>
      <c r="I98" s="924"/>
      <c r="J98" s="924"/>
      <c r="K98" s="924"/>
      <c r="L98" s="924"/>
      <c r="M98" s="924"/>
      <c r="N98" s="924"/>
      <c r="O98" s="925"/>
      <c r="P98" s="930" t="s">
        <v>20</v>
      </c>
      <c r="Q98" s="924"/>
      <c r="R98" s="924"/>
      <c r="S98" s="922" t="s">
        <v>130</v>
      </c>
      <c r="T98" s="922"/>
      <c r="U98" s="922"/>
      <c r="V98" s="922"/>
      <c r="W98" s="922"/>
      <c r="X98" s="924" t="s">
        <v>21</v>
      </c>
      <c r="Y98" s="924"/>
      <c r="Z98" s="924"/>
      <c r="AA98" s="924"/>
      <c r="AB98" s="924"/>
      <c r="AC98" s="924"/>
      <c r="AD98" s="924"/>
      <c r="AE98" s="924"/>
      <c r="AF98" s="924"/>
      <c r="AG98" s="924"/>
      <c r="AH98" s="924"/>
      <c r="AI98" s="925"/>
      <c r="AJ98" s="930" t="s">
        <v>181</v>
      </c>
      <c r="AK98" s="924"/>
      <c r="AL98" s="924"/>
      <c r="AM98" s="924"/>
      <c r="AN98" s="924"/>
      <c r="AO98" s="924"/>
      <c r="AP98" s="924"/>
      <c r="AQ98" s="924"/>
      <c r="AR98" s="924"/>
      <c r="AS98" s="924"/>
      <c r="AT98" s="924"/>
      <c r="AU98" s="924"/>
      <c r="AV98" s="924"/>
      <c r="AW98" s="924"/>
      <c r="AX98" s="924"/>
      <c r="AY98" s="924"/>
      <c r="AZ98" s="924"/>
      <c r="BA98" s="924"/>
      <c r="BB98" s="924"/>
      <c r="BC98" s="924"/>
      <c r="BD98" s="924"/>
      <c r="BE98" s="924"/>
      <c r="BF98" s="924"/>
      <c r="BG98" s="924"/>
      <c r="BH98" s="931"/>
      <c r="BI98" s="132"/>
      <c r="BJ98" s="132"/>
      <c r="BK98" s="132"/>
      <c r="BL98" s="132"/>
      <c r="BM98" s="132"/>
      <c r="BN98" s="132"/>
      <c r="BO98" s="132"/>
      <c r="BP98" s="132"/>
      <c r="BQ98" s="132"/>
      <c r="BR98" s="132"/>
      <c r="BS98" s="132"/>
      <c r="BT98" s="132"/>
      <c r="BU98" s="132"/>
      <c r="BV98" s="132"/>
      <c r="BW98" s="132"/>
      <c r="BX98" s="132"/>
      <c r="BY98" s="132"/>
      <c r="BZ98" s="132"/>
      <c r="CA98" s="5"/>
      <c r="CB98" s="2"/>
      <c r="CC98" s="775"/>
      <c r="CD98" s="775"/>
      <c r="CE98" s="775"/>
      <c r="CF98" s="775"/>
      <c r="CG98" s="775"/>
      <c r="CH98" s="775"/>
      <c r="CI98" s="775"/>
      <c r="CJ98" s="775"/>
      <c r="CK98" s="775"/>
      <c r="CL98" s="775"/>
      <c r="CM98" s="775"/>
      <c r="CN98" s="775"/>
      <c r="CO98" s="775"/>
      <c r="CP98" s="775"/>
      <c r="CQ98" s="775"/>
      <c r="CR98" s="775"/>
      <c r="CS98" s="775"/>
      <c r="CT98" s="775"/>
      <c r="CU98" s="775"/>
      <c r="CV98" s="775"/>
      <c r="CW98" s="775"/>
      <c r="CX98" s="775"/>
      <c r="CY98" s="775"/>
      <c r="CZ98" s="775"/>
      <c r="DA98" s="775"/>
      <c r="DB98" s="775"/>
      <c r="DC98" s="775"/>
      <c r="DD98" s="775"/>
      <c r="DE98" s="775"/>
      <c r="DF98" s="775"/>
      <c r="DG98" s="775"/>
      <c r="DH98" s="775"/>
      <c r="DI98" s="775"/>
      <c r="DJ98" s="775"/>
      <c r="DK98" s="775"/>
      <c r="DL98" s="775"/>
      <c r="DM98" s="775"/>
      <c r="DN98" s="775"/>
      <c r="DO98" s="775"/>
      <c r="DP98" s="775"/>
      <c r="DQ98" s="775"/>
      <c r="DR98" s="775"/>
      <c r="DS98" s="775"/>
      <c r="DT98" s="775"/>
      <c r="DU98" s="775"/>
      <c r="DV98" s="775"/>
      <c r="DW98" s="775"/>
      <c r="DX98" s="775"/>
      <c r="DY98" s="775"/>
      <c r="DZ98" s="775"/>
      <c r="EA98" s="775"/>
      <c r="EB98" s="775"/>
      <c r="EC98" s="775"/>
      <c r="ED98" s="775"/>
      <c r="EE98" s="775"/>
      <c r="EF98" s="775"/>
      <c r="EG98" s="775"/>
      <c r="EH98" s="775"/>
      <c r="EI98" s="775"/>
      <c r="EJ98" s="775"/>
      <c r="EK98" s="775"/>
      <c r="EL98" s="775"/>
      <c r="EM98" s="775"/>
      <c r="EN98" s="775"/>
      <c r="EO98" s="775"/>
      <c r="EP98" s="775"/>
      <c r="EQ98" s="775"/>
      <c r="ER98" s="775"/>
      <c r="ES98" s="775"/>
      <c r="ET98" s="775"/>
      <c r="EU98" s="775"/>
      <c r="EV98" s="775"/>
      <c r="EW98" s="775"/>
      <c r="EX98" s="775"/>
      <c r="EY98" s="775"/>
      <c r="EZ98" s="775"/>
      <c r="FA98" s="775"/>
      <c r="FB98" s="775"/>
      <c r="FC98" s="775"/>
      <c r="FD98" s="775"/>
      <c r="FE98" s="775"/>
      <c r="FF98" s="775"/>
      <c r="FG98" s="775"/>
      <c r="FH98" s="775"/>
      <c r="FI98" s="775"/>
      <c r="FJ98" s="775"/>
      <c r="FK98" s="775"/>
      <c r="FL98" s="775"/>
      <c r="FM98" s="775"/>
      <c r="FN98" s="775"/>
      <c r="FO98" s="775"/>
      <c r="FP98" s="775"/>
      <c r="FQ98" s="775"/>
      <c r="FR98" s="775"/>
      <c r="FS98" s="775"/>
      <c r="FT98" s="775"/>
    </row>
    <row r="99" spans="2:176" ht="9.75" customHeight="1" x14ac:dyDescent="0.15">
      <c r="B99" s="950"/>
      <c r="C99" s="927"/>
      <c r="D99" s="932"/>
      <c r="E99" s="926"/>
      <c r="F99" s="926"/>
      <c r="G99" s="926"/>
      <c r="H99" s="926"/>
      <c r="I99" s="926"/>
      <c r="J99" s="926"/>
      <c r="K99" s="926"/>
      <c r="L99" s="926"/>
      <c r="M99" s="926"/>
      <c r="N99" s="926"/>
      <c r="O99" s="927"/>
      <c r="P99" s="932"/>
      <c r="Q99" s="926"/>
      <c r="R99" s="926"/>
      <c r="S99" s="923"/>
      <c r="T99" s="923"/>
      <c r="U99" s="923"/>
      <c r="V99" s="923"/>
      <c r="W99" s="923"/>
      <c r="X99" s="926"/>
      <c r="Y99" s="926"/>
      <c r="Z99" s="926"/>
      <c r="AA99" s="926"/>
      <c r="AB99" s="926"/>
      <c r="AC99" s="926"/>
      <c r="AD99" s="926"/>
      <c r="AE99" s="926"/>
      <c r="AF99" s="926"/>
      <c r="AG99" s="926"/>
      <c r="AH99" s="926"/>
      <c r="AI99" s="927"/>
      <c r="AJ99" s="932"/>
      <c r="AK99" s="926"/>
      <c r="AL99" s="926"/>
      <c r="AM99" s="926"/>
      <c r="AN99" s="926"/>
      <c r="AO99" s="926"/>
      <c r="AP99" s="926"/>
      <c r="AQ99" s="926"/>
      <c r="AR99" s="926"/>
      <c r="AS99" s="926"/>
      <c r="AT99" s="926"/>
      <c r="AU99" s="926"/>
      <c r="AV99" s="926"/>
      <c r="AW99" s="926"/>
      <c r="AX99" s="926"/>
      <c r="AY99" s="926"/>
      <c r="AZ99" s="926"/>
      <c r="BA99" s="926"/>
      <c r="BB99" s="926"/>
      <c r="BC99" s="926"/>
      <c r="BD99" s="926"/>
      <c r="BE99" s="926"/>
      <c r="BF99" s="926"/>
      <c r="BG99" s="926"/>
      <c r="BH99" s="933"/>
      <c r="BI99" s="132"/>
      <c r="BJ99" s="132"/>
      <c r="BK99" s="132"/>
      <c r="BL99" s="132"/>
      <c r="BM99" s="132"/>
      <c r="BN99" s="124"/>
      <c r="BO99" s="124"/>
      <c r="BP99" s="124"/>
      <c r="BQ99" s="124"/>
      <c r="BR99" s="132"/>
      <c r="BS99" s="132"/>
      <c r="BT99" s="132"/>
      <c r="BU99" s="132"/>
      <c r="BV99" s="132"/>
      <c r="BW99" s="132"/>
      <c r="BX99" s="132"/>
      <c r="BY99" s="132"/>
      <c r="BZ99" s="132"/>
      <c r="CA99" s="5"/>
      <c r="CB99" s="2"/>
      <c r="CC99" s="775"/>
      <c r="CD99" s="775"/>
      <c r="CE99" s="775"/>
      <c r="CF99" s="775"/>
      <c r="CG99" s="775"/>
      <c r="CH99" s="775"/>
      <c r="CI99" s="775"/>
      <c r="CJ99" s="775"/>
      <c r="CK99" s="775"/>
      <c r="CL99" s="775"/>
      <c r="CM99" s="775"/>
      <c r="CN99" s="775"/>
      <c r="CO99" s="775"/>
      <c r="CP99" s="775"/>
      <c r="CQ99" s="775"/>
      <c r="CR99" s="775"/>
      <c r="CS99" s="775"/>
      <c r="CT99" s="775"/>
      <c r="CU99" s="775"/>
      <c r="CV99" s="775"/>
      <c r="CW99" s="775"/>
      <c r="CX99" s="775"/>
      <c r="CY99" s="775"/>
      <c r="CZ99" s="775"/>
      <c r="DA99" s="775"/>
      <c r="DB99" s="775"/>
      <c r="DC99" s="775"/>
      <c r="DD99" s="775"/>
      <c r="DE99" s="775"/>
      <c r="DF99" s="775"/>
      <c r="DG99" s="775"/>
      <c r="DH99" s="775"/>
      <c r="DI99" s="775"/>
      <c r="DJ99" s="775"/>
      <c r="DK99" s="775"/>
      <c r="DL99" s="775"/>
      <c r="DM99" s="775"/>
      <c r="DN99" s="775"/>
      <c r="DO99" s="775"/>
      <c r="DP99" s="775"/>
      <c r="DQ99" s="775"/>
      <c r="DR99" s="775"/>
      <c r="DS99" s="775"/>
      <c r="DT99" s="775"/>
      <c r="DU99" s="775"/>
      <c r="DV99" s="775"/>
      <c r="DW99" s="775"/>
      <c r="DX99" s="775"/>
      <c r="DY99" s="775"/>
      <c r="DZ99" s="775"/>
      <c r="EA99" s="775"/>
      <c r="EB99" s="775"/>
      <c r="EC99" s="775"/>
      <c r="ED99" s="775"/>
      <c r="EE99" s="775"/>
      <c r="EF99" s="775"/>
      <c r="EG99" s="775"/>
      <c r="EH99" s="775"/>
      <c r="EI99" s="775"/>
      <c r="EJ99" s="775"/>
      <c r="EK99" s="775"/>
      <c r="EL99" s="775"/>
      <c r="EM99" s="775"/>
      <c r="EN99" s="775"/>
      <c r="EO99" s="775"/>
      <c r="EP99" s="775"/>
      <c r="EQ99" s="775"/>
      <c r="ER99" s="775"/>
      <c r="ES99" s="775"/>
      <c r="ET99" s="775"/>
      <c r="EU99" s="775"/>
      <c r="EV99" s="775"/>
      <c r="EW99" s="775"/>
      <c r="EX99" s="775"/>
      <c r="EY99" s="775"/>
      <c r="EZ99" s="775"/>
      <c r="FA99" s="775"/>
      <c r="FB99" s="775"/>
      <c r="FC99" s="775"/>
      <c r="FD99" s="775"/>
      <c r="FE99" s="775"/>
      <c r="FF99" s="775"/>
      <c r="FG99" s="775"/>
      <c r="FH99" s="775"/>
      <c r="FI99" s="775"/>
      <c r="FJ99" s="775"/>
      <c r="FK99" s="775"/>
      <c r="FL99" s="775"/>
      <c r="FM99" s="775"/>
      <c r="FN99" s="775"/>
      <c r="FO99" s="775"/>
      <c r="FP99" s="775"/>
      <c r="FQ99" s="775"/>
      <c r="FR99" s="775"/>
      <c r="FS99" s="775"/>
      <c r="FT99" s="775"/>
    </row>
    <row r="100" spans="2:176" ht="9.75" customHeight="1" x14ac:dyDescent="0.2">
      <c r="B100" s="951"/>
      <c r="C100" s="929"/>
      <c r="D100" s="2892"/>
      <c r="E100" s="1660"/>
      <c r="F100" s="1660"/>
      <c r="G100" s="1660"/>
      <c r="H100" s="1660"/>
      <c r="I100" s="1660"/>
      <c r="J100" s="1660"/>
      <c r="K100" s="1660"/>
      <c r="L100" s="1660"/>
      <c r="M100" s="1660"/>
      <c r="N100" s="1660"/>
      <c r="O100" s="2893"/>
      <c r="P100" s="952"/>
      <c r="Q100" s="928"/>
      <c r="R100" s="928"/>
      <c r="S100" s="923"/>
      <c r="T100" s="923"/>
      <c r="U100" s="923"/>
      <c r="V100" s="923"/>
      <c r="W100" s="923"/>
      <c r="X100" s="928"/>
      <c r="Y100" s="928"/>
      <c r="Z100" s="928"/>
      <c r="AA100" s="928"/>
      <c r="AB100" s="928"/>
      <c r="AC100" s="928"/>
      <c r="AD100" s="928"/>
      <c r="AE100" s="928"/>
      <c r="AF100" s="928"/>
      <c r="AG100" s="928"/>
      <c r="AH100" s="928"/>
      <c r="AI100" s="929"/>
      <c r="AJ100" s="932"/>
      <c r="AK100" s="926"/>
      <c r="AL100" s="926"/>
      <c r="AM100" s="926"/>
      <c r="AN100" s="926"/>
      <c r="AO100" s="926"/>
      <c r="AP100" s="926"/>
      <c r="AQ100" s="926"/>
      <c r="AR100" s="926"/>
      <c r="AS100" s="926"/>
      <c r="AT100" s="926"/>
      <c r="AU100" s="926"/>
      <c r="AV100" s="926"/>
      <c r="AW100" s="926"/>
      <c r="AX100" s="926"/>
      <c r="AY100" s="926"/>
      <c r="AZ100" s="926"/>
      <c r="BA100" s="926"/>
      <c r="BB100" s="926"/>
      <c r="BC100" s="926"/>
      <c r="BD100" s="926"/>
      <c r="BE100" s="926"/>
      <c r="BF100" s="926"/>
      <c r="BG100" s="926"/>
      <c r="BH100" s="933"/>
      <c r="BI100" s="132"/>
      <c r="BJ100" s="132"/>
      <c r="BK100" s="132"/>
      <c r="BL100" s="132"/>
      <c r="BM100" s="132"/>
      <c r="BN100" s="133"/>
      <c r="BO100" s="133"/>
      <c r="BP100" s="133"/>
      <c r="BQ100" s="133"/>
      <c r="BR100" s="132"/>
      <c r="BS100" s="132"/>
      <c r="BT100" s="132"/>
      <c r="BU100" s="132"/>
      <c r="BV100" s="132"/>
      <c r="BW100" s="132"/>
      <c r="BX100" s="132"/>
      <c r="BY100" s="132"/>
      <c r="BZ100" s="132"/>
      <c r="CA100" s="5"/>
      <c r="CB100" s="2"/>
      <c r="CC100" s="775"/>
      <c r="CD100" s="775"/>
      <c r="CE100" s="775"/>
      <c r="CF100" s="775"/>
      <c r="CG100" s="775"/>
      <c r="CH100" s="775"/>
      <c r="CI100" s="775"/>
      <c r="CJ100" s="775"/>
      <c r="CK100" s="775"/>
      <c r="CL100" s="775"/>
      <c r="CM100" s="775"/>
      <c r="CN100" s="775"/>
      <c r="CO100" s="775"/>
      <c r="CP100" s="775"/>
      <c r="CQ100" s="775"/>
      <c r="CR100" s="775"/>
      <c r="CS100" s="775"/>
      <c r="CT100" s="775"/>
      <c r="CU100" s="775"/>
      <c r="CV100" s="775"/>
      <c r="CW100" s="775"/>
      <c r="CX100" s="775"/>
      <c r="CY100" s="775"/>
      <c r="CZ100" s="775"/>
      <c r="DA100" s="775"/>
      <c r="DB100" s="775"/>
      <c r="DC100" s="775"/>
      <c r="DD100" s="775"/>
      <c r="DE100" s="775"/>
      <c r="DF100" s="775"/>
      <c r="DG100" s="775"/>
      <c r="DH100" s="775"/>
      <c r="DI100" s="775"/>
      <c r="DJ100" s="775"/>
      <c r="DK100" s="775"/>
      <c r="DL100" s="775"/>
      <c r="DM100" s="775"/>
      <c r="DN100" s="775"/>
      <c r="DO100" s="775"/>
      <c r="DP100" s="775"/>
      <c r="DQ100" s="775"/>
      <c r="DR100" s="775"/>
      <c r="DS100" s="775"/>
      <c r="DT100" s="775"/>
      <c r="DU100" s="775"/>
      <c r="DV100" s="775"/>
      <c r="DW100" s="775"/>
      <c r="DX100" s="775"/>
      <c r="DY100" s="775"/>
      <c r="DZ100" s="775"/>
      <c r="EA100" s="775"/>
      <c r="EB100" s="775"/>
      <c r="EC100" s="775"/>
      <c r="ED100" s="775"/>
      <c r="EE100" s="775"/>
      <c r="EF100" s="775"/>
      <c r="EG100" s="775"/>
      <c r="EH100" s="775"/>
      <c r="EI100" s="775"/>
      <c r="EJ100" s="775"/>
      <c r="EK100" s="775"/>
      <c r="EL100" s="775"/>
      <c r="EM100" s="775"/>
      <c r="EN100" s="775"/>
      <c r="EO100" s="775"/>
      <c r="EP100" s="775"/>
      <c r="EQ100" s="775"/>
      <c r="ER100" s="775"/>
      <c r="ES100" s="775"/>
      <c r="ET100" s="775"/>
      <c r="EU100" s="775"/>
      <c r="EV100" s="775"/>
      <c r="EW100" s="775"/>
      <c r="EX100" s="775"/>
      <c r="EY100" s="775"/>
      <c r="EZ100" s="775"/>
      <c r="FA100" s="775"/>
      <c r="FB100" s="775"/>
      <c r="FC100" s="775"/>
      <c r="FD100" s="775"/>
      <c r="FE100" s="775"/>
      <c r="FF100" s="775"/>
      <c r="FG100" s="775"/>
      <c r="FH100" s="775"/>
      <c r="FI100" s="775"/>
      <c r="FJ100" s="775"/>
      <c r="FK100" s="775"/>
      <c r="FL100" s="775"/>
      <c r="FM100" s="775"/>
      <c r="FN100" s="775"/>
      <c r="FO100" s="775"/>
      <c r="FP100" s="775"/>
      <c r="FQ100" s="775"/>
      <c r="FR100" s="775"/>
      <c r="FS100" s="775"/>
      <c r="FT100" s="775"/>
    </row>
    <row r="101" spans="2:176" ht="22.5" customHeight="1" x14ac:dyDescent="0.2">
      <c r="B101" s="134" t="str">
        <f t="shared" ref="B101:B107" si="1">IF(C52="","",C52)</f>
        <v/>
      </c>
      <c r="C101" s="135" t="str">
        <f t="shared" ref="C101:C107" si="2">IF(E52="","",E52)</f>
        <v/>
      </c>
      <c r="D101" s="2888" t="str">
        <f>IF(G52="","",G52)</f>
        <v/>
      </c>
      <c r="E101" s="2889"/>
      <c r="F101" s="2889"/>
      <c r="G101" s="2889"/>
      <c r="H101" s="2889"/>
      <c r="I101" s="2889"/>
      <c r="J101" s="2889"/>
      <c r="K101" s="2889"/>
      <c r="L101" s="2889"/>
      <c r="M101" s="2889"/>
      <c r="N101" s="2889"/>
      <c r="O101" s="2890"/>
      <c r="P101" s="1847" t="str">
        <f t="shared" ref="P101:P107" si="3">IF(S52="","",S52)</f>
        <v/>
      </c>
      <c r="Q101" s="1848"/>
      <c r="R101" s="1849"/>
      <c r="S101" s="1850" t="str">
        <f>IF(AB52="","",AB52)</f>
        <v/>
      </c>
      <c r="T101" s="1850"/>
      <c r="U101" s="1850"/>
      <c r="V101" s="1850"/>
      <c r="W101" s="1850"/>
      <c r="X101" s="1803" t="str">
        <f t="shared" ref="X101:X107" si="4">IF(AJ52="","",AJ52)</f>
        <v/>
      </c>
      <c r="Y101" s="1803"/>
      <c r="Z101" s="1803"/>
      <c r="AA101" s="1803"/>
      <c r="AB101" s="1803"/>
      <c r="AC101" s="1803"/>
      <c r="AD101" s="1803"/>
      <c r="AE101" s="1803"/>
      <c r="AF101" s="1803"/>
      <c r="AG101" s="1803"/>
      <c r="AH101" s="1803"/>
      <c r="AI101" s="1804"/>
      <c r="AJ101" s="1868" t="str">
        <f>IF(AY52="","",AY52)</f>
        <v/>
      </c>
      <c r="AK101" s="1869"/>
      <c r="AL101" s="1869"/>
      <c r="AM101" s="1869"/>
      <c r="AN101" s="1869"/>
      <c r="AO101" s="1869"/>
      <c r="AP101" s="1869"/>
      <c r="AQ101" s="1869"/>
      <c r="AR101" s="1869"/>
      <c r="AS101" s="1869"/>
      <c r="AT101" s="1869"/>
      <c r="AU101" s="1869"/>
      <c r="AV101" s="1869"/>
      <c r="AW101" s="1869"/>
      <c r="AX101" s="1869"/>
      <c r="AY101" s="1869"/>
      <c r="AZ101" s="1869"/>
      <c r="BA101" s="1869"/>
      <c r="BB101" s="1869"/>
      <c r="BC101" s="1869"/>
      <c r="BD101" s="1869"/>
      <c r="BE101" s="1869"/>
      <c r="BF101" s="1869"/>
      <c r="BG101" s="1869"/>
      <c r="BH101" s="1870"/>
      <c r="BI101" s="133"/>
      <c r="BJ101" s="133"/>
      <c r="BK101" s="133"/>
      <c r="BL101" s="133"/>
      <c r="BM101" s="133"/>
      <c r="BN101" s="133"/>
      <c r="BO101" s="133"/>
      <c r="BP101" s="133"/>
      <c r="BQ101" s="133"/>
      <c r="BR101" s="133"/>
      <c r="BS101" s="133"/>
      <c r="BT101" s="133"/>
      <c r="BU101" s="133"/>
      <c r="BV101" s="133"/>
      <c r="BW101" s="133"/>
      <c r="BX101" s="133"/>
      <c r="BY101" s="133"/>
      <c r="BZ101" s="133"/>
      <c r="CA101" s="13"/>
      <c r="CB101" s="2"/>
      <c r="CC101" s="775"/>
      <c r="CD101" s="775"/>
      <c r="CE101" s="775"/>
      <c r="CF101" s="775"/>
      <c r="CG101" s="775"/>
      <c r="CH101" s="775"/>
      <c r="CI101" s="775"/>
      <c r="CJ101" s="775"/>
      <c r="CK101" s="775"/>
      <c r="CL101" s="775"/>
      <c r="CM101" s="775"/>
      <c r="CN101" s="775"/>
      <c r="CO101" s="775"/>
      <c r="CP101" s="775"/>
      <c r="CQ101" s="775"/>
      <c r="CR101" s="775"/>
      <c r="CS101" s="775"/>
      <c r="CT101" s="775"/>
      <c r="CU101" s="775"/>
      <c r="CV101" s="775"/>
      <c r="CW101" s="775"/>
      <c r="CX101" s="775"/>
      <c r="CY101" s="775"/>
      <c r="CZ101" s="775"/>
      <c r="DA101" s="775"/>
      <c r="DB101" s="775"/>
      <c r="DC101" s="775"/>
      <c r="DD101" s="775"/>
      <c r="DE101" s="775"/>
      <c r="DF101" s="775"/>
      <c r="DG101" s="775"/>
      <c r="DH101" s="775"/>
      <c r="DI101" s="775"/>
      <c r="DJ101" s="775"/>
      <c r="DK101" s="775"/>
      <c r="DL101" s="775"/>
      <c r="DM101" s="775"/>
      <c r="DN101" s="775"/>
      <c r="DO101" s="775"/>
      <c r="DP101" s="775"/>
      <c r="DQ101" s="775"/>
      <c r="DR101" s="775"/>
      <c r="DS101" s="775"/>
      <c r="DT101" s="775"/>
      <c r="DU101" s="775"/>
      <c r="DV101" s="775"/>
      <c r="DW101" s="775"/>
      <c r="DX101" s="775"/>
      <c r="DY101" s="775"/>
      <c r="DZ101" s="775"/>
      <c r="EA101" s="775"/>
      <c r="EB101" s="775"/>
      <c r="EC101" s="775"/>
      <c r="ED101" s="775"/>
      <c r="EE101" s="775"/>
      <c r="EF101" s="775"/>
      <c r="EG101" s="775"/>
      <c r="EH101" s="775"/>
      <c r="EI101" s="775"/>
      <c r="EJ101" s="775"/>
      <c r="EK101" s="775"/>
      <c r="EL101" s="775"/>
      <c r="EM101" s="775"/>
      <c r="EN101" s="775"/>
      <c r="EO101" s="775"/>
      <c r="EP101" s="775"/>
      <c r="EQ101" s="775"/>
      <c r="ER101" s="775"/>
      <c r="ES101" s="775"/>
      <c r="ET101" s="775"/>
      <c r="EU101" s="775"/>
      <c r="EV101" s="775"/>
      <c r="EW101" s="775"/>
      <c r="EX101" s="775"/>
      <c r="EY101" s="775"/>
      <c r="EZ101" s="775"/>
      <c r="FA101" s="775"/>
      <c r="FB101" s="775"/>
      <c r="FC101" s="775"/>
      <c r="FD101" s="775"/>
      <c r="FE101" s="775"/>
      <c r="FF101" s="775"/>
      <c r="FG101" s="775"/>
      <c r="FH101" s="775"/>
      <c r="FI101" s="775"/>
      <c r="FJ101" s="775"/>
      <c r="FK101" s="775"/>
      <c r="FL101" s="775"/>
      <c r="FM101" s="775"/>
      <c r="FN101" s="775"/>
      <c r="FO101" s="775"/>
      <c r="FP101" s="775"/>
      <c r="FQ101" s="775"/>
      <c r="FR101" s="775"/>
      <c r="FS101" s="775"/>
      <c r="FT101" s="775"/>
    </row>
    <row r="102" spans="2:176" ht="22.5" customHeight="1" x14ac:dyDescent="0.2">
      <c r="B102" s="134" t="str">
        <f t="shared" si="1"/>
        <v/>
      </c>
      <c r="C102" s="135" t="str">
        <f t="shared" si="2"/>
        <v/>
      </c>
      <c r="D102" s="1950" t="str">
        <f t="shared" ref="D102:D107" si="5">IF(G53="","",G53)</f>
        <v/>
      </c>
      <c r="E102" s="1951"/>
      <c r="F102" s="1951"/>
      <c r="G102" s="1951"/>
      <c r="H102" s="1951"/>
      <c r="I102" s="1951"/>
      <c r="J102" s="1951"/>
      <c r="K102" s="1951"/>
      <c r="L102" s="1951"/>
      <c r="M102" s="1951"/>
      <c r="N102" s="1951"/>
      <c r="O102" s="2891"/>
      <c r="P102" s="1847" t="str">
        <f t="shared" si="3"/>
        <v/>
      </c>
      <c r="Q102" s="1848"/>
      <c r="R102" s="1849"/>
      <c r="S102" s="1850" t="str">
        <f t="shared" ref="S102:S107" si="6">IF(AB53="","",AB53)</f>
        <v/>
      </c>
      <c r="T102" s="1850"/>
      <c r="U102" s="1850"/>
      <c r="V102" s="1850"/>
      <c r="W102" s="1850"/>
      <c r="X102" s="1803" t="str">
        <f t="shared" si="4"/>
        <v/>
      </c>
      <c r="Y102" s="1803"/>
      <c r="Z102" s="1803"/>
      <c r="AA102" s="1803"/>
      <c r="AB102" s="1803"/>
      <c r="AC102" s="1803"/>
      <c r="AD102" s="1803"/>
      <c r="AE102" s="1803"/>
      <c r="AF102" s="1803"/>
      <c r="AG102" s="1803"/>
      <c r="AH102" s="1803"/>
      <c r="AI102" s="1804"/>
      <c r="AJ102" s="1868" t="str">
        <f t="shared" ref="AJ102:AJ107" si="7">IF(AY53="","",AY53)</f>
        <v/>
      </c>
      <c r="AK102" s="1869"/>
      <c r="AL102" s="1869"/>
      <c r="AM102" s="1869"/>
      <c r="AN102" s="1869"/>
      <c r="AO102" s="1869"/>
      <c r="AP102" s="1869"/>
      <c r="AQ102" s="1869"/>
      <c r="AR102" s="1869"/>
      <c r="AS102" s="1869"/>
      <c r="AT102" s="1869"/>
      <c r="AU102" s="1869"/>
      <c r="AV102" s="1869"/>
      <c r="AW102" s="1869"/>
      <c r="AX102" s="1869"/>
      <c r="AY102" s="1869"/>
      <c r="AZ102" s="1869"/>
      <c r="BA102" s="1869"/>
      <c r="BB102" s="1869"/>
      <c r="BC102" s="1869"/>
      <c r="BD102" s="1869"/>
      <c r="BE102" s="1869"/>
      <c r="BF102" s="1869"/>
      <c r="BG102" s="1869"/>
      <c r="BH102" s="1870"/>
      <c r="BI102" s="133"/>
      <c r="BJ102" s="133"/>
      <c r="BK102" s="133"/>
      <c r="BL102" s="133"/>
      <c r="BM102" s="133"/>
      <c r="BN102" s="133"/>
      <c r="BO102" s="133"/>
      <c r="BP102" s="133"/>
      <c r="BQ102" s="133"/>
      <c r="BR102" s="133"/>
      <c r="BS102" s="133"/>
      <c r="BT102" s="133"/>
      <c r="BU102" s="133"/>
      <c r="BV102" s="133"/>
      <c r="BW102" s="133"/>
      <c r="BX102" s="133"/>
      <c r="BY102" s="133"/>
      <c r="BZ102" s="133"/>
      <c r="CA102" s="13"/>
      <c r="CB102" s="2"/>
      <c r="CC102" s="775"/>
      <c r="CD102" s="775"/>
      <c r="CE102" s="775"/>
      <c r="CF102" s="775"/>
      <c r="CG102" s="775"/>
      <c r="CH102" s="775"/>
      <c r="CI102" s="775"/>
      <c r="CJ102" s="775"/>
      <c r="CK102" s="775"/>
      <c r="CL102" s="775"/>
      <c r="CM102" s="775"/>
      <c r="CN102" s="775"/>
      <c r="CO102" s="775"/>
      <c r="CP102" s="775"/>
      <c r="CQ102" s="775"/>
      <c r="CR102" s="775"/>
      <c r="CS102" s="775"/>
      <c r="CT102" s="775"/>
      <c r="CU102" s="775"/>
      <c r="CV102" s="775"/>
      <c r="CW102" s="775"/>
      <c r="CX102" s="775"/>
      <c r="CY102" s="775"/>
      <c r="CZ102" s="775"/>
      <c r="DA102" s="775"/>
      <c r="DB102" s="775"/>
      <c r="DC102" s="775"/>
      <c r="DD102" s="775"/>
      <c r="DE102" s="775"/>
      <c r="DF102" s="775"/>
      <c r="DG102" s="775"/>
      <c r="DH102" s="775"/>
      <c r="DI102" s="775"/>
      <c r="DJ102" s="775"/>
      <c r="DK102" s="775"/>
      <c r="DL102" s="775"/>
      <c r="DM102" s="775"/>
      <c r="DN102" s="775"/>
      <c r="DO102" s="775"/>
      <c r="DP102" s="775"/>
      <c r="DQ102" s="775"/>
      <c r="DR102" s="775"/>
      <c r="DS102" s="775"/>
      <c r="DT102" s="775"/>
      <c r="DU102" s="775"/>
      <c r="DV102" s="775"/>
      <c r="DW102" s="775"/>
      <c r="DX102" s="775"/>
      <c r="DY102" s="775"/>
      <c r="DZ102" s="775"/>
      <c r="EA102" s="775"/>
      <c r="EB102" s="775"/>
      <c r="EC102" s="775"/>
      <c r="ED102" s="775"/>
      <c r="EE102" s="775"/>
      <c r="EF102" s="775"/>
      <c r="EG102" s="775"/>
      <c r="EH102" s="775"/>
      <c r="EI102" s="775"/>
      <c r="EJ102" s="775"/>
      <c r="EK102" s="775"/>
      <c r="EL102" s="775"/>
      <c r="EM102" s="775"/>
      <c r="EN102" s="775"/>
      <c r="EO102" s="775"/>
      <c r="EP102" s="775"/>
      <c r="EQ102" s="775"/>
      <c r="ER102" s="775"/>
      <c r="ES102" s="775"/>
      <c r="ET102" s="775"/>
      <c r="EU102" s="775"/>
      <c r="EV102" s="775"/>
      <c r="EW102" s="775"/>
      <c r="EX102" s="775"/>
      <c r="EY102" s="775"/>
      <c r="EZ102" s="775"/>
      <c r="FA102" s="775"/>
      <c r="FB102" s="775"/>
      <c r="FC102" s="775"/>
      <c r="FD102" s="775"/>
      <c r="FE102" s="775"/>
      <c r="FF102" s="775"/>
      <c r="FG102" s="775"/>
      <c r="FH102" s="775"/>
      <c r="FI102" s="775"/>
      <c r="FJ102" s="775"/>
      <c r="FK102" s="775"/>
      <c r="FL102" s="775"/>
      <c r="FM102" s="775"/>
      <c r="FN102" s="775"/>
      <c r="FO102" s="775"/>
      <c r="FP102" s="775"/>
      <c r="FQ102" s="775"/>
      <c r="FR102" s="775"/>
      <c r="FS102" s="775"/>
      <c r="FT102" s="775"/>
    </row>
    <row r="103" spans="2:176" ht="22.5" customHeight="1" x14ac:dyDescent="0.2">
      <c r="B103" s="134" t="str">
        <f t="shared" si="1"/>
        <v/>
      </c>
      <c r="C103" s="135" t="str">
        <f t="shared" si="2"/>
        <v/>
      </c>
      <c r="D103" s="1950" t="str">
        <f t="shared" si="5"/>
        <v/>
      </c>
      <c r="E103" s="1951"/>
      <c r="F103" s="1951"/>
      <c r="G103" s="1951"/>
      <c r="H103" s="1951"/>
      <c r="I103" s="1951"/>
      <c r="J103" s="1951"/>
      <c r="K103" s="1951"/>
      <c r="L103" s="1951"/>
      <c r="M103" s="1951"/>
      <c r="N103" s="1951"/>
      <c r="O103" s="2891"/>
      <c r="P103" s="1847" t="str">
        <f t="shared" si="3"/>
        <v/>
      </c>
      <c r="Q103" s="1848"/>
      <c r="R103" s="1849"/>
      <c r="S103" s="1850" t="str">
        <f t="shared" si="6"/>
        <v/>
      </c>
      <c r="T103" s="1850"/>
      <c r="U103" s="1850"/>
      <c r="V103" s="1850"/>
      <c r="W103" s="1850"/>
      <c r="X103" s="1803" t="str">
        <f t="shared" si="4"/>
        <v/>
      </c>
      <c r="Y103" s="1803"/>
      <c r="Z103" s="1803"/>
      <c r="AA103" s="1803"/>
      <c r="AB103" s="1803"/>
      <c r="AC103" s="1803"/>
      <c r="AD103" s="1803"/>
      <c r="AE103" s="1803"/>
      <c r="AF103" s="1803"/>
      <c r="AG103" s="1803"/>
      <c r="AH103" s="1803"/>
      <c r="AI103" s="1804"/>
      <c r="AJ103" s="1754" t="str">
        <f t="shared" si="7"/>
        <v/>
      </c>
      <c r="AK103" s="1755"/>
      <c r="AL103" s="1755"/>
      <c r="AM103" s="1755"/>
      <c r="AN103" s="1755"/>
      <c r="AO103" s="1755"/>
      <c r="AP103" s="1755"/>
      <c r="AQ103" s="1755"/>
      <c r="AR103" s="1755"/>
      <c r="AS103" s="1755"/>
      <c r="AT103" s="1755"/>
      <c r="AU103" s="1755"/>
      <c r="AV103" s="1755"/>
      <c r="AW103" s="1755"/>
      <c r="AX103" s="1755"/>
      <c r="AY103" s="1755"/>
      <c r="AZ103" s="1755"/>
      <c r="BA103" s="1755"/>
      <c r="BB103" s="1755"/>
      <c r="BC103" s="1755"/>
      <c r="BD103" s="1755"/>
      <c r="BE103" s="1755"/>
      <c r="BF103" s="1755"/>
      <c r="BG103" s="1755"/>
      <c r="BH103" s="1756"/>
      <c r="BI103" s="133"/>
      <c r="BJ103" s="133"/>
      <c r="BK103" s="133"/>
      <c r="BL103" s="133"/>
      <c r="BM103" s="133"/>
      <c r="BN103" s="133"/>
      <c r="BO103" s="133"/>
      <c r="BP103" s="133"/>
      <c r="BQ103" s="133"/>
      <c r="BR103" s="133"/>
      <c r="BS103" s="133"/>
      <c r="BT103" s="133"/>
      <c r="BU103" s="133"/>
      <c r="BV103" s="133"/>
      <c r="BW103" s="133"/>
      <c r="BX103" s="133"/>
      <c r="BY103" s="133"/>
      <c r="BZ103" s="133"/>
      <c r="CA103" s="13"/>
      <c r="CB103" s="2"/>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775"/>
      <c r="EB103" s="775"/>
      <c r="EC103" s="775"/>
      <c r="ED103" s="775"/>
      <c r="EE103" s="775"/>
      <c r="EF103" s="775"/>
      <c r="EG103" s="775"/>
      <c r="EH103" s="775"/>
      <c r="EI103" s="775"/>
      <c r="EJ103" s="775"/>
      <c r="EK103" s="775"/>
      <c r="EL103" s="775"/>
      <c r="EM103" s="775"/>
      <c r="EN103" s="775"/>
      <c r="EO103" s="775"/>
      <c r="EP103" s="775"/>
      <c r="EQ103" s="775"/>
      <c r="ER103" s="775"/>
      <c r="ES103" s="775"/>
      <c r="ET103" s="775"/>
      <c r="EU103" s="775"/>
      <c r="EV103" s="775"/>
      <c r="EW103" s="775"/>
      <c r="EX103" s="775"/>
      <c r="EY103" s="775"/>
      <c r="EZ103" s="775"/>
      <c r="FA103" s="775"/>
      <c r="FB103" s="775"/>
      <c r="FC103" s="775"/>
      <c r="FD103" s="775"/>
      <c r="FE103" s="775"/>
      <c r="FF103" s="775"/>
      <c r="FG103" s="775"/>
      <c r="FH103" s="775"/>
      <c r="FI103" s="775"/>
      <c r="FJ103" s="775"/>
      <c r="FK103" s="775"/>
      <c r="FL103" s="775"/>
      <c r="FM103" s="775"/>
      <c r="FN103" s="775"/>
      <c r="FO103" s="775"/>
      <c r="FP103" s="775"/>
      <c r="FQ103" s="775"/>
      <c r="FR103" s="775"/>
      <c r="FS103" s="775"/>
      <c r="FT103" s="775"/>
    </row>
    <row r="104" spans="2:176" ht="22.5" customHeight="1" x14ac:dyDescent="0.2">
      <c r="B104" s="134" t="str">
        <f t="shared" si="1"/>
        <v/>
      </c>
      <c r="C104" s="135" t="str">
        <f t="shared" si="2"/>
        <v/>
      </c>
      <c r="D104" s="1950" t="str">
        <f t="shared" si="5"/>
        <v/>
      </c>
      <c r="E104" s="1951"/>
      <c r="F104" s="1951"/>
      <c r="G104" s="1951"/>
      <c r="H104" s="1951"/>
      <c r="I104" s="1951"/>
      <c r="J104" s="1951"/>
      <c r="K104" s="1951"/>
      <c r="L104" s="1951"/>
      <c r="M104" s="1951"/>
      <c r="N104" s="1951"/>
      <c r="O104" s="2891"/>
      <c r="P104" s="1847" t="str">
        <f t="shared" si="3"/>
        <v/>
      </c>
      <c r="Q104" s="1848"/>
      <c r="R104" s="1849"/>
      <c r="S104" s="1850" t="str">
        <f t="shared" si="6"/>
        <v/>
      </c>
      <c r="T104" s="1850"/>
      <c r="U104" s="1850"/>
      <c r="V104" s="1850"/>
      <c r="W104" s="1850"/>
      <c r="X104" s="1803" t="str">
        <f t="shared" si="4"/>
        <v/>
      </c>
      <c r="Y104" s="1803"/>
      <c r="Z104" s="1803"/>
      <c r="AA104" s="1803"/>
      <c r="AB104" s="1803"/>
      <c r="AC104" s="1803"/>
      <c r="AD104" s="1803"/>
      <c r="AE104" s="1803"/>
      <c r="AF104" s="1803"/>
      <c r="AG104" s="1803"/>
      <c r="AH104" s="1803"/>
      <c r="AI104" s="1804"/>
      <c r="AJ104" s="1754" t="str">
        <f t="shared" si="7"/>
        <v/>
      </c>
      <c r="AK104" s="1755"/>
      <c r="AL104" s="1755"/>
      <c r="AM104" s="1755"/>
      <c r="AN104" s="1755"/>
      <c r="AO104" s="1755"/>
      <c r="AP104" s="1755"/>
      <c r="AQ104" s="1755"/>
      <c r="AR104" s="1755"/>
      <c r="AS104" s="1755"/>
      <c r="AT104" s="1755"/>
      <c r="AU104" s="1755"/>
      <c r="AV104" s="1755"/>
      <c r="AW104" s="1755"/>
      <c r="AX104" s="1755"/>
      <c r="AY104" s="1755"/>
      <c r="AZ104" s="1755"/>
      <c r="BA104" s="1755"/>
      <c r="BB104" s="1755"/>
      <c r="BC104" s="1755"/>
      <c r="BD104" s="1755"/>
      <c r="BE104" s="1755"/>
      <c r="BF104" s="1755"/>
      <c r="BG104" s="1755"/>
      <c r="BH104" s="1756"/>
      <c r="BI104" s="133"/>
      <c r="BJ104" s="133"/>
      <c r="BK104" s="133"/>
      <c r="BL104" s="133"/>
      <c r="BM104" s="133"/>
      <c r="BN104" s="133"/>
      <c r="BO104" s="133"/>
      <c r="BP104" s="133"/>
      <c r="BQ104" s="133"/>
      <c r="BR104" s="133"/>
      <c r="BS104" s="133"/>
      <c r="BT104" s="133"/>
      <c r="BU104" s="133"/>
      <c r="BV104" s="133"/>
      <c r="BW104" s="133"/>
      <c r="BX104" s="133"/>
      <c r="BY104" s="133"/>
      <c r="BZ104" s="133"/>
      <c r="CA104" s="13"/>
      <c r="CB104" s="2"/>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775"/>
      <c r="EB104" s="775"/>
      <c r="EC104" s="775"/>
      <c r="ED104" s="775"/>
      <c r="EE104" s="775"/>
      <c r="EF104" s="775"/>
      <c r="EG104" s="775"/>
      <c r="EH104" s="775"/>
      <c r="EI104" s="775"/>
      <c r="EJ104" s="775"/>
      <c r="EK104" s="775"/>
      <c r="EL104" s="775"/>
      <c r="EM104" s="775"/>
      <c r="EN104" s="775"/>
      <c r="EO104" s="775"/>
      <c r="EP104" s="775"/>
      <c r="EQ104" s="775"/>
      <c r="ER104" s="775"/>
      <c r="ES104" s="775"/>
      <c r="ET104" s="775"/>
      <c r="EU104" s="775"/>
      <c r="EV104" s="775"/>
      <c r="EW104" s="775"/>
      <c r="EX104" s="775"/>
      <c r="EY104" s="775"/>
      <c r="EZ104" s="775"/>
      <c r="FA104" s="775"/>
      <c r="FB104" s="775"/>
      <c r="FC104" s="775"/>
      <c r="FD104" s="775"/>
      <c r="FE104" s="775"/>
      <c r="FF104" s="775"/>
      <c r="FG104" s="775"/>
      <c r="FH104" s="775"/>
      <c r="FI104" s="775"/>
      <c r="FJ104" s="775"/>
      <c r="FK104" s="775"/>
      <c r="FL104" s="775"/>
      <c r="FM104" s="775"/>
      <c r="FN104" s="775"/>
      <c r="FO104" s="775"/>
      <c r="FP104" s="775"/>
      <c r="FQ104" s="775"/>
      <c r="FR104" s="775"/>
      <c r="FS104" s="775"/>
      <c r="FT104" s="775"/>
    </row>
    <row r="105" spans="2:176" ht="22.5" customHeight="1" x14ac:dyDescent="0.2">
      <c r="B105" s="134" t="str">
        <f t="shared" si="1"/>
        <v/>
      </c>
      <c r="C105" s="135" t="str">
        <f t="shared" si="2"/>
        <v/>
      </c>
      <c r="D105" s="1950" t="str">
        <f>IF(G56="","",G56)</f>
        <v/>
      </c>
      <c r="E105" s="1951"/>
      <c r="F105" s="1951"/>
      <c r="G105" s="1951"/>
      <c r="H105" s="1951"/>
      <c r="I105" s="1951"/>
      <c r="J105" s="1951"/>
      <c r="K105" s="1951"/>
      <c r="L105" s="1951"/>
      <c r="M105" s="1951"/>
      <c r="N105" s="1951"/>
      <c r="O105" s="2891"/>
      <c r="P105" s="1847" t="str">
        <f t="shared" si="3"/>
        <v/>
      </c>
      <c r="Q105" s="1848"/>
      <c r="R105" s="1849"/>
      <c r="S105" s="1850" t="str">
        <f t="shared" si="6"/>
        <v/>
      </c>
      <c r="T105" s="1850"/>
      <c r="U105" s="1850"/>
      <c r="V105" s="1850"/>
      <c r="W105" s="1850"/>
      <c r="X105" s="1803" t="str">
        <f t="shared" si="4"/>
        <v/>
      </c>
      <c r="Y105" s="1803"/>
      <c r="Z105" s="1803"/>
      <c r="AA105" s="1803"/>
      <c r="AB105" s="1803"/>
      <c r="AC105" s="1803"/>
      <c r="AD105" s="1803"/>
      <c r="AE105" s="1803"/>
      <c r="AF105" s="1803"/>
      <c r="AG105" s="1803"/>
      <c r="AH105" s="1803"/>
      <c r="AI105" s="1804"/>
      <c r="AJ105" s="1754" t="str">
        <f t="shared" si="7"/>
        <v/>
      </c>
      <c r="AK105" s="1755"/>
      <c r="AL105" s="1755"/>
      <c r="AM105" s="1755"/>
      <c r="AN105" s="1755"/>
      <c r="AO105" s="1755"/>
      <c r="AP105" s="1755"/>
      <c r="AQ105" s="1755"/>
      <c r="AR105" s="1755"/>
      <c r="AS105" s="1755"/>
      <c r="AT105" s="1755"/>
      <c r="AU105" s="1755"/>
      <c r="AV105" s="1755"/>
      <c r="AW105" s="1755"/>
      <c r="AX105" s="1755"/>
      <c r="AY105" s="1755"/>
      <c r="AZ105" s="1755"/>
      <c r="BA105" s="1755"/>
      <c r="BB105" s="1755"/>
      <c r="BC105" s="1755"/>
      <c r="BD105" s="1755"/>
      <c r="BE105" s="1755"/>
      <c r="BF105" s="1755"/>
      <c r="BG105" s="1755"/>
      <c r="BH105" s="1756"/>
      <c r="BI105" s="133"/>
      <c r="BJ105" s="133"/>
      <c r="BK105" s="133"/>
      <c r="BL105" s="133"/>
      <c r="BM105" s="133"/>
      <c r="BN105" s="133"/>
      <c r="BO105" s="133"/>
      <c r="BP105" s="133"/>
      <c r="BQ105" s="133"/>
      <c r="BR105" s="133"/>
      <c r="BS105" s="133"/>
      <c r="BT105" s="133"/>
      <c r="BU105" s="133"/>
      <c r="BV105" s="133"/>
      <c r="BW105" s="133"/>
      <c r="BX105" s="133"/>
      <c r="BY105" s="133"/>
      <c r="BZ105" s="133"/>
      <c r="CA105" s="13"/>
      <c r="CB105" s="2"/>
      <c r="CC105" s="775"/>
      <c r="CD105" s="775"/>
      <c r="CE105" s="775"/>
      <c r="CF105" s="775"/>
      <c r="CG105" s="775"/>
      <c r="CH105" s="775"/>
      <c r="CI105" s="775"/>
      <c r="CJ105" s="775"/>
      <c r="CK105" s="775"/>
      <c r="CL105" s="775"/>
      <c r="CM105" s="775"/>
      <c r="CN105" s="775"/>
      <c r="CO105" s="775"/>
      <c r="CP105" s="775"/>
      <c r="CQ105" s="775"/>
      <c r="CR105" s="775"/>
      <c r="CS105" s="775"/>
      <c r="CT105" s="775"/>
      <c r="CU105" s="775"/>
      <c r="CV105" s="775"/>
      <c r="CW105" s="775"/>
      <c r="CX105" s="775"/>
      <c r="CY105" s="775"/>
      <c r="CZ105" s="775"/>
      <c r="DA105" s="775"/>
      <c r="DB105" s="775"/>
      <c r="DC105" s="775"/>
      <c r="DD105" s="775"/>
      <c r="DE105" s="775"/>
      <c r="DF105" s="775"/>
      <c r="DG105" s="775"/>
      <c r="DH105" s="775"/>
      <c r="DI105" s="775"/>
      <c r="DJ105" s="775"/>
      <c r="DK105" s="775"/>
      <c r="DL105" s="775"/>
      <c r="DM105" s="775"/>
      <c r="DN105" s="775"/>
      <c r="DO105" s="775"/>
      <c r="DP105" s="775"/>
      <c r="DQ105" s="775"/>
      <c r="DR105" s="775"/>
      <c r="DS105" s="775"/>
      <c r="DT105" s="775"/>
      <c r="DU105" s="775"/>
      <c r="DV105" s="775"/>
      <c r="DW105" s="775"/>
      <c r="DX105" s="775"/>
      <c r="DY105" s="775"/>
      <c r="DZ105" s="775"/>
      <c r="EA105" s="775"/>
      <c r="EB105" s="775"/>
      <c r="EC105" s="775"/>
      <c r="ED105" s="775"/>
      <c r="EE105" s="775"/>
      <c r="EF105" s="775"/>
      <c r="EG105" s="775"/>
      <c r="EH105" s="775"/>
      <c r="EI105" s="775"/>
      <c r="EJ105" s="775"/>
      <c r="EK105" s="775"/>
      <c r="EL105" s="775"/>
      <c r="EM105" s="775"/>
      <c r="EN105" s="775"/>
      <c r="EO105" s="775"/>
      <c r="EP105" s="775"/>
      <c r="EQ105" s="775"/>
      <c r="ER105" s="775"/>
      <c r="ES105" s="775"/>
      <c r="ET105" s="775"/>
      <c r="EU105" s="775"/>
      <c r="EV105" s="775"/>
      <c r="EW105" s="775"/>
      <c r="EX105" s="775"/>
      <c r="EY105" s="775"/>
      <c r="EZ105" s="775"/>
      <c r="FA105" s="775"/>
      <c r="FB105" s="775"/>
      <c r="FC105" s="775"/>
      <c r="FD105" s="775"/>
      <c r="FE105" s="775"/>
      <c r="FF105" s="775"/>
      <c r="FG105" s="775"/>
      <c r="FH105" s="775"/>
      <c r="FI105" s="775"/>
      <c r="FJ105" s="775"/>
      <c r="FK105" s="775"/>
      <c r="FL105" s="775"/>
      <c r="FM105" s="775"/>
      <c r="FN105" s="775"/>
      <c r="FO105" s="775"/>
      <c r="FP105" s="775"/>
      <c r="FQ105" s="775"/>
      <c r="FR105" s="775"/>
      <c r="FS105" s="775"/>
      <c r="FT105" s="775"/>
    </row>
    <row r="106" spans="2:176" ht="22.5" customHeight="1" x14ac:dyDescent="0.2">
      <c r="B106" s="134" t="str">
        <f t="shared" si="1"/>
        <v/>
      </c>
      <c r="C106" s="135" t="str">
        <f t="shared" si="2"/>
        <v/>
      </c>
      <c r="D106" s="1950" t="str">
        <f t="shared" si="5"/>
        <v/>
      </c>
      <c r="E106" s="1951"/>
      <c r="F106" s="1951"/>
      <c r="G106" s="1951"/>
      <c r="H106" s="1951"/>
      <c r="I106" s="1951"/>
      <c r="J106" s="1951"/>
      <c r="K106" s="1951"/>
      <c r="L106" s="1951"/>
      <c r="M106" s="1951"/>
      <c r="N106" s="1951"/>
      <c r="O106" s="2891"/>
      <c r="P106" s="1847" t="str">
        <f t="shared" si="3"/>
        <v/>
      </c>
      <c r="Q106" s="1848"/>
      <c r="R106" s="1849"/>
      <c r="S106" s="1850" t="str">
        <f t="shared" si="6"/>
        <v/>
      </c>
      <c r="T106" s="1850"/>
      <c r="U106" s="1850"/>
      <c r="V106" s="1850"/>
      <c r="W106" s="1850"/>
      <c r="X106" s="1803" t="str">
        <f t="shared" si="4"/>
        <v/>
      </c>
      <c r="Y106" s="1803"/>
      <c r="Z106" s="1803"/>
      <c r="AA106" s="1803"/>
      <c r="AB106" s="1803"/>
      <c r="AC106" s="1803"/>
      <c r="AD106" s="1803"/>
      <c r="AE106" s="1803"/>
      <c r="AF106" s="1803"/>
      <c r="AG106" s="1803"/>
      <c r="AH106" s="1803"/>
      <c r="AI106" s="1804"/>
      <c r="AJ106" s="1754" t="str">
        <f t="shared" si="7"/>
        <v/>
      </c>
      <c r="AK106" s="1755"/>
      <c r="AL106" s="1755"/>
      <c r="AM106" s="1755"/>
      <c r="AN106" s="1755"/>
      <c r="AO106" s="1755"/>
      <c r="AP106" s="1755"/>
      <c r="AQ106" s="1755"/>
      <c r="AR106" s="1755"/>
      <c r="AS106" s="1755"/>
      <c r="AT106" s="1755"/>
      <c r="AU106" s="1755"/>
      <c r="AV106" s="1755"/>
      <c r="AW106" s="1755"/>
      <c r="AX106" s="1755"/>
      <c r="AY106" s="1755"/>
      <c r="AZ106" s="1755"/>
      <c r="BA106" s="1755"/>
      <c r="BB106" s="1755"/>
      <c r="BC106" s="1755"/>
      <c r="BD106" s="1755"/>
      <c r="BE106" s="1755"/>
      <c r="BF106" s="1755"/>
      <c r="BG106" s="1755"/>
      <c r="BH106" s="1756"/>
      <c r="BI106" s="133"/>
      <c r="BJ106" s="133"/>
      <c r="BK106" s="133"/>
      <c r="BL106" s="133"/>
      <c r="BM106" s="133"/>
      <c r="BN106" s="133"/>
      <c r="BO106" s="133"/>
      <c r="BP106" s="133"/>
      <c r="BQ106" s="133"/>
      <c r="BR106" s="133"/>
      <c r="BS106" s="133"/>
      <c r="BT106" s="133"/>
      <c r="BU106" s="133"/>
      <c r="BV106" s="133"/>
      <c r="BW106" s="133"/>
      <c r="BX106" s="133"/>
      <c r="BY106" s="133"/>
      <c r="BZ106" s="133"/>
      <c r="CA106" s="13"/>
      <c r="CB106" s="2"/>
      <c r="CC106" s="775"/>
      <c r="CD106" s="775"/>
      <c r="CE106" s="775"/>
      <c r="CF106" s="775"/>
      <c r="CG106" s="775"/>
      <c r="CH106" s="775"/>
      <c r="CI106" s="775"/>
      <c r="CJ106" s="775"/>
      <c r="CK106" s="775"/>
      <c r="CL106" s="775"/>
      <c r="CM106" s="775"/>
      <c r="CN106" s="775"/>
      <c r="CO106" s="775"/>
      <c r="CP106" s="775"/>
      <c r="CQ106" s="775"/>
      <c r="CR106" s="775"/>
      <c r="CS106" s="775"/>
      <c r="CT106" s="775"/>
      <c r="CU106" s="775"/>
      <c r="CV106" s="775"/>
      <c r="CW106" s="775"/>
      <c r="CX106" s="775"/>
      <c r="CY106" s="775"/>
      <c r="CZ106" s="775"/>
      <c r="DA106" s="775"/>
      <c r="DB106" s="775"/>
      <c r="DC106" s="775"/>
      <c r="DD106" s="775"/>
      <c r="DE106" s="775"/>
      <c r="DF106" s="775"/>
      <c r="DG106" s="775"/>
      <c r="DH106" s="775"/>
      <c r="DI106" s="775"/>
      <c r="DJ106" s="775"/>
      <c r="DK106" s="775"/>
      <c r="DL106" s="775"/>
      <c r="DM106" s="775"/>
      <c r="DN106" s="775"/>
      <c r="DO106" s="775"/>
      <c r="DP106" s="775"/>
      <c r="DQ106" s="775"/>
      <c r="DR106" s="775"/>
      <c r="DS106" s="775"/>
      <c r="DT106" s="775"/>
      <c r="DU106" s="775"/>
      <c r="DV106" s="775"/>
      <c r="DW106" s="775"/>
      <c r="DX106" s="775"/>
      <c r="DY106" s="775"/>
      <c r="DZ106" s="775"/>
      <c r="EA106" s="775"/>
      <c r="EB106" s="775"/>
      <c r="EC106" s="775"/>
      <c r="ED106" s="775"/>
      <c r="EE106" s="775"/>
      <c r="EF106" s="775"/>
      <c r="EG106" s="775"/>
      <c r="EH106" s="775"/>
      <c r="EI106" s="775"/>
      <c r="EJ106" s="775"/>
      <c r="EK106" s="775"/>
      <c r="EL106" s="775"/>
      <c r="EM106" s="775"/>
      <c r="EN106" s="775"/>
      <c r="EO106" s="775"/>
      <c r="EP106" s="775"/>
      <c r="EQ106" s="775"/>
      <c r="ER106" s="775"/>
      <c r="ES106" s="775"/>
      <c r="ET106" s="775"/>
      <c r="EU106" s="775"/>
      <c r="EV106" s="775"/>
      <c r="EW106" s="775"/>
      <c r="EX106" s="775"/>
      <c r="EY106" s="775"/>
      <c r="EZ106" s="775"/>
      <c r="FA106" s="775"/>
      <c r="FB106" s="775"/>
      <c r="FC106" s="775"/>
      <c r="FD106" s="775"/>
      <c r="FE106" s="775"/>
      <c r="FF106" s="775"/>
      <c r="FG106" s="775"/>
      <c r="FH106" s="775"/>
      <c r="FI106" s="775"/>
      <c r="FJ106" s="775"/>
      <c r="FK106" s="775"/>
      <c r="FL106" s="775"/>
      <c r="FM106" s="775"/>
      <c r="FN106" s="775"/>
      <c r="FO106" s="775"/>
      <c r="FP106" s="775"/>
      <c r="FQ106" s="775"/>
      <c r="FR106" s="775"/>
      <c r="FS106" s="775"/>
      <c r="FT106" s="775"/>
    </row>
    <row r="107" spans="2:176" ht="22.5" customHeight="1" thickBot="1" x14ac:dyDescent="0.25">
      <c r="B107" s="136" t="str">
        <f t="shared" si="1"/>
        <v/>
      </c>
      <c r="C107" s="137" t="str">
        <f t="shared" si="2"/>
        <v/>
      </c>
      <c r="D107" s="2249" t="str">
        <f t="shared" si="5"/>
        <v/>
      </c>
      <c r="E107" s="2250"/>
      <c r="F107" s="2250"/>
      <c r="G107" s="2250"/>
      <c r="H107" s="2250"/>
      <c r="I107" s="2250"/>
      <c r="J107" s="2250"/>
      <c r="K107" s="2250"/>
      <c r="L107" s="2250"/>
      <c r="M107" s="2250"/>
      <c r="N107" s="2250"/>
      <c r="O107" s="2898"/>
      <c r="P107" s="1947" t="str">
        <f t="shared" si="3"/>
        <v/>
      </c>
      <c r="Q107" s="1948"/>
      <c r="R107" s="1949"/>
      <c r="S107" s="2259" t="str">
        <f t="shared" si="6"/>
        <v/>
      </c>
      <c r="T107" s="2260"/>
      <c r="U107" s="2260"/>
      <c r="V107" s="2260"/>
      <c r="W107" s="2261"/>
      <c r="X107" s="1766" t="str">
        <f t="shared" si="4"/>
        <v/>
      </c>
      <c r="Y107" s="1767"/>
      <c r="Z107" s="1767"/>
      <c r="AA107" s="1767"/>
      <c r="AB107" s="1767"/>
      <c r="AC107" s="1767"/>
      <c r="AD107" s="1767"/>
      <c r="AE107" s="1767"/>
      <c r="AF107" s="1767"/>
      <c r="AG107" s="1767"/>
      <c r="AH107" s="1767"/>
      <c r="AI107" s="1768"/>
      <c r="AJ107" s="1807" t="str">
        <f t="shared" si="7"/>
        <v/>
      </c>
      <c r="AK107" s="1808"/>
      <c r="AL107" s="1808"/>
      <c r="AM107" s="1808"/>
      <c r="AN107" s="1808"/>
      <c r="AO107" s="1808"/>
      <c r="AP107" s="1808"/>
      <c r="AQ107" s="1808"/>
      <c r="AR107" s="1808"/>
      <c r="AS107" s="1808"/>
      <c r="AT107" s="1808"/>
      <c r="AU107" s="1808"/>
      <c r="AV107" s="1808"/>
      <c r="AW107" s="1808"/>
      <c r="AX107" s="1808"/>
      <c r="AY107" s="1808"/>
      <c r="AZ107" s="1808"/>
      <c r="BA107" s="1808"/>
      <c r="BB107" s="1808"/>
      <c r="BC107" s="1808"/>
      <c r="BD107" s="1808"/>
      <c r="BE107" s="1808"/>
      <c r="BF107" s="1808"/>
      <c r="BG107" s="1808"/>
      <c r="BH107" s="1809"/>
      <c r="BI107" s="133"/>
      <c r="BJ107" s="133"/>
      <c r="BK107" s="133"/>
      <c r="BL107" s="133"/>
      <c r="BM107" s="133"/>
      <c r="BN107" s="133"/>
      <c r="BO107" s="133"/>
      <c r="BP107" s="133"/>
      <c r="BQ107" s="133"/>
      <c r="BR107" s="133"/>
      <c r="BS107" s="133"/>
      <c r="BT107" s="133"/>
      <c r="BU107" s="133"/>
      <c r="BV107" s="133"/>
      <c r="BW107" s="133"/>
      <c r="BX107" s="133"/>
      <c r="BY107" s="133"/>
      <c r="BZ107" s="133"/>
      <c r="CA107" s="13"/>
      <c r="CB107" s="2"/>
      <c r="CC107" s="775"/>
      <c r="CD107" s="775"/>
      <c r="CE107" s="775"/>
      <c r="CF107" s="775"/>
      <c r="CG107" s="775"/>
      <c r="CH107" s="775"/>
      <c r="CI107" s="775"/>
      <c r="CJ107" s="775"/>
      <c r="CK107" s="775"/>
      <c r="CL107" s="775"/>
      <c r="CM107" s="775"/>
      <c r="CN107" s="775"/>
      <c r="CO107" s="775"/>
      <c r="CP107" s="775"/>
      <c r="CQ107" s="775"/>
      <c r="CR107" s="775"/>
      <c r="CS107" s="775"/>
      <c r="CT107" s="775"/>
      <c r="CU107" s="775"/>
      <c r="CV107" s="775"/>
      <c r="CW107" s="775"/>
      <c r="CX107" s="775"/>
      <c r="CY107" s="775"/>
      <c r="CZ107" s="775"/>
      <c r="DA107" s="775"/>
      <c r="DB107" s="775"/>
      <c r="DC107" s="775"/>
      <c r="DD107" s="775"/>
      <c r="DE107" s="775"/>
      <c r="DF107" s="775"/>
      <c r="DG107" s="775"/>
      <c r="DH107" s="775"/>
      <c r="DI107" s="775"/>
      <c r="DJ107" s="775"/>
      <c r="DK107" s="775"/>
      <c r="DL107" s="775"/>
      <c r="DM107" s="775"/>
      <c r="DN107" s="775"/>
      <c r="DO107" s="775"/>
      <c r="DP107" s="775"/>
      <c r="DQ107" s="775"/>
      <c r="DR107" s="775"/>
      <c r="DS107" s="775"/>
      <c r="DT107" s="775"/>
      <c r="DU107" s="775"/>
      <c r="DV107" s="775"/>
      <c r="DW107" s="775"/>
      <c r="DX107" s="775"/>
      <c r="DY107" s="775"/>
      <c r="DZ107" s="775"/>
      <c r="EA107" s="775"/>
      <c r="EB107" s="775"/>
      <c r="EC107" s="775"/>
      <c r="ED107" s="775"/>
      <c r="EE107" s="775"/>
      <c r="EF107" s="775"/>
      <c r="EG107" s="775"/>
      <c r="EH107" s="775"/>
      <c r="EI107" s="775"/>
      <c r="EJ107" s="775"/>
      <c r="EK107" s="775"/>
      <c r="EL107" s="775"/>
      <c r="EM107" s="775"/>
      <c r="EN107" s="775"/>
      <c r="EO107" s="775"/>
      <c r="EP107" s="775"/>
      <c r="EQ107" s="775"/>
      <c r="ER107" s="775"/>
      <c r="ES107" s="775"/>
      <c r="ET107" s="775"/>
      <c r="EU107" s="775"/>
      <c r="EV107" s="775"/>
      <c r="EW107" s="775"/>
      <c r="EX107" s="775"/>
      <c r="EY107" s="775"/>
      <c r="EZ107" s="775"/>
      <c r="FA107" s="775"/>
      <c r="FB107" s="775"/>
      <c r="FC107" s="775"/>
      <c r="FD107" s="775"/>
      <c r="FE107" s="775"/>
      <c r="FF107" s="775"/>
      <c r="FG107" s="775"/>
      <c r="FH107" s="775"/>
      <c r="FI107" s="775"/>
      <c r="FJ107" s="775"/>
      <c r="FK107" s="775"/>
      <c r="FL107" s="775"/>
      <c r="FM107" s="775"/>
      <c r="FN107" s="775"/>
      <c r="FO107" s="775"/>
      <c r="FP107" s="775"/>
      <c r="FQ107" s="775"/>
      <c r="FR107" s="775"/>
      <c r="FS107" s="775"/>
      <c r="FT107" s="775"/>
    </row>
    <row r="108" spans="2:176" ht="7.5" customHeight="1" x14ac:dyDescent="0.2">
      <c r="B108" s="125"/>
      <c r="C108" s="125"/>
      <c r="D108" s="125"/>
      <c r="E108" s="125"/>
      <c r="F108" s="125"/>
      <c r="G108" s="125"/>
      <c r="H108" s="125"/>
      <c r="I108" s="125"/>
      <c r="J108" s="161"/>
      <c r="K108" s="161"/>
      <c r="L108" s="161"/>
      <c r="M108" s="161"/>
      <c r="N108" s="161"/>
      <c r="O108" s="161"/>
      <c r="P108" s="2894"/>
      <c r="Q108" s="2895"/>
      <c r="R108" s="2895"/>
      <c r="S108" s="2895"/>
      <c r="T108" s="2895"/>
      <c r="U108" s="2895"/>
      <c r="V108" s="2895"/>
      <c r="W108" s="2895"/>
      <c r="X108" s="2895"/>
      <c r="Y108" s="2895"/>
      <c r="Z108" s="2895"/>
      <c r="AA108" s="2895"/>
      <c r="AB108" s="2895"/>
      <c r="AC108" s="2895"/>
      <c r="AD108" s="2895"/>
      <c r="AE108" s="2895"/>
      <c r="AF108" s="2895"/>
      <c r="AG108" s="2895"/>
      <c r="AH108" s="2895"/>
      <c r="AI108" s="2896"/>
      <c r="AJ108" s="1810" t="str">
        <f>IF(AY59="","",AY59)</f>
        <v/>
      </c>
      <c r="AK108" s="1811"/>
      <c r="AL108" s="1811"/>
      <c r="AM108" s="1811"/>
      <c r="AN108" s="1811"/>
      <c r="AO108" s="1811"/>
      <c r="AP108" s="1811"/>
      <c r="AQ108" s="1811"/>
      <c r="AR108" s="1811"/>
      <c r="AS108" s="1811"/>
      <c r="AT108" s="1811"/>
      <c r="AU108" s="1811"/>
      <c r="AV108" s="1811"/>
      <c r="AW108" s="1811"/>
      <c r="AX108" s="1811"/>
      <c r="AY108" s="1811"/>
      <c r="AZ108" s="1811"/>
      <c r="BA108" s="1811"/>
      <c r="BB108" s="1811"/>
      <c r="BC108" s="1811"/>
      <c r="BD108" s="1811"/>
      <c r="BE108" s="1811"/>
      <c r="BF108" s="1811"/>
      <c r="BG108" s="1811"/>
      <c r="BH108" s="1812"/>
      <c r="BI108" s="133"/>
      <c r="BJ108" s="133"/>
      <c r="BK108" s="133"/>
      <c r="BL108" s="133"/>
      <c r="BM108" s="124"/>
      <c r="BN108" s="124"/>
      <c r="BO108" s="124"/>
      <c r="BP108" s="124"/>
      <c r="BQ108" s="124"/>
      <c r="BR108" s="124"/>
      <c r="BS108" s="124"/>
      <c r="BT108" s="124"/>
      <c r="BU108" s="124"/>
      <c r="BV108" s="124"/>
      <c r="BW108" s="124"/>
      <c r="BX108" s="124"/>
      <c r="BY108" s="124"/>
      <c r="BZ108" s="124"/>
      <c r="CK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row>
    <row r="109" spans="2:176" ht="15" customHeight="1" thickBot="1" x14ac:dyDescent="0.25">
      <c r="B109" s="125"/>
      <c r="C109" s="125"/>
      <c r="D109" s="125"/>
      <c r="E109" s="125"/>
      <c r="F109" s="125"/>
      <c r="G109" s="125"/>
      <c r="H109" s="125"/>
      <c r="I109" s="125"/>
      <c r="J109" s="161"/>
      <c r="K109" s="161"/>
      <c r="L109" s="161"/>
      <c r="M109" s="161"/>
      <c r="N109" s="161"/>
      <c r="O109" s="161"/>
      <c r="P109" s="2897" t="s">
        <v>84</v>
      </c>
      <c r="Q109" s="997"/>
      <c r="R109" s="997"/>
      <c r="S109" s="997"/>
      <c r="T109" s="997"/>
      <c r="U109" s="997"/>
      <c r="V109" s="997"/>
      <c r="W109" s="997"/>
      <c r="X109" s="997"/>
      <c r="Y109" s="997"/>
      <c r="Z109" s="997"/>
      <c r="AA109" s="997"/>
      <c r="AB109" s="997"/>
      <c r="AC109" s="997"/>
      <c r="AD109" s="997"/>
      <c r="AE109" s="997"/>
      <c r="AF109" s="997"/>
      <c r="AG109" s="997"/>
      <c r="AH109" s="997"/>
      <c r="AI109" s="998"/>
      <c r="AJ109" s="1822"/>
      <c r="AK109" s="1823"/>
      <c r="AL109" s="1823"/>
      <c r="AM109" s="1823"/>
      <c r="AN109" s="1823"/>
      <c r="AO109" s="1823"/>
      <c r="AP109" s="1823"/>
      <c r="AQ109" s="1823"/>
      <c r="AR109" s="1823"/>
      <c r="AS109" s="1823"/>
      <c r="AT109" s="1823"/>
      <c r="AU109" s="1823"/>
      <c r="AV109" s="1823"/>
      <c r="AW109" s="1823"/>
      <c r="AX109" s="1823"/>
      <c r="AY109" s="1823"/>
      <c r="AZ109" s="1823"/>
      <c r="BA109" s="1823"/>
      <c r="BB109" s="1823"/>
      <c r="BC109" s="1823"/>
      <c r="BD109" s="1823"/>
      <c r="BE109" s="1823"/>
      <c r="BF109" s="1823"/>
      <c r="BG109" s="1823"/>
      <c r="BH109" s="1824"/>
      <c r="BI109" s="133"/>
      <c r="BJ109" s="133"/>
      <c r="BK109" s="133"/>
      <c r="BL109" s="133"/>
      <c r="BM109" s="124"/>
      <c r="BN109" s="124"/>
      <c r="BO109" s="124"/>
      <c r="BP109" s="124"/>
      <c r="BQ109" s="124"/>
      <c r="BR109" s="124"/>
      <c r="BS109" s="124"/>
      <c r="BT109" s="124"/>
      <c r="BU109" s="124"/>
      <c r="BV109" s="124"/>
      <c r="BW109" s="124"/>
      <c r="BX109" s="124"/>
      <c r="BY109" s="124"/>
      <c r="BZ109" s="124"/>
      <c r="CK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row>
    <row r="110" spans="2:176" ht="7.5" customHeight="1" x14ac:dyDescent="0.2">
      <c r="B110" s="125"/>
      <c r="C110" s="125"/>
      <c r="D110" s="125"/>
      <c r="E110" s="125"/>
      <c r="F110" s="125"/>
      <c r="G110" s="125"/>
      <c r="H110" s="125"/>
      <c r="I110" s="125"/>
      <c r="J110" s="161"/>
      <c r="K110" s="161"/>
      <c r="L110" s="161"/>
      <c r="M110" s="161"/>
      <c r="N110" s="161"/>
      <c r="O110" s="161"/>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33"/>
      <c r="BJ110" s="133"/>
      <c r="BK110" s="133"/>
      <c r="BL110" s="133"/>
      <c r="BM110" s="133"/>
      <c r="BN110" s="133"/>
      <c r="BO110" s="133"/>
      <c r="BP110" s="133"/>
      <c r="BQ110" s="133"/>
      <c r="BR110" s="133"/>
      <c r="BS110" s="133"/>
      <c r="BT110" s="133"/>
      <c r="BU110" s="133"/>
      <c r="BV110" s="133"/>
      <c r="BW110" s="124"/>
      <c r="BX110" s="124"/>
      <c r="BY110" s="124"/>
      <c r="BZ110" s="124"/>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row>
    <row r="111" spans="2:176" ht="15" customHeight="1" x14ac:dyDescent="0.2">
      <c r="B111" s="125"/>
      <c r="C111" s="125"/>
      <c r="D111" s="125"/>
      <c r="E111" s="125"/>
      <c r="F111" s="125"/>
      <c r="G111" s="125"/>
      <c r="H111" s="125"/>
      <c r="I111" s="125"/>
      <c r="J111" s="161"/>
      <c r="K111" s="161"/>
      <c r="L111" s="161"/>
      <c r="M111" s="161"/>
      <c r="N111" s="161"/>
      <c r="O111" s="161"/>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33"/>
      <c r="BJ111" s="133"/>
      <c r="BK111" s="133"/>
      <c r="BL111" s="133"/>
      <c r="BM111" s="133"/>
      <c r="BN111" s="133"/>
      <c r="BO111" s="133"/>
      <c r="BP111" s="133"/>
      <c r="BQ111" s="133"/>
      <c r="BR111" s="133"/>
      <c r="BS111" s="133"/>
      <c r="BT111" s="133"/>
      <c r="BU111" s="133"/>
      <c r="BV111" s="133"/>
      <c r="BW111" s="124"/>
      <c r="BX111" s="124"/>
      <c r="BY111" s="124"/>
      <c r="BZ111" s="124"/>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row>
    <row r="112" spans="2:176" ht="7.5" customHeight="1" x14ac:dyDescent="0.2">
      <c r="B112" s="125"/>
      <c r="C112" s="125"/>
      <c r="D112" s="125"/>
      <c r="E112" s="125"/>
      <c r="F112" s="125"/>
      <c r="G112" s="125"/>
      <c r="H112" s="125"/>
      <c r="I112" s="125"/>
      <c r="J112" s="161"/>
      <c r="K112" s="161"/>
      <c r="L112" s="161"/>
      <c r="M112" s="161"/>
      <c r="N112" s="161"/>
      <c r="O112" s="161"/>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33"/>
      <c r="BJ112" s="133"/>
      <c r="BK112" s="133"/>
      <c r="BL112" s="133"/>
      <c r="BM112" s="133"/>
      <c r="BN112" s="133"/>
      <c r="BO112" s="133"/>
      <c r="BP112" s="133"/>
      <c r="BQ112" s="133"/>
      <c r="BR112" s="133"/>
      <c r="BS112" s="133"/>
      <c r="BT112" s="133"/>
      <c r="BU112" s="133"/>
      <c r="BV112" s="133"/>
      <c r="BW112" s="133"/>
      <c r="BX112" s="133"/>
      <c r="BY112" s="133"/>
      <c r="BZ112" s="133"/>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row>
    <row r="113" spans="2:176" ht="15" customHeight="1" x14ac:dyDescent="0.2">
      <c r="B113" s="125"/>
      <c r="C113" s="125"/>
      <c r="D113" s="125"/>
      <c r="E113" s="125"/>
      <c r="F113" s="125"/>
      <c r="G113" s="125"/>
      <c r="H113" s="125"/>
      <c r="I113" s="125"/>
      <c r="J113" s="161"/>
      <c r="K113" s="161"/>
      <c r="L113" s="161"/>
      <c r="M113" s="161"/>
      <c r="N113" s="161"/>
      <c r="O113" s="161"/>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33"/>
      <c r="BJ113" s="133"/>
      <c r="BK113" s="133"/>
      <c r="BL113" s="133"/>
      <c r="BM113" s="133"/>
      <c r="BN113" s="133"/>
      <c r="BO113" s="133"/>
      <c r="BP113" s="133"/>
      <c r="BQ113" s="133"/>
      <c r="BR113" s="133"/>
      <c r="BS113" s="133"/>
      <c r="BT113" s="133"/>
      <c r="BU113" s="133"/>
      <c r="BV113" s="133"/>
      <c r="BW113" s="133"/>
      <c r="BX113" s="133"/>
      <c r="BY113" s="133"/>
      <c r="BZ113" s="133"/>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row>
    <row r="114" spans="2:176" ht="11.25" customHeight="1" x14ac:dyDescent="0.15">
      <c r="B114" s="732" t="s">
        <v>23</v>
      </c>
      <c r="C114" s="732"/>
      <c r="D114" s="999" t="s">
        <v>262</v>
      </c>
      <c r="E114" s="999"/>
      <c r="F114" s="999"/>
      <c r="G114" s="999"/>
      <c r="H114" s="999"/>
      <c r="I114" s="999"/>
      <c r="J114" s="999"/>
      <c r="K114" s="999"/>
      <c r="L114" s="999"/>
      <c r="M114" s="999"/>
      <c r="N114" s="999"/>
      <c r="O114" s="999"/>
      <c r="P114" s="999"/>
      <c r="Q114" s="999"/>
      <c r="R114" s="999"/>
      <c r="S114" s="138"/>
      <c r="T114" s="125"/>
      <c r="U114" s="125"/>
      <c r="V114" s="125"/>
      <c r="W114" s="125"/>
      <c r="X114" s="125"/>
      <c r="Y114" s="125"/>
      <c r="Z114" s="125"/>
      <c r="AA114" s="125"/>
      <c r="AB114" s="125"/>
      <c r="AC114" s="125"/>
      <c r="AD114" s="125"/>
      <c r="AE114" s="125"/>
      <c r="AF114" s="125"/>
      <c r="AG114" s="125"/>
      <c r="AH114" s="124"/>
      <c r="AI114" s="124"/>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25"/>
      <c r="BJ114" s="125"/>
      <c r="BK114" s="125"/>
      <c r="BL114" s="125"/>
      <c r="BM114" s="125"/>
      <c r="BN114" s="125"/>
      <c r="BO114" s="125"/>
      <c r="BP114" s="125"/>
      <c r="BQ114" s="125"/>
      <c r="BR114" s="125"/>
      <c r="BS114" s="125"/>
      <c r="BT114" s="125"/>
      <c r="BU114" s="125"/>
      <c r="BV114" s="125"/>
      <c r="BW114" s="125"/>
      <c r="BX114" s="125"/>
      <c r="BY114" s="125"/>
      <c r="BZ114" s="125"/>
      <c r="CA114" s="2"/>
      <c r="CB114" s="2"/>
      <c r="CC114" s="2"/>
      <c r="CD114" s="2"/>
      <c r="CE114" s="2"/>
      <c r="CF114" s="2"/>
      <c r="CG114" s="2"/>
      <c r="CH114" s="2"/>
      <c r="CI114" s="2"/>
      <c r="CJ114" s="2"/>
      <c r="CK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row>
    <row r="115" spans="2:176" ht="11.25" customHeight="1" x14ac:dyDescent="0.15">
      <c r="B115" s="732"/>
      <c r="C115" s="732"/>
      <c r="D115" s="999"/>
      <c r="E115" s="999"/>
      <c r="F115" s="999"/>
      <c r="G115" s="999"/>
      <c r="H115" s="999"/>
      <c r="I115" s="999"/>
      <c r="J115" s="999"/>
      <c r="K115" s="999"/>
      <c r="L115" s="999"/>
      <c r="M115" s="999"/>
      <c r="N115" s="999"/>
      <c r="O115" s="999"/>
      <c r="P115" s="999"/>
      <c r="Q115" s="999"/>
      <c r="R115" s="999"/>
      <c r="S115" s="125"/>
      <c r="T115" s="125"/>
      <c r="U115" s="125"/>
      <c r="V115" s="125"/>
      <c r="W115" s="125"/>
      <c r="X115" s="125"/>
      <c r="Y115" s="125"/>
      <c r="Z115" s="125"/>
      <c r="AA115" s="125"/>
      <c r="AB115" s="125"/>
      <c r="AC115" s="125"/>
      <c r="AD115" s="125"/>
      <c r="AE115" s="125"/>
      <c r="AF115" s="125"/>
      <c r="AG115" s="125"/>
      <c r="AH115" s="125"/>
      <c r="AI115" s="125"/>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2"/>
      <c r="CB115" s="2"/>
      <c r="CC115" s="2"/>
      <c r="CD115" s="2"/>
      <c r="CE115" s="2"/>
      <c r="CF115" s="2"/>
      <c r="CG115" s="2"/>
      <c r="CH115" s="2"/>
      <c r="CI115" s="2"/>
      <c r="CJ115" s="2"/>
      <c r="CK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FQ115" s="2"/>
      <c r="FR115" s="2"/>
      <c r="FS115" s="2"/>
      <c r="FT115" s="2"/>
    </row>
    <row r="116" spans="2:176" ht="11.25" customHeight="1" x14ac:dyDescent="0.15">
      <c r="B116" s="722" t="s">
        <v>3</v>
      </c>
      <c r="C116" s="722"/>
      <c r="D116" s="722"/>
      <c r="E116" s="724" t="s">
        <v>43</v>
      </c>
      <c r="F116" s="724"/>
      <c r="G116" s="724"/>
      <c r="H116" s="724"/>
      <c r="I116" s="724"/>
      <c r="J116" s="724"/>
      <c r="K116" s="724"/>
      <c r="L116" s="726" t="s">
        <v>4</v>
      </c>
      <c r="M116" s="726"/>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141"/>
      <c r="CD116" s="141"/>
      <c r="CE116" s="141"/>
      <c r="CF116" s="141"/>
      <c r="CG116" s="141"/>
      <c r="CH116" s="141"/>
      <c r="CI116" s="141"/>
      <c r="CJ116" s="141"/>
      <c r="CK116" s="141"/>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124"/>
      <c r="DJ116" s="124"/>
      <c r="DK116" s="124"/>
      <c r="DL116" s="124"/>
      <c r="DM116" s="124"/>
      <c r="DN116" s="124"/>
      <c r="DO116" s="124"/>
      <c r="DP116" s="124"/>
      <c r="DQ116" s="124"/>
      <c r="DR116" s="124"/>
      <c r="DS116" s="124"/>
      <c r="DT116" s="124"/>
      <c r="DU116" s="124"/>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5"/>
      <c r="EQ116" s="125"/>
      <c r="ER116" s="125"/>
      <c r="ES116" s="125"/>
      <c r="ET116" s="125"/>
      <c r="EU116" s="125"/>
      <c r="EV116" s="125"/>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5"/>
      <c r="FR116" s="125"/>
      <c r="FS116" s="125"/>
      <c r="FT116" s="125"/>
    </row>
    <row r="117" spans="2:176" ht="11.25" customHeight="1" x14ac:dyDescent="0.15">
      <c r="B117" s="722"/>
      <c r="C117" s="722"/>
      <c r="D117" s="722"/>
      <c r="E117" s="724"/>
      <c r="F117" s="724"/>
      <c r="G117" s="724"/>
      <c r="H117" s="724"/>
      <c r="I117" s="724"/>
      <c r="J117" s="724"/>
      <c r="K117" s="724"/>
      <c r="L117" s="726"/>
      <c r="M117" s="726"/>
      <c r="AD117" s="2"/>
      <c r="AE117" s="2"/>
      <c r="AF117" s="2"/>
      <c r="AG117" s="2"/>
      <c r="AH117" s="728" t="s">
        <v>0</v>
      </c>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58"/>
      <c r="BT117" s="58"/>
      <c r="BU117" s="58"/>
      <c r="BV117" s="2"/>
      <c r="BW117" s="2"/>
      <c r="BX117" s="2"/>
      <c r="BY117" s="2"/>
      <c r="BZ117" s="2"/>
      <c r="CA117" s="2"/>
      <c r="CB117" s="2"/>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4"/>
      <c r="DB117" s="124"/>
      <c r="DC117" s="142"/>
      <c r="DD117" s="728" t="s">
        <v>46</v>
      </c>
      <c r="DE117" s="728"/>
      <c r="DF117" s="728"/>
      <c r="DG117" s="728"/>
      <c r="DH117" s="728"/>
      <c r="DI117" s="728"/>
      <c r="DJ117" s="728"/>
      <c r="DK117" s="728"/>
      <c r="DL117" s="728"/>
      <c r="DM117" s="728"/>
      <c r="DN117" s="728"/>
      <c r="DO117" s="728"/>
      <c r="DP117" s="728"/>
      <c r="DQ117" s="728"/>
      <c r="DR117" s="728"/>
      <c r="DS117" s="728"/>
      <c r="DT117" s="728"/>
      <c r="DU117" s="728"/>
      <c r="DV117" s="728"/>
      <c r="DW117" s="728"/>
      <c r="DX117" s="728"/>
      <c r="DY117" s="728"/>
      <c r="DZ117" s="728"/>
      <c r="EA117" s="728"/>
      <c r="EB117" s="728"/>
      <c r="EC117" s="728"/>
      <c r="ED117" s="728"/>
      <c r="EE117" s="728"/>
      <c r="EF117" s="728"/>
      <c r="EG117" s="728"/>
      <c r="EH117" s="728"/>
      <c r="EI117" s="728"/>
      <c r="EJ117" s="728"/>
      <c r="EK117" s="728"/>
      <c r="EL117" s="728"/>
      <c r="EM117" s="728"/>
      <c r="EN117" s="728"/>
      <c r="EO117" s="728"/>
      <c r="EP117" s="728"/>
      <c r="EQ117" s="728"/>
      <c r="ER117" s="728"/>
      <c r="ES117" s="728"/>
      <c r="ET117" s="142"/>
      <c r="EU117" s="142"/>
      <c r="EV117" s="142"/>
      <c r="EW117" s="2263" t="s">
        <v>31</v>
      </c>
      <c r="EX117" s="2263"/>
      <c r="EY117" s="2263"/>
      <c r="EZ117" s="2263"/>
      <c r="FA117" s="2263"/>
      <c r="FB117" s="2263"/>
      <c r="FC117" s="2263"/>
      <c r="FD117" s="2263"/>
      <c r="FE117" s="2263"/>
      <c r="FF117" s="2263"/>
      <c r="FG117" s="2263"/>
      <c r="FH117" s="2263"/>
      <c r="FI117" s="2263"/>
      <c r="FJ117" s="2263"/>
      <c r="FK117" s="2263"/>
      <c r="FL117" s="2263"/>
      <c r="FM117" s="2263"/>
      <c r="FN117" s="2263"/>
      <c r="FO117" s="2263"/>
      <c r="FP117" s="2263"/>
      <c r="FQ117" s="2263"/>
      <c r="FR117" s="2263"/>
      <c r="FS117" s="2263"/>
      <c r="FT117" s="2263"/>
    </row>
    <row r="118" spans="2:176" ht="9.75" customHeight="1" thickBot="1" x14ac:dyDescent="0.2">
      <c r="B118" s="722"/>
      <c r="C118" s="722"/>
      <c r="D118" s="722"/>
      <c r="E118" s="724"/>
      <c r="F118" s="724"/>
      <c r="G118" s="724"/>
      <c r="H118" s="724"/>
      <c r="I118" s="724"/>
      <c r="J118" s="724"/>
      <c r="K118" s="724"/>
      <c r="L118" s="726"/>
      <c r="M118" s="726"/>
      <c r="AD118" s="2"/>
      <c r="AE118" s="2"/>
      <c r="AF118" s="2"/>
      <c r="AG118" s="2"/>
      <c r="AH118" s="729"/>
      <c r="AI118" s="729"/>
      <c r="AJ118" s="729"/>
      <c r="AK118" s="729"/>
      <c r="AL118" s="729"/>
      <c r="AM118" s="729"/>
      <c r="AN118" s="729"/>
      <c r="AO118" s="729"/>
      <c r="AP118" s="729"/>
      <c r="AQ118" s="729"/>
      <c r="AR118" s="729"/>
      <c r="AS118" s="729"/>
      <c r="AT118" s="729"/>
      <c r="AU118" s="729"/>
      <c r="AV118" s="729"/>
      <c r="AW118" s="729"/>
      <c r="AX118" s="729"/>
      <c r="AY118" s="729"/>
      <c r="AZ118" s="729"/>
      <c r="BA118" s="729"/>
      <c r="BB118" s="729"/>
      <c r="BC118" s="729"/>
      <c r="BD118" s="729"/>
      <c r="BE118" s="729"/>
      <c r="BF118" s="729"/>
      <c r="BG118" s="729"/>
      <c r="BH118" s="729"/>
      <c r="BI118" s="729"/>
      <c r="BJ118" s="729"/>
      <c r="BK118" s="729"/>
      <c r="BL118" s="729"/>
      <c r="BM118" s="729"/>
      <c r="BN118" s="729"/>
      <c r="BO118" s="729"/>
      <c r="BP118" s="729"/>
      <c r="BQ118" s="729"/>
      <c r="BR118" s="729"/>
      <c r="BS118" s="58"/>
      <c r="BT118" s="58"/>
      <c r="BU118" s="58"/>
      <c r="BV118" s="2"/>
      <c r="BW118" s="2"/>
      <c r="BX118" s="2"/>
      <c r="BY118" s="2"/>
      <c r="BZ118" s="2"/>
      <c r="CA118" s="2"/>
      <c r="CB118" s="2"/>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42"/>
      <c r="DB118" s="142"/>
      <c r="DC118" s="142"/>
      <c r="DD118" s="2262"/>
      <c r="DE118" s="2262"/>
      <c r="DF118" s="2262"/>
      <c r="DG118" s="2262"/>
      <c r="DH118" s="2262"/>
      <c r="DI118" s="2262"/>
      <c r="DJ118" s="2262"/>
      <c r="DK118" s="2262"/>
      <c r="DL118" s="2262"/>
      <c r="DM118" s="2262"/>
      <c r="DN118" s="2262"/>
      <c r="DO118" s="2262"/>
      <c r="DP118" s="2262"/>
      <c r="DQ118" s="2262"/>
      <c r="DR118" s="2262"/>
      <c r="DS118" s="2262"/>
      <c r="DT118" s="2262"/>
      <c r="DU118" s="2262"/>
      <c r="DV118" s="2262"/>
      <c r="DW118" s="2262"/>
      <c r="DX118" s="2262"/>
      <c r="DY118" s="2262"/>
      <c r="DZ118" s="2262"/>
      <c r="EA118" s="2262"/>
      <c r="EB118" s="2262"/>
      <c r="EC118" s="2262"/>
      <c r="ED118" s="2262"/>
      <c r="EE118" s="2262"/>
      <c r="EF118" s="2262"/>
      <c r="EG118" s="2262"/>
      <c r="EH118" s="2262"/>
      <c r="EI118" s="2262"/>
      <c r="EJ118" s="2262"/>
      <c r="EK118" s="2262"/>
      <c r="EL118" s="2262"/>
      <c r="EM118" s="2262"/>
      <c r="EN118" s="2262"/>
      <c r="EO118" s="2262"/>
      <c r="EP118" s="2262"/>
      <c r="EQ118" s="2262"/>
      <c r="ER118" s="2262"/>
      <c r="ES118" s="2262"/>
      <c r="ET118" s="142"/>
      <c r="EU118" s="142"/>
      <c r="EV118" s="142"/>
      <c r="EW118" s="2263"/>
      <c r="EX118" s="2263"/>
      <c r="EY118" s="2263"/>
      <c r="EZ118" s="2263"/>
      <c r="FA118" s="2263"/>
      <c r="FB118" s="2263"/>
      <c r="FC118" s="2263"/>
      <c r="FD118" s="2263"/>
      <c r="FE118" s="2263"/>
      <c r="FF118" s="2263"/>
      <c r="FG118" s="2263"/>
      <c r="FH118" s="2263"/>
      <c r="FI118" s="2263"/>
      <c r="FJ118" s="2263"/>
      <c r="FK118" s="2263"/>
      <c r="FL118" s="2263"/>
      <c r="FM118" s="2263"/>
      <c r="FN118" s="2263"/>
      <c r="FO118" s="2263"/>
      <c r="FP118" s="2263"/>
      <c r="FQ118" s="2263"/>
      <c r="FR118" s="2263"/>
      <c r="FS118" s="2263"/>
      <c r="FT118" s="2263"/>
    </row>
    <row r="119" spans="2:176" ht="4.5" customHeight="1" thickTop="1" x14ac:dyDescent="0.15">
      <c r="B119" s="722"/>
      <c r="C119" s="722"/>
      <c r="D119" s="722"/>
      <c r="E119" s="724"/>
      <c r="F119" s="724"/>
      <c r="G119" s="724"/>
      <c r="H119" s="724"/>
      <c r="I119" s="724"/>
      <c r="J119" s="724"/>
      <c r="K119" s="724"/>
      <c r="L119" s="726"/>
      <c r="M119" s="726"/>
      <c r="AD119" s="2"/>
      <c r="AE119" s="2"/>
      <c r="AF119" s="2"/>
      <c r="AG119" s="2"/>
      <c r="AH119" s="731" t="s">
        <v>1</v>
      </c>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59"/>
      <c r="BT119" s="59"/>
      <c r="BU119" s="59"/>
      <c r="BV119" s="2"/>
      <c r="BW119" s="2"/>
      <c r="BX119" s="2"/>
      <c r="BY119" s="2"/>
      <c r="BZ119" s="2"/>
      <c r="CA119" s="2"/>
      <c r="CB119" s="2"/>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c r="EO119" s="125"/>
      <c r="EP119" s="125"/>
      <c r="EQ119" s="125"/>
      <c r="ER119" s="125"/>
      <c r="ES119" s="125"/>
      <c r="ET119" s="125"/>
      <c r="EU119" s="125"/>
      <c r="EV119" s="125"/>
      <c r="EW119" s="125"/>
      <c r="EX119" s="125"/>
      <c r="EY119" s="125"/>
      <c r="EZ119" s="125"/>
      <c r="FA119" s="125"/>
      <c r="FB119" s="125"/>
      <c r="FC119" s="125"/>
      <c r="FD119" s="125"/>
      <c r="FE119" s="125"/>
      <c r="FF119" s="125"/>
      <c r="FG119" s="125"/>
      <c r="FH119" s="125"/>
      <c r="FI119" s="125"/>
      <c r="FJ119" s="125"/>
      <c r="FK119" s="125"/>
      <c r="FL119" s="125"/>
      <c r="FM119" s="125"/>
      <c r="FN119" s="125"/>
      <c r="FO119" s="125"/>
      <c r="FP119" s="125"/>
      <c r="FQ119" s="125"/>
      <c r="FR119" s="125"/>
      <c r="FS119" s="125"/>
      <c r="FT119" s="125"/>
    </row>
    <row r="120" spans="2:176" ht="4.5" customHeight="1" x14ac:dyDescent="0.15">
      <c r="B120" s="722"/>
      <c r="C120" s="722"/>
      <c r="D120" s="722"/>
      <c r="E120" s="724"/>
      <c r="F120" s="724"/>
      <c r="G120" s="724"/>
      <c r="H120" s="724"/>
      <c r="I120" s="724"/>
      <c r="J120" s="724"/>
      <c r="K120" s="724"/>
      <c r="L120" s="726"/>
      <c r="M120" s="726"/>
      <c r="AD120" s="2"/>
      <c r="AE120" s="2"/>
      <c r="AF120" s="2"/>
      <c r="AG120" s="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59"/>
      <c r="BT120" s="59"/>
      <c r="BU120" s="59"/>
      <c r="BV120" s="2"/>
      <c r="BW120" s="2"/>
      <c r="BX120" s="2"/>
      <c r="BY120" s="2"/>
      <c r="BZ120" s="2"/>
      <c r="CA120" s="2"/>
      <c r="CB120" s="2"/>
      <c r="CC120" s="2251" t="s">
        <v>32</v>
      </c>
      <c r="CD120" s="2251"/>
      <c r="CE120" s="2251"/>
      <c r="CF120" s="2251"/>
      <c r="CG120" s="2251"/>
      <c r="CH120" s="2251"/>
      <c r="CI120" s="2251"/>
      <c r="CJ120" s="2251"/>
      <c r="CK120" s="2251"/>
      <c r="CL120" s="2251"/>
      <c r="CM120" s="2251" t="s">
        <v>40</v>
      </c>
      <c r="CN120" s="2251"/>
      <c r="CO120" s="2251"/>
      <c r="CP120" s="2251"/>
      <c r="CQ120" s="2251"/>
      <c r="CR120" s="2251"/>
      <c r="CS120" s="2251"/>
      <c r="CT120" s="2251"/>
      <c r="CU120" s="2251"/>
      <c r="CV120" s="2251"/>
      <c r="CW120" s="2251"/>
      <c r="CX120" s="2251"/>
      <c r="CY120" s="2251"/>
      <c r="CZ120" s="2251"/>
      <c r="DA120" s="2251"/>
      <c r="DB120" s="2251"/>
      <c r="DC120" s="2251"/>
      <c r="DD120" s="2251"/>
      <c r="DE120" s="2251"/>
      <c r="DF120" s="2251"/>
      <c r="DG120" s="2251"/>
      <c r="DH120" s="2251"/>
      <c r="DI120" s="2251"/>
      <c r="DJ120" s="2251"/>
      <c r="DK120" s="2251"/>
      <c r="DL120" s="2251"/>
      <c r="DM120" s="2251"/>
      <c r="DN120" s="2251"/>
      <c r="DO120" s="2251" t="s">
        <v>41</v>
      </c>
      <c r="DP120" s="2251"/>
      <c r="DQ120" s="2251"/>
      <c r="DR120" s="2251"/>
      <c r="DS120" s="2251"/>
      <c r="DT120" s="2251"/>
      <c r="DU120" s="2251"/>
      <c r="DV120" s="2251"/>
      <c r="DW120" s="2251"/>
      <c r="DX120" s="2251"/>
      <c r="DY120" s="2251" t="s">
        <v>33</v>
      </c>
      <c r="DZ120" s="2251"/>
      <c r="EA120" s="2251"/>
      <c r="EB120" s="2251"/>
      <c r="EC120" s="2251"/>
      <c r="ED120" s="2251"/>
      <c r="EE120" s="2251"/>
      <c r="EF120" s="2251"/>
      <c r="EG120" s="2251"/>
      <c r="EH120" s="2251"/>
      <c r="EI120" s="2251"/>
      <c r="EJ120" s="2251"/>
      <c r="EK120" s="2251"/>
      <c r="EL120" s="2251"/>
      <c r="EM120" s="2251"/>
      <c r="EN120" s="2251"/>
      <c r="EO120" s="2251"/>
      <c r="EP120" s="2251"/>
      <c r="EQ120" s="2251"/>
      <c r="ER120" s="2251"/>
      <c r="ES120" s="2251"/>
      <c r="ET120" s="2251"/>
      <c r="EU120" s="2251"/>
      <c r="EV120" s="2251"/>
      <c r="EW120" s="2251"/>
      <c r="EX120" s="2251"/>
      <c r="EY120" s="2251"/>
      <c r="EZ120" s="2251"/>
      <c r="FA120" s="2251"/>
      <c r="FB120" s="2251"/>
      <c r="FC120" s="2251"/>
      <c r="FD120" s="2251"/>
      <c r="FE120" s="2251"/>
      <c r="FF120" s="2251"/>
      <c r="FG120" s="2251"/>
      <c r="FH120" s="2251"/>
      <c r="FI120" s="2251"/>
      <c r="FJ120" s="2251"/>
      <c r="FK120" s="2251" t="s">
        <v>42</v>
      </c>
      <c r="FL120" s="2251"/>
      <c r="FM120" s="2251"/>
      <c r="FN120" s="2251"/>
      <c r="FO120" s="2251"/>
      <c r="FP120" s="2251"/>
      <c r="FQ120" s="2251"/>
      <c r="FR120" s="2251"/>
      <c r="FS120" s="2251"/>
      <c r="FT120" s="2251"/>
    </row>
    <row r="121" spans="2:176" ht="4.5" customHeight="1" x14ac:dyDescent="0.15">
      <c r="B121" s="723"/>
      <c r="C121" s="723"/>
      <c r="D121" s="723"/>
      <c r="E121" s="725"/>
      <c r="F121" s="725"/>
      <c r="G121" s="725"/>
      <c r="H121" s="725"/>
      <c r="I121" s="725"/>
      <c r="J121" s="725"/>
      <c r="K121" s="725"/>
      <c r="L121" s="727"/>
      <c r="M121" s="727"/>
      <c r="AD121" s="2"/>
      <c r="AE121" s="2"/>
      <c r="AF121" s="2"/>
      <c r="AG121" s="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59"/>
      <c r="BT121" s="59"/>
      <c r="BU121" s="59"/>
      <c r="BV121" s="2"/>
      <c r="BW121" s="2"/>
      <c r="BX121" s="2"/>
      <c r="BY121" s="2"/>
      <c r="BZ121" s="2"/>
      <c r="CA121" s="2"/>
      <c r="CB121" s="2"/>
      <c r="CC121" s="2251"/>
      <c r="CD121" s="2251"/>
      <c r="CE121" s="2251"/>
      <c r="CF121" s="2251"/>
      <c r="CG121" s="2251"/>
      <c r="CH121" s="2251"/>
      <c r="CI121" s="2251"/>
      <c r="CJ121" s="2251"/>
      <c r="CK121" s="2251"/>
      <c r="CL121" s="2251"/>
      <c r="CM121" s="2251"/>
      <c r="CN121" s="2251"/>
      <c r="CO121" s="2251"/>
      <c r="CP121" s="2251"/>
      <c r="CQ121" s="2251"/>
      <c r="CR121" s="2251"/>
      <c r="CS121" s="2251"/>
      <c r="CT121" s="2251"/>
      <c r="CU121" s="2251"/>
      <c r="CV121" s="2251"/>
      <c r="CW121" s="2251"/>
      <c r="CX121" s="2251"/>
      <c r="CY121" s="2251"/>
      <c r="CZ121" s="2251"/>
      <c r="DA121" s="2251"/>
      <c r="DB121" s="2251"/>
      <c r="DC121" s="2251"/>
      <c r="DD121" s="2251"/>
      <c r="DE121" s="2251"/>
      <c r="DF121" s="2251"/>
      <c r="DG121" s="2251"/>
      <c r="DH121" s="2251"/>
      <c r="DI121" s="2251"/>
      <c r="DJ121" s="2251"/>
      <c r="DK121" s="2251"/>
      <c r="DL121" s="2251"/>
      <c r="DM121" s="2251"/>
      <c r="DN121" s="2251"/>
      <c r="DO121" s="2251"/>
      <c r="DP121" s="2251"/>
      <c r="DQ121" s="2251"/>
      <c r="DR121" s="2251"/>
      <c r="DS121" s="2251"/>
      <c r="DT121" s="2251"/>
      <c r="DU121" s="2251"/>
      <c r="DV121" s="2251"/>
      <c r="DW121" s="2251"/>
      <c r="DX121" s="2251"/>
      <c r="DY121" s="2251"/>
      <c r="DZ121" s="2251"/>
      <c r="EA121" s="2251"/>
      <c r="EB121" s="2251"/>
      <c r="EC121" s="2251"/>
      <c r="ED121" s="2251"/>
      <c r="EE121" s="2251"/>
      <c r="EF121" s="2251"/>
      <c r="EG121" s="2251"/>
      <c r="EH121" s="2251"/>
      <c r="EI121" s="2251"/>
      <c r="EJ121" s="2251"/>
      <c r="EK121" s="2251"/>
      <c r="EL121" s="2251"/>
      <c r="EM121" s="2251"/>
      <c r="EN121" s="2251"/>
      <c r="EO121" s="2251"/>
      <c r="EP121" s="2251"/>
      <c r="EQ121" s="2251"/>
      <c r="ER121" s="2251"/>
      <c r="ES121" s="2251"/>
      <c r="ET121" s="2251"/>
      <c r="EU121" s="2251"/>
      <c r="EV121" s="2251"/>
      <c r="EW121" s="2251"/>
      <c r="EX121" s="2251"/>
      <c r="EY121" s="2251"/>
      <c r="EZ121" s="2251"/>
      <c r="FA121" s="2251"/>
      <c r="FB121" s="2251"/>
      <c r="FC121" s="2251"/>
      <c r="FD121" s="2251"/>
      <c r="FE121" s="2251"/>
      <c r="FF121" s="2251"/>
      <c r="FG121" s="2251"/>
      <c r="FH121" s="2251"/>
      <c r="FI121" s="2251"/>
      <c r="FJ121" s="2251"/>
      <c r="FK121" s="2251"/>
      <c r="FL121" s="2251"/>
      <c r="FM121" s="2251"/>
      <c r="FN121" s="2251"/>
      <c r="FO121" s="2251"/>
      <c r="FP121" s="2251"/>
      <c r="FQ121" s="2251"/>
      <c r="FR121" s="2251"/>
      <c r="FS121" s="2251"/>
      <c r="FT121" s="2251"/>
    </row>
    <row r="122" spans="2:176" ht="4.5" customHeight="1" thickBot="1" x14ac:dyDescent="0.2">
      <c r="N122" s="2"/>
      <c r="R122" s="2"/>
      <c r="S122" s="2"/>
      <c r="T122" s="2"/>
      <c r="U122" s="2"/>
      <c r="V122" s="2"/>
      <c r="W122" s="2"/>
      <c r="X122" s="2"/>
      <c r="Y122" s="2"/>
      <c r="Z122" s="2"/>
      <c r="AA122" s="2"/>
      <c r="AB122" s="2"/>
      <c r="AC122" s="2"/>
      <c r="AD122" s="2"/>
      <c r="AE122" s="2"/>
      <c r="AF122" s="2"/>
      <c r="AG122" s="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59"/>
      <c r="BT122" s="59"/>
      <c r="BU122" s="59"/>
      <c r="BV122" s="2"/>
      <c r="BW122" s="2"/>
      <c r="BX122" s="2"/>
      <c r="BY122" s="2"/>
      <c r="BZ122" s="2"/>
      <c r="CA122" s="2"/>
      <c r="CB122" s="2"/>
      <c r="CC122" s="2252"/>
      <c r="CD122" s="2252"/>
      <c r="CE122" s="2252"/>
      <c r="CF122" s="2252"/>
      <c r="CG122" s="2252"/>
      <c r="CH122" s="2252"/>
      <c r="CI122" s="2252"/>
      <c r="CJ122" s="2252"/>
      <c r="CK122" s="2252"/>
      <c r="CL122" s="2252"/>
      <c r="CM122" s="2254"/>
      <c r="CN122" s="2254"/>
      <c r="CO122" s="2254"/>
      <c r="CP122" s="2254"/>
      <c r="CQ122" s="2254"/>
      <c r="CR122" s="2254"/>
      <c r="CS122" s="2254"/>
      <c r="CT122" s="2254"/>
      <c r="CU122" s="2254"/>
      <c r="CV122" s="2254"/>
      <c r="CW122" s="2254"/>
      <c r="CX122" s="2254"/>
      <c r="CY122" s="2254"/>
      <c r="CZ122" s="2254"/>
      <c r="DA122" s="2254"/>
      <c r="DB122" s="2254"/>
      <c r="DC122" s="2254"/>
      <c r="DD122" s="2254"/>
      <c r="DE122" s="2254"/>
      <c r="DF122" s="2254"/>
      <c r="DG122" s="2254"/>
      <c r="DH122" s="2254"/>
      <c r="DI122" s="2254"/>
      <c r="DJ122" s="2254"/>
      <c r="DK122" s="2254"/>
      <c r="DL122" s="2254"/>
      <c r="DM122" s="2254"/>
      <c r="DN122" s="2254"/>
      <c r="DO122" s="2252"/>
      <c r="DP122" s="2252"/>
      <c r="DQ122" s="2252"/>
      <c r="DR122" s="2252"/>
      <c r="DS122" s="2252"/>
      <c r="DT122" s="2252"/>
      <c r="DU122" s="2252"/>
      <c r="DV122" s="2252"/>
      <c r="DW122" s="2252"/>
      <c r="DX122" s="2252"/>
      <c r="DY122" s="2252"/>
      <c r="DZ122" s="2252"/>
      <c r="EA122" s="2252"/>
      <c r="EB122" s="2252"/>
      <c r="EC122" s="2252"/>
      <c r="ED122" s="2252"/>
      <c r="EE122" s="2252"/>
      <c r="EF122" s="2252"/>
      <c r="EG122" s="2252"/>
      <c r="EH122" s="2252"/>
      <c r="EI122" s="2252"/>
      <c r="EJ122" s="2252"/>
      <c r="EK122" s="2252"/>
      <c r="EL122" s="2252"/>
      <c r="EM122" s="2252"/>
      <c r="EN122" s="2252"/>
      <c r="EO122" s="2252"/>
      <c r="EP122" s="2252"/>
      <c r="EQ122" s="2252"/>
      <c r="ER122" s="2252"/>
      <c r="ES122" s="2252"/>
      <c r="ET122" s="2252"/>
      <c r="EU122" s="2252"/>
      <c r="EV122" s="2252"/>
      <c r="EW122" s="2252"/>
      <c r="EX122" s="2252"/>
      <c r="EY122" s="2252"/>
      <c r="EZ122" s="2252"/>
      <c r="FA122" s="2252"/>
      <c r="FB122" s="2252"/>
      <c r="FC122" s="2252"/>
      <c r="FD122" s="2252"/>
      <c r="FE122" s="2252"/>
      <c r="FF122" s="2252"/>
      <c r="FG122" s="2252"/>
      <c r="FH122" s="2252"/>
      <c r="FI122" s="2252"/>
      <c r="FJ122" s="2252"/>
      <c r="FK122" s="2252"/>
      <c r="FL122" s="2252"/>
      <c r="FM122" s="2252"/>
      <c r="FN122" s="2252"/>
      <c r="FO122" s="2252"/>
      <c r="FP122" s="2252"/>
      <c r="FQ122" s="2252"/>
      <c r="FR122" s="2252"/>
      <c r="FS122" s="2252"/>
      <c r="FT122" s="2252"/>
    </row>
    <row r="123" spans="2:176" ht="9.75" customHeight="1" thickBot="1" x14ac:dyDescent="0.2">
      <c r="B123" s="1053" t="s">
        <v>6</v>
      </c>
      <c r="C123" s="1054"/>
      <c r="D123" s="1054"/>
      <c r="E123" s="1054"/>
      <c r="F123" s="1055" t="str">
        <f>IF(F71="","",F71)</f>
        <v/>
      </c>
      <c r="G123" s="1055"/>
      <c r="H123" s="1055"/>
      <c r="I123" s="1055"/>
      <c r="J123" s="1055"/>
      <c r="K123" s="1055"/>
      <c r="L123" s="1055"/>
      <c r="M123" s="1055"/>
      <c r="N123" s="1055"/>
      <c r="O123" s="1055"/>
      <c r="P123" s="1055"/>
      <c r="Q123" s="1055"/>
      <c r="R123" s="1055"/>
      <c r="S123" s="1056"/>
      <c r="T123" s="2"/>
      <c r="U123" s="2"/>
      <c r="V123" s="2"/>
      <c r="W123" s="2"/>
      <c r="X123" s="2"/>
      <c r="Y123" s="2"/>
      <c r="Z123" s="2"/>
      <c r="AA123" s="2"/>
      <c r="AB123" s="2"/>
      <c r="AC123" s="2"/>
      <c r="AD123" s="2"/>
      <c r="AE123" s="2"/>
      <c r="AF123" s="2"/>
      <c r="AG123" s="2"/>
      <c r="AH123" s="732"/>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c r="BH123" s="732"/>
      <c r="BI123" s="732"/>
      <c r="BJ123" s="732"/>
      <c r="BK123" s="732"/>
      <c r="BL123" s="732"/>
      <c r="BM123" s="732"/>
      <c r="BN123" s="732"/>
      <c r="BO123" s="732"/>
      <c r="BP123" s="732"/>
      <c r="BQ123" s="732"/>
      <c r="BR123" s="732"/>
      <c r="BS123" s="59"/>
      <c r="BT123" s="59"/>
      <c r="BU123" s="59"/>
      <c r="BV123" s="2"/>
      <c r="BW123" s="2"/>
      <c r="BX123" s="2"/>
      <c r="BY123" s="2"/>
      <c r="BZ123" s="2"/>
      <c r="CA123" s="2"/>
      <c r="CB123" s="2"/>
      <c r="CC123" s="2252"/>
      <c r="CD123" s="2252"/>
      <c r="CE123" s="2252"/>
      <c r="CF123" s="2252"/>
      <c r="CG123" s="2252"/>
      <c r="CH123" s="2252"/>
      <c r="CI123" s="2252"/>
      <c r="CJ123" s="2252"/>
      <c r="CK123" s="2252"/>
      <c r="CL123" s="2252"/>
      <c r="CM123" s="2254"/>
      <c r="CN123" s="2254"/>
      <c r="CO123" s="2254"/>
      <c r="CP123" s="2254"/>
      <c r="CQ123" s="2254"/>
      <c r="CR123" s="2254"/>
      <c r="CS123" s="2254"/>
      <c r="CT123" s="2254"/>
      <c r="CU123" s="2254"/>
      <c r="CV123" s="2254"/>
      <c r="CW123" s="2254"/>
      <c r="CX123" s="2254"/>
      <c r="CY123" s="2254"/>
      <c r="CZ123" s="2254"/>
      <c r="DA123" s="2254"/>
      <c r="DB123" s="2254"/>
      <c r="DC123" s="2254"/>
      <c r="DD123" s="2254"/>
      <c r="DE123" s="2254"/>
      <c r="DF123" s="2254"/>
      <c r="DG123" s="2254"/>
      <c r="DH123" s="2254"/>
      <c r="DI123" s="2254"/>
      <c r="DJ123" s="2254"/>
      <c r="DK123" s="2254"/>
      <c r="DL123" s="2254"/>
      <c r="DM123" s="2254"/>
      <c r="DN123" s="2254"/>
      <c r="DO123" s="2252"/>
      <c r="DP123" s="2252"/>
      <c r="DQ123" s="2252"/>
      <c r="DR123" s="2252"/>
      <c r="DS123" s="2252"/>
      <c r="DT123" s="2252"/>
      <c r="DU123" s="2252"/>
      <c r="DV123" s="2252"/>
      <c r="DW123" s="2252"/>
      <c r="DX123" s="2252"/>
      <c r="DY123" s="2252"/>
      <c r="DZ123" s="2252"/>
      <c r="EA123" s="2252"/>
      <c r="EB123" s="2252"/>
      <c r="EC123" s="2252"/>
      <c r="ED123" s="2252"/>
      <c r="EE123" s="2252"/>
      <c r="EF123" s="2252"/>
      <c r="EG123" s="2252"/>
      <c r="EH123" s="2252"/>
      <c r="EI123" s="2252"/>
      <c r="EJ123" s="2252"/>
      <c r="EK123" s="2252"/>
      <c r="EL123" s="2252"/>
      <c r="EM123" s="2252"/>
      <c r="EN123" s="2252"/>
      <c r="EO123" s="2252"/>
      <c r="EP123" s="2252"/>
      <c r="EQ123" s="2252"/>
      <c r="ER123" s="2252"/>
      <c r="ES123" s="2252"/>
      <c r="ET123" s="2252"/>
      <c r="EU123" s="2252"/>
      <c r="EV123" s="2252"/>
      <c r="EW123" s="2252"/>
      <c r="EX123" s="2252"/>
      <c r="EY123" s="2252"/>
      <c r="EZ123" s="2252"/>
      <c r="FA123" s="2252"/>
      <c r="FB123" s="2252"/>
      <c r="FC123" s="2252"/>
      <c r="FD123" s="2252"/>
      <c r="FE123" s="2252"/>
      <c r="FF123" s="2252"/>
      <c r="FG123" s="2252"/>
      <c r="FH123" s="2252"/>
      <c r="FI123" s="2252"/>
      <c r="FJ123" s="2252"/>
      <c r="FK123" s="2252"/>
      <c r="FL123" s="2252"/>
      <c r="FM123" s="2252"/>
      <c r="FN123" s="2252"/>
      <c r="FO123" s="2252"/>
      <c r="FP123" s="2252"/>
      <c r="FQ123" s="2252"/>
      <c r="FR123" s="2252"/>
      <c r="FS123" s="2252"/>
      <c r="FT123" s="2252"/>
    </row>
    <row r="124" spans="2:176" ht="9.75" customHeight="1" x14ac:dyDescent="0.15">
      <c r="B124" s="1049"/>
      <c r="C124" s="1050"/>
      <c r="D124" s="1050"/>
      <c r="E124" s="1050"/>
      <c r="F124" s="1057"/>
      <c r="G124" s="1057"/>
      <c r="H124" s="1057"/>
      <c r="I124" s="1057"/>
      <c r="J124" s="1057"/>
      <c r="K124" s="1057"/>
      <c r="L124" s="1057"/>
      <c r="M124" s="1057"/>
      <c r="N124" s="1057"/>
      <c r="O124" s="1057"/>
      <c r="P124" s="1057"/>
      <c r="Q124" s="1057"/>
      <c r="R124" s="1057"/>
      <c r="S124" s="1058"/>
      <c r="T124" s="2"/>
      <c r="V124" s="748" t="s">
        <v>25</v>
      </c>
      <c r="W124" s="749"/>
      <c r="X124" s="749"/>
      <c r="Y124" s="749"/>
      <c r="Z124" s="749"/>
      <c r="AA124" s="749"/>
      <c r="AB124" s="749"/>
      <c r="AC124" s="749"/>
      <c r="AD124" s="749"/>
      <c r="AE124" s="749"/>
      <c r="AF124" s="749"/>
      <c r="AG124" s="749"/>
      <c r="AH124" s="749"/>
      <c r="AI124" s="749"/>
      <c r="AJ124" s="749"/>
      <c r="AK124" s="749"/>
      <c r="AL124" s="749"/>
      <c r="AM124" s="749"/>
      <c r="AN124" s="749"/>
      <c r="AO124" s="749"/>
      <c r="AP124" s="750"/>
      <c r="AQ124" s="710" t="str">
        <f>IF(AQ72="","",AQ72)</f>
        <v/>
      </c>
      <c r="AR124" s="710"/>
      <c r="AS124" s="710"/>
      <c r="AT124" s="710"/>
      <c r="AU124" s="710"/>
      <c r="AV124" s="710"/>
      <c r="AW124" s="710"/>
      <c r="AX124" s="710"/>
      <c r="AY124" s="710" t="s">
        <v>26</v>
      </c>
      <c r="AZ124" s="710"/>
      <c r="BA124" s="710"/>
      <c r="BB124" s="710"/>
      <c r="BC124" s="710" t="str">
        <f>IF(BC72="","",BC72)</f>
        <v/>
      </c>
      <c r="BD124" s="710"/>
      <c r="BE124" s="710"/>
      <c r="BF124" s="710"/>
      <c r="BG124" s="710"/>
      <c r="BH124" s="710"/>
      <c r="BI124" s="710"/>
      <c r="BJ124" s="710"/>
      <c r="BK124" s="710" t="s">
        <v>27</v>
      </c>
      <c r="BL124" s="710"/>
      <c r="BM124" s="710"/>
      <c r="BN124" s="710"/>
      <c r="BO124" s="710" t="str">
        <f>IF(BO72="","",BO72)</f>
        <v/>
      </c>
      <c r="BP124" s="710"/>
      <c r="BQ124" s="710"/>
      <c r="BR124" s="710"/>
      <c r="BS124" s="710"/>
      <c r="BT124" s="710"/>
      <c r="BU124" s="710"/>
      <c r="BV124" s="710"/>
      <c r="BW124" s="710" t="s">
        <v>28</v>
      </c>
      <c r="BX124" s="710"/>
      <c r="BY124" s="710"/>
      <c r="BZ124" s="713"/>
      <c r="CA124" s="56"/>
      <c r="CB124" s="2"/>
      <c r="CC124" s="2252"/>
      <c r="CD124" s="2252"/>
      <c r="CE124" s="2252"/>
      <c r="CF124" s="2252"/>
      <c r="CG124" s="2252"/>
      <c r="CH124" s="2252"/>
      <c r="CI124" s="2252"/>
      <c r="CJ124" s="2252"/>
      <c r="CK124" s="2252"/>
      <c r="CL124" s="2252"/>
      <c r="CM124" s="2254"/>
      <c r="CN124" s="2254"/>
      <c r="CO124" s="2254"/>
      <c r="CP124" s="2254"/>
      <c r="CQ124" s="2254"/>
      <c r="CR124" s="2254"/>
      <c r="CS124" s="2254"/>
      <c r="CT124" s="2254"/>
      <c r="CU124" s="2254"/>
      <c r="CV124" s="2254"/>
      <c r="CW124" s="2254"/>
      <c r="CX124" s="2254"/>
      <c r="CY124" s="2254"/>
      <c r="CZ124" s="2254"/>
      <c r="DA124" s="2254"/>
      <c r="DB124" s="2254"/>
      <c r="DC124" s="2254"/>
      <c r="DD124" s="2254"/>
      <c r="DE124" s="2254"/>
      <c r="DF124" s="2254"/>
      <c r="DG124" s="2254"/>
      <c r="DH124" s="2254"/>
      <c r="DI124" s="2254"/>
      <c r="DJ124" s="2254"/>
      <c r="DK124" s="2254"/>
      <c r="DL124" s="2254"/>
      <c r="DM124" s="2254"/>
      <c r="DN124" s="2254"/>
      <c r="DO124" s="2252"/>
      <c r="DP124" s="2252"/>
      <c r="DQ124" s="2252"/>
      <c r="DR124" s="2252"/>
      <c r="DS124" s="2252"/>
      <c r="DT124" s="2252"/>
      <c r="DU124" s="2252"/>
      <c r="DV124" s="2252"/>
      <c r="DW124" s="2252"/>
      <c r="DX124" s="2252"/>
      <c r="DY124" s="2252"/>
      <c r="DZ124" s="2252"/>
      <c r="EA124" s="2252"/>
      <c r="EB124" s="2252"/>
      <c r="EC124" s="2252"/>
      <c r="ED124" s="2252"/>
      <c r="EE124" s="2252"/>
      <c r="EF124" s="2252"/>
      <c r="EG124" s="2252"/>
      <c r="EH124" s="2252"/>
      <c r="EI124" s="2252"/>
      <c r="EJ124" s="2252"/>
      <c r="EK124" s="2252"/>
      <c r="EL124" s="2252"/>
      <c r="EM124" s="2252"/>
      <c r="EN124" s="2252"/>
      <c r="EO124" s="2252"/>
      <c r="EP124" s="2252"/>
      <c r="EQ124" s="2252"/>
      <c r="ER124" s="2252"/>
      <c r="ES124" s="2252"/>
      <c r="ET124" s="2252"/>
      <c r="EU124" s="2252"/>
      <c r="EV124" s="2252"/>
      <c r="EW124" s="2252"/>
      <c r="EX124" s="2252"/>
      <c r="EY124" s="2252"/>
      <c r="EZ124" s="2252"/>
      <c r="FA124" s="2252"/>
      <c r="FB124" s="2252"/>
      <c r="FC124" s="2252"/>
      <c r="FD124" s="2252"/>
      <c r="FE124" s="2252"/>
      <c r="FF124" s="2252"/>
      <c r="FG124" s="2252"/>
      <c r="FH124" s="2252"/>
      <c r="FI124" s="2252"/>
      <c r="FJ124" s="2252"/>
      <c r="FK124" s="2252"/>
      <c r="FL124" s="2252"/>
      <c r="FM124" s="2252"/>
      <c r="FN124" s="2252"/>
      <c r="FO124" s="2252"/>
      <c r="FP124" s="2252"/>
      <c r="FQ124" s="2252"/>
      <c r="FR124" s="2252"/>
      <c r="FS124" s="2252"/>
      <c r="FT124" s="2252"/>
    </row>
    <row r="125" spans="2:176" ht="9.75" customHeight="1" x14ac:dyDescent="0.15">
      <c r="B125" s="1049"/>
      <c r="C125" s="1050"/>
      <c r="D125" s="1050"/>
      <c r="E125" s="1050"/>
      <c r="F125" s="1057"/>
      <c r="G125" s="1057"/>
      <c r="H125" s="1057"/>
      <c r="I125" s="1057"/>
      <c r="J125" s="1057"/>
      <c r="K125" s="1057"/>
      <c r="L125" s="1057"/>
      <c r="M125" s="1057"/>
      <c r="N125" s="1057"/>
      <c r="O125" s="1057"/>
      <c r="P125" s="1057"/>
      <c r="Q125" s="1057"/>
      <c r="R125" s="1057"/>
      <c r="S125" s="1058"/>
      <c r="T125" s="71"/>
      <c r="U125" s="2"/>
      <c r="V125" s="751"/>
      <c r="W125" s="752"/>
      <c r="X125" s="752"/>
      <c r="Y125" s="752"/>
      <c r="Z125" s="752"/>
      <c r="AA125" s="752"/>
      <c r="AB125" s="752"/>
      <c r="AC125" s="752"/>
      <c r="AD125" s="752"/>
      <c r="AE125" s="752"/>
      <c r="AF125" s="752"/>
      <c r="AG125" s="752"/>
      <c r="AH125" s="752"/>
      <c r="AI125" s="752"/>
      <c r="AJ125" s="752"/>
      <c r="AK125" s="752"/>
      <c r="AL125" s="752"/>
      <c r="AM125" s="752"/>
      <c r="AN125" s="752"/>
      <c r="AO125" s="752"/>
      <c r="AP125" s="753"/>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1"/>
      <c r="BT125" s="711"/>
      <c r="BU125" s="711"/>
      <c r="BV125" s="711"/>
      <c r="BW125" s="711"/>
      <c r="BX125" s="711"/>
      <c r="BY125" s="711"/>
      <c r="BZ125" s="714"/>
      <c r="CA125" s="56"/>
      <c r="CB125" s="2"/>
      <c r="CC125" s="2252"/>
      <c r="CD125" s="2252"/>
      <c r="CE125" s="2252"/>
      <c r="CF125" s="2252"/>
      <c r="CG125" s="2252"/>
      <c r="CH125" s="2252"/>
      <c r="CI125" s="2252"/>
      <c r="CJ125" s="2252"/>
      <c r="CK125" s="2252"/>
      <c r="CL125" s="2252"/>
      <c r="CM125" s="2254"/>
      <c r="CN125" s="2254"/>
      <c r="CO125" s="2254"/>
      <c r="CP125" s="2254"/>
      <c r="CQ125" s="2254"/>
      <c r="CR125" s="2254"/>
      <c r="CS125" s="2254"/>
      <c r="CT125" s="2254"/>
      <c r="CU125" s="2254"/>
      <c r="CV125" s="2254"/>
      <c r="CW125" s="2254"/>
      <c r="CX125" s="2254"/>
      <c r="CY125" s="2254"/>
      <c r="CZ125" s="2254"/>
      <c r="DA125" s="2254"/>
      <c r="DB125" s="2254"/>
      <c r="DC125" s="2254"/>
      <c r="DD125" s="2254"/>
      <c r="DE125" s="2254"/>
      <c r="DF125" s="2254"/>
      <c r="DG125" s="2254"/>
      <c r="DH125" s="2254"/>
      <c r="DI125" s="2254"/>
      <c r="DJ125" s="2254"/>
      <c r="DK125" s="2254"/>
      <c r="DL125" s="2254"/>
      <c r="DM125" s="2254"/>
      <c r="DN125" s="2254"/>
      <c r="DO125" s="2252"/>
      <c r="DP125" s="2252"/>
      <c r="DQ125" s="2252"/>
      <c r="DR125" s="2252"/>
      <c r="DS125" s="2252"/>
      <c r="DT125" s="2252"/>
      <c r="DU125" s="2252"/>
      <c r="DV125" s="2252"/>
      <c r="DW125" s="2252"/>
      <c r="DX125" s="2252"/>
      <c r="DY125" s="2252"/>
      <c r="DZ125" s="2252"/>
      <c r="EA125" s="2252"/>
      <c r="EB125" s="2252"/>
      <c r="EC125" s="2252"/>
      <c r="ED125" s="2252"/>
      <c r="EE125" s="2252"/>
      <c r="EF125" s="2252"/>
      <c r="EG125" s="2252"/>
      <c r="EH125" s="2252"/>
      <c r="EI125" s="2252"/>
      <c r="EJ125" s="2252"/>
      <c r="EK125" s="2252"/>
      <c r="EL125" s="2252"/>
      <c r="EM125" s="2252"/>
      <c r="EN125" s="2252"/>
      <c r="EO125" s="2252"/>
      <c r="EP125" s="2252"/>
      <c r="EQ125" s="2252"/>
      <c r="ER125" s="2252"/>
      <c r="ES125" s="2252"/>
      <c r="ET125" s="2252"/>
      <c r="EU125" s="2252"/>
      <c r="EV125" s="2252"/>
      <c r="EW125" s="2252"/>
      <c r="EX125" s="2252"/>
      <c r="EY125" s="2252"/>
      <c r="EZ125" s="2252"/>
      <c r="FA125" s="2252"/>
      <c r="FB125" s="2252"/>
      <c r="FC125" s="2252"/>
      <c r="FD125" s="2252"/>
      <c r="FE125" s="2252"/>
      <c r="FF125" s="2252"/>
      <c r="FG125" s="2252"/>
      <c r="FH125" s="2252"/>
      <c r="FI125" s="2252"/>
      <c r="FJ125" s="2252"/>
      <c r="FK125" s="2252"/>
      <c r="FL125" s="2252"/>
      <c r="FM125" s="2252"/>
      <c r="FN125" s="2252"/>
      <c r="FO125" s="2252"/>
      <c r="FP125" s="2252"/>
      <c r="FQ125" s="2252"/>
      <c r="FR125" s="2252"/>
      <c r="FS125" s="2252"/>
      <c r="FT125" s="2252"/>
    </row>
    <row r="126" spans="2:176" ht="9.75" customHeight="1" thickBot="1" x14ac:dyDescent="0.2">
      <c r="B126" s="1049"/>
      <c r="C126" s="1050"/>
      <c r="D126" s="1050"/>
      <c r="E126" s="1050"/>
      <c r="F126" s="1057"/>
      <c r="G126" s="1057"/>
      <c r="H126" s="1057"/>
      <c r="I126" s="1057"/>
      <c r="J126" s="1057"/>
      <c r="K126" s="1057"/>
      <c r="L126" s="1057"/>
      <c r="M126" s="1057"/>
      <c r="N126" s="1057"/>
      <c r="O126" s="1057"/>
      <c r="P126" s="1057"/>
      <c r="Q126" s="1057"/>
      <c r="R126" s="1057"/>
      <c r="S126" s="1058"/>
      <c r="T126" s="71"/>
      <c r="U126" s="2"/>
      <c r="V126" s="754"/>
      <c r="W126" s="755"/>
      <c r="X126" s="755"/>
      <c r="Y126" s="755"/>
      <c r="Z126" s="755"/>
      <c r="AA126" s="755"/>
      <c r="AB126" s="755"/>
      <c r="AC126" s="755"/>
      <c r="AD126" s="755"/>
      <c r="AE126" s="755"/>
      <c r="AF126" s="755"/>
      <c r="AG126" s="755"/>
      <c r="AH126" s="755"/>
      <c r="AI126" s="755"/>
      <c r="AJ126" s="755"/>
      <c r="AK126" s="755"/>
      <c r="AL126" s="755"/>
      <c r="AM126" s="755"/>
      <c r="AN126" s="755"/>
      <c r="AO126" s="755"/>
      <c r="AP126" s="756"/>
      <c r="AQ126" s="712"/>
      <c r="AR126" s="712"/>
      <c r="AS126" s="712"/>
      <c r="AT126" s="712"/>
      <c r="AU126" s="712"/>
      <c r="AV126" s="712"/>
      <c r="AW126" s="712"/>
      <c r="AX126" s="712"/>
      <c r="AY126" s="712"/>
      <c r="AZ126" s="712"/>
      <c r="BA126" s="712"/>
      <c r="BB126" s="712"/>
      <c r="BC126" s="712"/>
      <c r="BD126" s="712"/>
      <c r="BE126" s="712"/>
      <c r="BF126" s="712"/>
      <c r="BG126" s="712"/>
      <c r="BH126" s="712"/>
      <c r="BI126" s="712"/>
      <c r="BJ126" s="712"/>
      <c r="BK126" s="712"/>
      <c r="BL126" s="712"/>
      <c r="BM126" s="712"/>
      <c r="BN126" s="712"/>
      <c r="BO126" s="712"/>
      <c r="BP126" s="712"/>
      <c r="BQ126" s="712"/>
      <c r="BR126" s="712"/>
      <c r="BS126" s="712"/>
      <c r="BT126" s="712"/>
      <c r="BU126" s="712"/>
      <c r="BV126" s="712"/>
      <c r="BW126" s="712"/>
      <c r="BX126" s="712"/>
      <c r="BY126" s="712"/>
      <c r="BZ126" s="715"/>
      <c r="CA126" s="56"/>
      <c r="CB126" s="2"/>
      <c r="CC126" s="2253"/>
      <c r="CD126" s="2253"/>
      <c r="CE126" s="2253"/>
      <c r="CF126" s="2253"/>
      <c r="CG126" s="2253"/>
      <c r="CH126" s="2253"/>
      <c r="CI126" s="2253"/>
      <c r="CJ126" s="2253"/>
      <c r="CK126" s="2253"/>
      <c r="CL126" s="2253"/>
      <c r="CM126" s="2255"/>
      <c r="CN126" s="2255"/>
      <c r="CO126" s="2255"/>
      <c r="CP126" s="2255"/>
      <c r="CQ126" s="2255"/>
      <c r="CR126" s="2255"/>
      <c r="CS126" s="2255"/>
      <c r="CT126" s="2255"/>
      <c r="CU126" s="2255"/>
      <c r="CV126" s="2255"/>
      <c r="CW126" s="2255"/>
      <c r="CX126" s="2255"/>
      <c r="CY126" s="2255"/>
      <c r="CZ126" s="2255"/>
      <c r="DA126" s="2255"/>
      <c r="DB126" s="2255"/>
      <c r="DC126" s="2255"/>
      <c r="DD126" s="2255"/>
      <c r="DE126" s="2255"/>
      <c r="DF126" s="2255"/>
      <c r="DG126" s="2255"/>
      <c r="DH126" s="2255"/>
      <c r="DI126" s="2255"/>
      <c r="DJ126" s="2255"/>
      <c r="DK126" s="2255"/>
      <c r="DL126" s="2255"/>
      <c r="DM126" s="2255"/>
      <c r="DN126" s="2255"/>
      <c r="DO126" s="2253"/>
      <c r="DP126" s="2253"/>
      <c r="DQ126" s="2253"/>
      <c r="DR126" s="2253"/>
      <c r="DS126" s="2253"/>
      <c r="DT126" s="2253"/>
      <c r="DU126" s="2253"/>
      <c r="DV126" s="2253"/>
      <c r="DW126" s="2253"/>
      <c r="DX126" s="2253"/>
      <c r="DY126" s="2253"/>
      <c r="DZ126" s="2253"/>
      <c r="EA126" s="2253"/>
      <c r="EB126" s="2253"/>
      <c r="EC126" s="2253"/>
      <c r="ED126" s="2253"/>
      <c r="EE126" s="2253"/>
      <c r="EF126" s="2253"/>
      <c r="EG126" s="2253"/>
      <c r="EH126" s="2253"/>
      <c r="EI126" s="2253"/>
      <c r="EJ126" s="2253"/>
      <c r="EK126" s="2253"/>
      <c r="EL126" s="2253"/>
      <c r="EM126" s="2253"/>
      <c r="EN126" s="2253"/>
      <c r="EO126" s="2253"/>
      <c r="EP126" s="2253"/>
      <c r="EQ126" s="2253"/>
      <c r="ER126" s="2253"/>
      <c r="ES126" s="2253"/>
      <c r="ET126" s="2253"/>
      <c r="EU126" s="2253"/>
      <c r="EV126" s="2253"/>
      <c r="EW126" s="2253"/>
      <c r="EX126" s="2253"/>
      <c r="EY126" s="2253"/>
      <c r="EZ126" s="2253"/>
      <c r="FA126" s="2253"/>
      <c r="FB126" s="2253"/>
      <c r="FC126" s="2253"/>
      <c r="FD126" s="2253"/>
      <c r="FE126" s="2253"/>
      <c r="FF126" s="2253"/>
      <c r="FG126" s="2253"/>
      <c r="FH126" s="2253"/>
      <c r="FI126" s="2253"/>
      <c r="FJ126" s="2253"/>
      <c r="FK126" s="2253"/>
      <c r="FL126" s="2253"/>
      <c r="FM126" s="2253"/>
      <c r="FN126" s="2253"/>
      <c r="FO126" s="2253"/>
      <c r="FP126" s="2253"/>
      <c r="FQ126" s="2253"/>
      <c r="FR126" s="2253"/>
      <c r="FS126" s="2253"/>
      <c r="FT126" s="2253"/>
    </row>
    <row r="127" spans="2:176" ht="9.75" customHeight="1" x14ac:dyDescent="0.15">
      <c r="B127" s="1049" t="s">
        <v>5</v>
      </c>
      <c r="C127" s="1050"/>
      <c r="D127" s="1050"/>
      <c r="E127" s="1050"/>
      <c r="F127" s="363" t="str">
        <f t="shared" ref="F127:M127" si="8">IF(F75="","",F75)</f>
        <v/>
      </c>
      <c r="G127" s="1051" t="str">
        <f t="shared" si="8"/>
        <v/>
      </c>
      <c r="H127" s="835" t="str">
        <f t="shared" si="8"/>
        <v/>
      </c>
      <c r="I127" s="835" t="str">
        <f t="shared" si="8"/>
        <v/>
      </c>
      <c r="J127" s="835" t="str">
        <f t="shared" si="8"/>
        <v/>
      </c>
      <c r="K127" s="835" t="str">
        <f t="shared" si="8"/>
        <v/>
      </c>
      <c r="L127" s="835" t="str">
        <f t="shared" si="8"/>
        <v/>
      </c>
      <c r="M127" s="365" t="str">
        <f t="shared" si="8"/>
        <v/>
      </c>
      <c r="N127" s="1044"/>
      <c r="O127" s="1044"/>
      <c r="P127" s="1044"/>
      <c r="Q127" s="1044"/>
      <c r="R127" s="1044"/>
      <c r="S127" s="1045"/>
      <c r="T127" s="24"/>
      <c r="V127" s="808" t="s">
        <v>113</v>
      </c>
      <c r="W127" s="808"/>
      <c r="X127" s="808"/>
      <c r="Y127" s="808"/>
      <c r="Z127" s="808"/>
      <c r="AA127" s="808"/>
      <c r="AB127" s="808"/>
      <c r="AC127" s="808"/>
      <c r="AD127" s="808"/>
      <c r="AE127" s="808"/>
      <c r="AF127" s="808"/>
      <c r="AG127" s="808"/>
      <c r="AH127" s="808"/>
      <c r="AI127" s="808"/>
      <c r="AJ127" s="808"/>
      <c r="AK127" s="808"/>
      <c r="AL127" s="808"/>
      <c r="AM127" s="808"/>
      <c r="AN127" s="808"/>
      <c r="AO127" s="808"/>
      <c r="AP127" s="808"/>
      <c r="AQ127" s="808"/>
      <c r="AR127" s="808"/>
      <c r="AS127" s="808"/>
      <c r="AT127" s="808"/>
      <c r="AU127" s="808"/>
      <c r="AV127" s="808"/>
      <c r="AW127" s="808"/>
      <c r="AX127" s="808"/>
      <c r="AY127" s="808"/>
      <c r="AZ127" s="808"/>
      <c r="BA127" s="808"/>
      <c r="BB127" s="808"/>
      <c r="BC127" s="808"/>
      <c r="BD127" s="808"/>
      <c r="BE127" s="808"/>
      <c r="BF127" s="808"/>
      <c r="BG127" s="808"/>
      <c r="BH127" s="808"/>
      <c r="BI127" s="808"/>
      <c r="BJ127" s="808"/>
      <c r="BK127" s="808"/>
      <c r="BL127" s="808"/>
      <c r="BM127" s="808"/>
      <c r="BN127" s="808"/>
      <c r="BO127" s="808"/>
      <c r="BP127" s="808"/>
      <c r="BQ127" s="808"/>
      <c r="BR127" s="808"/>
      <c r="BS127" s="808"/>
      <c r="BT127" s="808"/>
      <c r="BU127" s="808"/>
      <c r="BV127" s="808"/>
      <c r="BW127" s="808"/>
      <c r="BX127" s="808"/>
      <c r="BY127" s="808"/>
      <c r="BZ127" s="808"/>
      <c r="CA127" s="69"/>
      <c r="CB127" s="2"/>
      <c r="CC127" s="2264" t="s">
        <v>270</v>
      </c>
      <c r="CD127" s="2265"/>
      <c r="CE127" s="2265"/>
      <c r="CF127" s="2265"/>
      <c r="CG127" s="2265"/>
      <c r="CH127" s="2265"/>
      <c r="CI127" s="2265"/>
      <c r="CJ127" s="2265"/>
      <c r="CK127" s="2265"/>
      <c r="CL127" s="2265"/>
      <c r="CM127" s="2265"/>
      <c r="CN127" s="2265"/>
      <c r="CO127" s="2265"/>
      <c r="CP127" s="2265"/>
      <c r="CQ127" s="2265"/>
      <c r="CR127" s="2265"/>
      <c r="CS127" s="2265"/>
      <c r="CT127" s="2265"/>
      <c r="CU127" s="2265"/>
      <c r="CV127" s="2265"/>
      <c r="CW127" s="2265"/>
      <c r="CX127" s="2265"/>
      <c r="CY127" s="2265"/>
      <c r="CZ127" s="2265"/>
      <c r="DA127" s="2265"/>
      <c r="DB127" s="2265"/>
      <c r="DC127" s="2265"/>
      <c r="DD127" s="2265"/>
      <c r="DE127" s="2265"/>
      <c r="DF127" s="2265"/>
      <c r="DG127" s="2265"/>
      <c r="DH127" s="2265"/>
      <c r="DI127" s="2265"/>
      <c r="DJ127" s="2265"/>
      <c r="DK127" s="2265"/>
      <c r="DL127" s="2265"/>
      <c r="DM127" s="2265"/>
      <c r="DN127" s="2265"/>
      <c r="DO127" s="2265"/>
      <c r="DP127" s="2265"/>
      <c r="DQ127" s="2265"/>
      <c r="DR127" s="2265"/>
      <c r="DS127" s="2265"/>
      <c r="DT127" s="2265"/>
      <c r="DU127" s="2265"/>
      <c r="DV127" s="2265"/>
      <c r="DW127" s="2265"/>
      <c r="DX127" s="2265"/>
      <c r="DY127" s="2265"/>
      <c r="DZ127" s="2265"/>
      <c r="EA127" s="2265"/>
      <c r="EB127" s="2265"/>
      <c r="EC127" s="2265"/>
      <c r="ED127" s="2265"/>
      <c r="EE127" s="2265"/>
      <c r="EF127" s="2265"/>
      <c r="EG127" s="2265"/>
      <c r="EH127" s="2265"/>
      <c r="EI127" s="2265"/>
      <c r="EJ127" s="2265"/>
      <c r="EK127" s="2265"/>
      <c r="EL127" s="2265"/>
      <c r="EM127" s="2265"/>
      <c r="EN127" s="2265"/>
      <c r="EO127" s="2265"/>
      <c r="EP127" s="2265"/>
      <c r="EQ127" s="2265"/>
      <c r="ER127" s="2265"/>
      <c r="ES127" s="2265"/>
      <c r="ET127" s="2265"/>
      <c r="EU127" s="2265"/>
      <c r="EV127" s="2265"/>
      <c r="EW127" s="2265"/>
      <c r="EX127" s="2265"/>
      <c r="EY127" s="2265"/>
      <c r="EZ127" s="2265"/>
      <c r="FA127" s="2265"/>
      <c r="FB127" s="2265"/>
      <c r="FC127" s="2265"/>
      <c r="FD127" s="2265"/>
      <c r="FE127" s="2265"/>
      <c r="FF127" s="2265"/>
      <c r="FG127" s="2265"/>
      <c r="FH127" s="2265"/>
      <c r="FI127" s="2265"/>
      <c r="FJ127" s="2265"/>
      <c r="FK127" s="2265"/>
      <c r="FL127" s="2265"/>
      <c r="FM127" s="2265"/>
      <c r="FN127" s="2265"/>
      <c r="FO127" s="2265"/>
      <c r="FP127" s="2265"/>
      <c r="FQ127" s="2265"/>
      <c r="FR127" s="2265"/>
      <c r="FS127" s="2265"/>
      <c r="FT127" s="2266"/>
    </row>
    <row r="128" spans="2:176" ht="9.75" customHeight="1" thickBot="1" x14ac:dyDescent="0.2">
      <c r="B128" s="1049"/>
      <c r="C128" s="1050"/>
      <c r="D128" s="1050"/>
      <c r="E128" s="1050"/>
      <c r="F128" s="366"/>
      <c r="G128" s="1052"/>
      <c r="H128" s="836"/>
      <c r="I128" s="836"/>
      <c r="J128" s="836"/>
      <c r="K128" s="836"/>
      <c r="L128" s="836"/>
      <c r="M128" s="368"/>
      <c r="N128" s="1044"/>
      <c r="O128" s="1044"/>
      <c r="P128" s="1044"/>
      <c r="Q128" s="1044"/>
      <c r="R128" s="1044"/>
      <c r="S128" s="1045"/>
      <c r="T128" s="24"/>
      <c r="U128" s="6"/>
      <c r="V128" s="809"/>
      <c r="W128" s="809"/>
      <c r="X128" s="809"/>
      <c r="Y128" s="809"/>
      <c r="Z128" s="809"/>
      <c r="AA128" s="809"/>
      <c r="AB128" s="809"/>
      <c r="AC128" s="809"/>
      <c r="AD128" s="809"/>
      <c r="AE128" s="809"/>
      <c r="AF128" s="809"/>
      <c r="AG128" s="809"/>
      <c r="AH128" s="809"/>
      <c r="AI128" s="809"/>
      <c r="AJ128" s="809"/>
      <c r="AK128" s="809"/>
      <c r="AL128" s="809"/>
      <c r="AM128" s="809"/>
      <c r="AN128" s="809"/>
      <c r="AO128" s="809"/>
      <c r="AP128" s="809"/>
      <c r="AQ128" s="809"/>
      <c r="AR128" s="809"/>
      <c r="AS128" s="809"/>
      <c r="AT128" s="809"/>
      <c r="AU128" s="809"/>
      <c r="AV128" s="809"/>
      <c r="AW128" s="809"/>
      <c r="AX128" s="809"/>
      <c r="AY128" s="809"/>
      <c r="AZ128" s="809"/>
      <c r="BA128" s="809"/>
      <c r="BB128" s="809"/>
      <c r="BC128" s="809"/>
      <c r="BD128" s="809"/>
      <c r="BE128" s="809"/>
      <c r="BF128" s="809"/>
      <c r="BG128" s="809"/>
      <c r="BH128" s="809"/>
      <c r="BI128" s="809"/>
      <c r="BJ128" s="809"/>
      <c r="BK128" s="809"/>
      <c r="BL128" s="809"/>
      <c r="BM128" s="809"/>
      <c r="BN128" s="809"/>
      <c r="BO128" s="809"/>
      <c r="BP128" s="809"/>
      <c r="BQ128" s="809"/>
      <c r="BR128" s="809"/>
      <c r="BS128" s="809"/>
      <c r="BT128" s="809"/>
      <c r="BU128" s="809"/>
      <c r="BV128" s="809"/>
      <c r="BW128" s="809"/>
      <c r="BX128" s="809"/>
      <c r="BY128" s="809"/>
      <c r="BZ128" s="809"/>
      <c r="CA128" s="69"/>
      <c r="CB128" s="2"/>
      <c r="CC128" s="143"/>
      <c r="CD128" s="125"/>
      <c r="CE128" s="124"/>
      <c r="CF128" s="124"/>
      <c r="CG128" s="124"/>
      <c r="CH128" s="124"/>
      <c r="CI128" s="124"/>
      <c r="CJ128" s="124"/>
      <c r="CK128" s="124"/>
      <c r="CL128" s="124"/>
      <c r="CM128" s="124"/>
      <c r="CN128" s="124"/>
      <c r="CO128" s="124"/>
      <c r="CP128" s="124"/>
      <c r="CQ128" s="124"/>
      <c r="CR128" s="124"/>
      <c r="CS128" s="124"/>
      <c r="CT128" s="124"/>
      <c r="CU128" s="124"/>
      <c r="CV128" s="124"/>
      <c r="CW128" s="124"/>
      <c r="CX128" s="124"/>
      <c r="CY128" s="124"/>
      <c r="CZ128" s="124"/>
      <c r="DA128" s="124"/>
      <c r="DB128" s="124"/>
      <c r="DC128" s="124"/>
      <c r="DD128" s="124"/>
      <c r="DE128" s="124"/>
      <c r="DF128" s="124"/>
      <c r="DG128" s="124"/>
      <c r="DH128" s="124"/>
      <c r="DI128" s="124"/>
      <c r="DJ128" s="124"/>
      <c r="DK128" s="124"/>
      <c r="DL128" s="124"/>
      <c r="DM128" s="124"/>
      <c r="DN128" s="124"/>
      <c r="DO128" s="124"/>
      <c r="DP128" s="124"/>
      <c r="DQ128" s="124"/>
      <c r="DR128" s="124"/>
      <c r="DS128" s="124"/>
      <c r="DT128" s="124"/>
      <c r="DU128" s="124"/>
      <c r="DV128" s="124"/>
      <c r="DW128" s="124"/>
      <c r="DX128" s="124"/>
      <c r="DY128" s="124"/>
      <c r="DZ128" s="124"/>
      <c r="EA128" s="124"/>
      <c r="EB128" s="124"/>
      <c r="EC128" s="124"/>
      <c r="ED128" s="124"/>
      <c r="EE128" s="124"/>
      <c r="EF128" s="124"/>
      <c r="EG128" s="124"/>
      <c r="EH128" s="124"/>
      <c r="EI128" s="124"/>
      <c r="EJ128" s="124"/>
      <c r="EK128" s="124"/>
      <c r="EL128" s="124"/>
      <c r="EM128" s="124"/>
      <c r="EN128" s="124"/>
      <c r="EO128" s="124"/>
      <c r="EP128" s="124"/>
      <c r="EQ128" s="144"/>
      <c r="ER128" s="144"/>
      <c r="ES128" s="144"/>
      <c r="ET128" s="144"/>
      <c r="EU128" s="144"/>
      <c r="EV128" s="144"/>
      <c r="EW128" s="14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5"/>
      <c r="FT128" s="145"/>
    </row>
    <row r="129" spans="2:176" ht="9.75" customHeight="1" x14ac:dyDescent="0.15">
      <c r="B129" s="810" t="s">
        <v>45</v>
      </c>
      <c r="C129" s="811"/>
      <c r="D129" s="811"/>
      <c r="E129" s="811"/>
      <c r="F129" s="812" t="str">
        <f>IF(F77="","",F77)</f>
        <v>〒</v>
      </c>
      <c r="G129" s="794" t="str">
        <f>IF(G77="","",G77)</f>
        <v/>
      </c>
      <c r="H129" s="794"/>
      <c r="I129" s="794"/>
      <c r="J129" s="794"/>
      <c r="K129" s="794"/>
      <c r="L129" s="794"/>
      <c r="M129" s="794"/>
      <c r="N129" s="794"/>
      <c r="O129" s="794"/>
      <c r="P129" s="794"/>
      <c r="Q129" s="794"/>
      <c r="R129" s="794"/>
      <c r="S129" s="795"/>
      <c r="T129" s="14"/>
      <c r="V129" s="2235" t="s">
        <v>15</v>
      </c>
      <c r="W129" s="2058"/>
      <c r="X129" s="2058"/>
      <c r="Y129" s="2058"/>
      <c r="Z129" s="2058"/>
      <c r="AA129" s="2058"/>
      <c r="AB129" s="2058"/>
      <c r="AC129" s="2058"/>
      <c r="AD129" s="2058"/>
      <c r="AE129" s="2058"/>
      <c r="AF129" s="2058"/>
      <c r="AG129" s="2058"/>
      <c r="AH129" s="2058"/>
      <c r="AI129" s="2058"/>
      <c r="AJ129" s="2236"/>
      <c r="AK129" s="2359" t="str">
        <f>IF(AK77="","",AK77)</f>
        <v/>
      </c>
      <c r="AL129" s="1757"/>
      <c r="AM129" s="1757"/>
      <c r="AN129" s="1781"/>
      <c r="AO129" s="1780" t="str">
        <f>IF(AO77="","",AO77)</f>
        <v/>
      </c>
      <c r="AP129" s="1757"/>
      <c r="AQ129" s="1757"/>
      <c r="AR129" s="1781"/>
      <c r="AS129" s="1780" t="str">
        <f>IF(AS77="","",AS77)</f>
        <v/>
      </c>
      <c r="AT129" s="1757"/>
      <c r="AU129" s="1757"/>
      <c r="AV129" s="1781"/>
      <c r="AW129" s="1780" t="str">
        <f>IF(AW77="","",AW77)</f>
        <v/>
      </c>
      <c r="AX129" s="1757"/>
      <c r="AY129" s="1757"/>
      <c r="AZ129" s="1781"/>
      <c r="BA129" s="1780" t="str">
        <f>IF(BA77="","",BA77)</f>
        <v/>
      </c>
      <c r="BB129" s="1757"/>
      <c r="BC129" s="1757"/>
      <c r="BD129" s="1781"/>
      <c r="BE129" s="1780" t="str">
        <f>IF(BE77="","",BE77)</f>
        <v/>
      </c>
      <c r="BF129" s="1757"/>
      <c r="BG129" s="1757"/>
      <c r="BH129" s="1781"/>
      <c r="BI129" s="1757" t="str">
        <f>IF(BI77="","",BI77)</f>
        <v/>
      </c>
      <c r="BJ129" s="1757"/>
      <c r="BK129" s="1757"/>
      <c r="BL129" s="1758"/>
      <c r="BM129" s="2278" t="str">
        <f>IF(BM77="","",BM77)</f>
        <v/>
      </c>
      <c r="BN129" s="2279"/>
      <c r="BO129" s="2279"/>
      <c r="BP129" s="2279"/>
      <c r="BQ129" s="2279"/>
      <c r="BR129" s="2279"/>
      <c r="BS129" s="2279"/>
      <c r="BT129" s="2279"/>
      <c r="BU129" s="2279"/>
      <c r="BV129" s="2279"/>
      <c r="BW129" s="2279"/>
      <c r="BX129" s="2279"/>
      <c r="BY129" s="2279"/>
      <c r="BZ129" s="2280"/>
      <c r="CA129" s="14"/>
      <c r="CB129" s="2"/>
      <c r="CC129" s="143"/>
      <c r="CD129" s="146"/>
      <c r="CE129" s="1589" t="s">
        <v>224</v>
      </c>
      <c r="CF129" s="1590"/>
      <c r="CG129" s="1590"/>
      <c r="CH129" s="1590"/>
      <c r="CI129" s="1590"/>
      <c r="CJ129" s="1590"/>
      <c r="CK129" s="1590"/>
      <c r="CL129" s="1590"/>
      <c r="CM129" s="1590"/>
      <c r="CN129" s="1590"/>
      <c r="CO129" s="1590"/>
      <c r="CP129" s="1590"/>
      <c r="CQ129" s="1590"/>
      <c r="CR129" s="1590"/>
      <c r="CS129" s="1590"/>
      <c r="CT129" s="1590"/>
      <c r="CU129" s="1590"/>
      <c r="CV129" s="1590"/>
      <c r="CW129" s="2267">
        <v>0</v>
      </c>
      <c r="CX129" s="1702"/>
      <c r="CY129" s="1702"/>
      <c r="CZ129" s="1703"/>
      <c r="DA129" s="1706">
        <v>2</v>
      </c>
      <c r="DB129" s="1702"/>
      <c r="DC129" s="1702"/>
      <c r="DD129" s="1703"/>
      <c r="DE129" s="1708">
        <f>IF(AY59&gt;=0,0,1)</f>
        <v>0</v>
      </c>
      <c r="DF129" s="1702"/>
      <c r="DG129" s="1702"/>
      <c r="DH129" s="1709"/>
      <c r="DI129" s="124"/>
      <c r="DJ129" s="124"/>
      <c r="DK129" s="1589" t="s">
        <v>35</v>
      </c>
      <c r="DL129" s="1590"/>
      <c r="DM129" s="1590"/>
      <c r="DN129" s="1590"/>
      <c r="DO129" s="1590"/>
      <c r="DP129" s="1590"/>
      <c r="DQ129" s="1590"/>
      <c r="DR129" s="1590"/>
      <c r="DS129" s="1590"/>
      <c r="DT129" s="1590"/>
      <c r="DU129" s="1590"/>
      <c r="DV129" s="1590"/>
      <c r="DW129" s="1590"/>
      <c r="DX129" s="1590"/>
      <c r="DY129" s="1590"/>
      <c r="DZ129" s="1590"/>
      <c r="EA129" s="1590"/>
      <c r="EB129" s="1590"/>
      <c r="EC129" s="2267" t="str">
        <f>IF($AQ$124="","",IF(AND($BC$124=12,$BO$124&gt;=21,$BO$124&lt;=31,(VLOOKUP($AQ$124,入力リスト!$A$5:$C$116,3)+1=10)),VLOOKUP($AQ$124,入力リスト!$A$5:$C$116,2)+1,VLOOKUP($AQ$124,入力リスト!$A$5:$C$116,2)))</f>
        <v/>
      </c>
      <c r="ED129" s="1702"/>
      <c r="EE129" s="1702"/>
      <c r="EF129" s="1750"/>
      <c r="EG129" s="1706" t="str">
        <f>IF($AQ$124="","",IF(AND($BC$124=12,$BO$124&gt;=21,$BO$124&lt;=31),RIGHT(VLOOKUP($AQ$124,入力リスト!$A$5:$C$116,3)+1,1),VLOOKUP($AQ$124,入力リスト!$A$5:$C$116,3)))</f>
        <v/>
      </c>
      <c r="EH129" s="1702"/>
      <c r="EI129" s="1702"/>
      <c r="EJ129" s="1750"/>
      <c r="EK129" s="1706" t="str">
        <f>IF($BC$124="","",IF(AND($BO$124&gt;=21,$BO$124&lt;=31),IF($BC$124=9,1,IF($BC$124=12,0,IF(LEN($BC$124)=2,1,0))),IF(LEN($BC$124)=2,1,0)))</f>
        <v/>
      </c>
      <c r="EL129" s="1702"/>
      <c r="EM129" s="1702"/>
      <c r="EN129" s="1703"/>
      <c r="EO129" s="1706" t="str">
        <f>IF($BC$124="","",IF(AND($BC$124=5,$BO$124&gt;=21,$BO$124&lt;=31),5,IF(AND($BO$124&gt;=21,$BO$124&lt;=31),IF($BC$124=9,0,IF($BC$124=10,1,IF($BC$124=11,2,IF($BC$124=12,1,$BC$124+1)))),RIGHT($BC$124,1))))</f>
        <v/>
      </c>
      <c r="EP129" s="1702"/>
      <c r="EQ129" s="1702"/>
      <c r="ER129" s="1703"/>
      <c r="ES129" s="1706" t="str">
        <f>IF(ISTEXT($BO$124),"",IF(AND($BC$124=5,$BO$124&gt;=21,$BO$124&lt;=31),3,2))</f>
        <v/>
      </c>
      <c r="ET129" s="1702"/>
      <c r="EU129" s="1702"/>
      <c r="EV129" s="1703"/>
      <c r="EW129" s="1708" t="str">
        <f>IF(ISTEXT($BO$124),"",IF(AND($BC$124=5,$BO$124&gt;=21,$BO$124&lt;=31),1,0))</f>
        <v/>
      </c>
      <c r="EX129" s="1702"/>
      <c r="EY129" s="1702"/>
      <c r="EZ129" s="1709"/>
      <c r="FA129" s="124"/>
      <c r="FB129" s="124"/>
      <c r="FC129" s="2269" t="str">
        <f>IF(BM129="","",BM129)</f>
        <v/>
      </c>
      <c r="FD129" s="2270"/>
      <c r="FE129" s="2270"/>
      <c r="FF129" s="2270"/>
      <c r="FG129" s="2270"/>
      <c r="FH129" s="2270"/>
      <c r="FI129" s="2270"/>
      <c r="FJ129" s="2270"/>
      <c r="FK129" s="2270"/>
      <c r="FL129" s="2270"/>
      <c r="FM129" s="2270"/>
      <c r="FN129" s="2270"/>
      <c r="FO129" s="2270"/>
      <c r="FP129" s="2270"/>
      <c r="FQ129" s="2270"/>
      <c r="FR129" s="2271"/>
      <c r="FS129" s="125"/>
      <c r="FT129" s="145"/>
    </row>
    <row r="130" spans="2:176" ht="9.75" customHeight="1" x14ac:dyDescent="0.15">
      <c r="B130" s="736"/>
      <c r="C130" s="737"/>
      <c r="D130" s="737"/>
      <c r="E130" s="737"/>
      <c r="F130" s="813"/>
      <c r="G130" s="794"/>
      <c r="H130" s="794"/>
      <c r="I130" s="794"/>
      <c r="J130" s="794"/>
      <c r="K130" s="794"/>
      <c r="L130" s="794"/>
      <c r="M130" s="794"/>
      <c r="N130" s="794"/>
      <c r="O130" s="794"/>
      <c r="P130" s="794"/>
      <c r="Q130" s="794"/>
      <c r="R130" s="794"/>
      <c r="S130" s="795"/>
      <c r="T130" s="14"/>
      <c r="U130" s="70"/>
      <c r="V130" s="2227"/>
      <c r="W130" s="2228"/>
      <c r="X130" s="2228"/>
      <c r="Y130" s="2228"/>
      <c r="Z130" s="2228"/>
      <c r="AA130" s="2228"/>
      <c r="AB130" s="2228"/>
      <c r="AC130" s="2228"/>
      <c r="AD130" s="2228"/>
      <c r="AE130" s="2228"/>
      <c r="AF130" s="2228"/>
      <c r="AG130" s="2228"/>
      <c r="AH130" s="2228"/>
      <c r="AI130" s="2228"/>
      <c r="AJ130" s="2237"/>
      <c r="AK130" s="2360"/>
      <c r="AL130" s="727"/>
      <c r="AM130" s="727"/>
      <c r="AN130" s="2285"/>
      <c r="AO130" s="2284"/>
      <c r="AP130" s="727"/>
      <c r="AQ130" s="727"/>
      <c r="AR130" s="2285"/>
      <c r="AS130" s="2284"/>
      <c r="AT130" s="727"/>
      <c r="AU130" s="727"/>
      <c r="AV130" s="2285"/>
      <c r="AW130" s="2284"/>
      <c r="AX130" s="727"/>
      <c r="AY130" s="727"/>
      <c r="AZ130" s="1783"/>
      <c r="BA130" s="1782"/>
      <c r="BB130" s="726"/>
      <c r="BC130" s="726"/>
      <c r="BD130" s="1783"/>
      <c r="BE130" s="2284"/>
      <c r="BF130" s="727"/>
      <c r="BG130" s="727"/>
      <c r="BH130" s="2285"/>
      <c r="BI130" s="726"/>
      <c r="BJ130" s="726"/>
      <c r="BK130" s="726"/>
      <c r="BL130" s="1759"/>
      <c r="BM130" s="2281"/>
      <c r="BN130" s="2282"/>
      <c r="BO130" s="2282"/>
      <c r="BP130" s="2282"/>
      <c r="BQ130" s="2282"/>
      <c r="BR130" s="2282"/>
      <c r="BS130" s="2282"/>
      <c r="BT130" s="2282"/>
      <c r="BU130" s="2282"/>
      <c r="BV130" s="2282"/>
      <c r="BW130" s="2282"/>
      <c r="BX130" s="2282"/>
      <c r="BY130" s="2282"/>
      <c r="BZ130" s="2283"/>
      <c r="CA130" s="14"/>
      <c r="CB130" s="2"/>
      <c r="CC130" s="143"/>
      <c r="CD130" s="146"/>
      <c r="CE130" s="1591"/>
      <c r="CF130" s="1592"/>
      <c r="CG130" s="1592"/>
      <c r="CH130" s="1592"/>
      <c r="CI130" s="1592"/>
      <c r="CJ130" s="1592"/>
      <c r="CK130" s="1592"/>
      <c r="CL130" s="1592"/>
      <c r="CM130" s="1592"/>
      <c r="CN130" s="1592"/>
      <c r="CO130" s="1592"/>
      <c r="CP130" s="1592"/>
      <c r="CQ130" s="1592"/>
      <c r="CR130" s="1592"/>
      <c r="CS130" s="1592"/>
      <c r="CT130" s="1592"/>
      <c r="CU130" s="1592"/>
      <c r="CV130" s="1592"/>
      <c r="CW130" s="2268"/>
      <c r="CX130" s="1704"/>
      <c r="CY130" s="1704"/>
      <c r="CZ130" s="1705"/>
      <c r="DA130" s="1707"/>
      <c r="DB130" s="1704"/>
      <c r="DC130" s="1704"/>
      <c r="DD130" s="1705"/>
      <c r="DE130" s="1710"/>
      <c r="DF130" s="1704"/>
      <c r="DG130" s="1704"/>
      <c r="DH130" s="1711"/>
      <c r="DI130" s="124"/>
      <c r="DJ130" s="124"/>
      <c r="DK130" s="1591"/>
      <c r="DL130" s="1592"/>
      <c r="DM130" s="1592"/>
      <c r="DN130" s="1592"/>
      <c r="DO130" s="1592"/>
      <c r="DP130" s="1592"/>
      <c r="DQ130" s="1592"/>
      <c r="DR130" s="1592"/>
      <c r="DS130" s="1592"/>
      <c r="DT130" s="1592"/>
      <c r="DU130" s="1592"/>
      <c r="DV130" s="1592"/>
      <c r="DW130" s="1592"/>
      <c r="DX130" s="1592"/>
      <c r="DY130" s="1592"/>
      <c r="DZ130" s="1592"/>
      <c r="EA130" s="1592"/>
      <c r="EB130" s="1592"/>
      <c r="EC130" s="2268"/>
      <c r="ED130" s="1704"/>
      <c r="EE130" s="1704"/>
      <c r="EF130" s="1751"/>
      <c r="EG130" s="1707"/>
      <c r="EH130" s="1704"/>
      <c r="EI130" s="1704"/>
      <c r="EJ130" s="1751"/>
      <c r="EK130" s="1707"/>
      <c r="EL130" s="1704"/>
      <c r="EM130" s="1704"/>
      <c r="EN130" s="1705"/>
      <c r="EO130" s="1707"/>
      <c r="EP130" s="1704"/>
      <c r="EQ130" s="1704"/>
      <c r="ER130" s="1705"/>
      <c r="ES130" s="1707"/>
      <c r="ET130" s="1704"/>
      <c r="EU130" s="1704"/>
      <c r="EV130" s="1705"/>
      <c r="EW130" s="1710"/>
      <c r="EX130" s="1704"/>
      <c r="EY130" s="1704"/>
      <c r="EZ130" s="1711"/>
      <c r="FA130" s="124"/>
      <c r="FB130" s="124"/>
      <c r="FC130" s="2272"/>
      <c r="FD130" s="2273"/>
      <c r="FE130" s="2273"/>
      <c r="FF130" s="2273"/>
      <c r="FG130" s="2273"/>
      <c r="FH130" s="2273"/>
      <c r="FI130" s="2273"/>
      <c r="FJ130" s="2273"/>
      <c r="FK130" s="2273"/>
      <c r="FL130" s="2273"/>
      <c r="FM130" s="2273"/>
      <c r="FN130" s="2273"/>
      <c r="FO130" s="2273"/>
      <c r="FP130" s="2273"/>
      <c r="FQ130" s="2273"/>
      <c r="FR130" s="2274"/>
      <c r="FS130" s="125"/>
      <c r="FT130" s="145"/>
    </row>
    <row r="131" spans="2:176" ht="9.75" customHeight="1" x14ac:dyDescent="0.2">
      <c r="B131" s="736"/>
      <c r="C131" s="737"/>
      <c r="D131" s="737"/>
      <c r="E131" s="737"/>
      <c r="F131" s="794" t="str">
        <f>IF(F79="","",F79)</f>
        <v/>
      </c>
      <c r="G131" s="794"/>
      <c r="H131" s="794"/>
      <c r="I131" s="794"/>
      <c r="J131" s="794"/>
      <c r="K131" s="794"/>
      <c r="L131" s="794"/>
      <c r="M131" s="794"/>
      <c r="N131" s="794"/>
      <c r="O131" s="794"/>
      <c r="P131" s="794"/>
      <c r="Q131" s="794"/>
      <c r="R131" s="794"/>
      <c r="S131" s="795"/>
      <c r="T131" s="22"/>
      <c r="V131" s="1934" t="s">
        <v>186</v>
      </c>
      <c r="W131" s="1935"/>
      <c r="X131" s="1935"/>
      <c r="Y131" s="1935"/>
      <c r="Z131" s="1935"/>
      <c r="AA131" s="1935"/>
      <c r="AB131" s="1935"/>
      <c r="AC131" s="1935"/>
      <c r="AD131" s="1935"/>
      <c r="AE131" s="1935"/>
      <c r="AF131" s="1935"/>
      <c r="AG131" s="1935"/>
      <c r="AH131" s="1935"/>
      <c r="AI131" s="1935"/>
      <c r="AJ131" s="1935"/>
      <c r="AK131" s="1935"/>
      <c r="AL131" s="1935"/>
      <c r="AM131" s="1935"/>
      <c r="AN131" s="1935"/>
      <c r="AO131" s="1935"/>
      <c r="AP131" s="1935"/>
      <c r="AQ131" s="1935"/>
      <c r="AR131" s="1935"/>
      <c r="AS131" s="1935"/>
      <c r="AT131" s="1935"/>
      <c r="AU131" s="1935"/>
      <c r="AV131" s="1935"/>
      <c r="AW131" s="1935"/>
      <c r="AX131" s="1935"/>
      <c r="AY131" s="1935"/>
      <c r="AZ131" s="1784" t="str">
        <f>IF(AZ$79="","",AZ$79)</f>
        <v/>
      </c>
      <c r="BA131" s="1769"/>
      <c r="BB131" s="1769"/>
      <c r="BC131" s="1769" t="str">
        <f>IF(BC$79="","",BC$79)</f>
        <v/>
      </c>
      <c r="BD131" s="1769"/>
      <c r="BE131" s="1769"/>
      <c r="BF131" s="1769" t="str">
        <f>IF(BF$79="","",BF$79)</f>
        <v/>
      </c>
      <c r="BG131" s="1769"/>
      <c r="BH131" s="1770"/>
      <c r="BI131" s="1769" t="str">
        <f>IF(BI$79="","",BI$79)</f>
        <v/>
      </c>
      <c r="BJ131" s="1769"/>
      <c r="BK131" s="1769"/>
      <c r="BL131" s="1769" t="str">
        <f>IF(BL$79="","",BL$79)</f>
        <v/>
      </c>
      <c r="BM131" s="1769"/>
      <c r="BN131" s="1769"/>
      <c r="BO131" s="1769" t="str">
        <f>IF(BO$79="","",BO$79)</f>
        <v/>
      </c>
      <c r="BP131" s="1769"/>
      <c r="BQ131" s="1770"/>
      <c r="BR131" s="1769" t="str">
        <f>IF(BR$79="","",BR$79)</f>
        <v/>
      </c>
      <c r="BS131" s="1769"/>
      <c r="BT131" s="1769"/>
      <c r="BU131" s="1769" t="str">
        <f>IF(BU$79="","",BU$79)</f>
        <v/>
      </c>
      <c r="BV131" s="1769"/>
      <c r="BW131" s="1769"/>
      <c r="BX131" s="1769" t="str">
        <f>IF(BX$79="","",BX$79)</f>
        <v/>
      </c>
      <c r="BY131" s="1769"/>
      <c r="BZ131" s="1775"/>
      <c r="CA131" s="64"/>
      <c r="CB131" s="2"/>
      <c r="CC131" s="143"/>
      <c r="CD131" s="146"/>
      <c r="CE131" s="124"/>
      <c r="CF131" s="124"/>
      <c r="CG131" s="124"/>
      <c r="CH131" s="124"/>
      <c r="CI131" s="124"/>
      <c r="CJ131" s="124"/>
      <c r="CK131" s="124"/>
      <c r="CL131" s="124"/>
      <c r="CM131" s="124"/>
      <c r="CN131" s="124"/>
      <c r="CO131" s="124"/>
      <c r="CP131" s="124"/>
      <c r="CQ131" s="146"/>
      <c r="CR131" s="146"/>
      <c r="CS131" s="146"/>
      <c r="CT131" s="124"/>
      <c r="CU131" s="124"/>
      <c r="CV131" s="124"/>
      <c r="CW131" s="124"/>
      <c r="CX131" s="124"/>
      <c r="CY131" s="124"/>
      <c r="CZ131" s="124"/>
      <c r="DA131" s="124"/>
      <c r="DB131" s="124"/>
      <c r="DC131" s="124"/>
      <c r="DD131" s="124"/>
      <c r="DE131" s="124"/>
      <c r="DF131" s="124"/>
      <c r="DG131" s="124"/>
      <c r="DH131" s="124"/>
      <c r="DI131" s="124"/>
      <c r="DJ131" s="124"/>
      <c r="DK131" s="124"/>
      <c r="DL131" s="124"/>
      <c r="DM131" s="124"/>
      <c r="DN131" s="124"/>
      <c r="DO131" s="124"/>
      <c r="DP131" s="124"/>
      <c r="DQ131" s="124"/>
      <c r="DR131" s="124"/>
      <c r="DS131" s="124"/>
      <c r="DT131" s="124"/>
      <c r="DU131" s="124"/>
      <c r="DV131" s="124"/>
      <c r="DW131" s="124"/>
      <c r="DX131" s="124"/>
      <c r="DY131" s="124"/>
      <c r="DZ131" s="124"/>
      <c r="EA131" s="124"/>
      <c r="EB131" s="124"/>
      <c r="EC131" s="147"/>
      <c r="ED131" s="147"/>
      <c r="EE131" s="124"/>
      <c r="EF131" s="124"/>
      <c r="EG131" s="124"/>
      <c r="EH131" s="124"/>
      <c r="EI131" s="124"/>
      <c r="EJ131" s="124"/>
      <c r="EK131" s="124"/>
      <c r="EL131" s="124"/>
      <c r="EM131" s="124"/>
      <c r="EN131" s="124"/>
      <c r="EO131" s="124"/>
      <c r="EP131" s="124"/>
      <c r="EQ131" s="124"/>
      <c r="ER131" s="124"/>
      <c r="ES131" s="124"/>
      <c r="ET131" s="124"/>
      <c r="EU131" s="124"/>
      <c r="EV131" s="124"/>
      <c r="EW131" s="124"/>
      <c r="EX131" s="124"/>
      <c r="EY131" s="124"/>
      <c r="EZ131" s="124"/>
      <c r="FA131" s="124"/>
      <c r="FB131" s="124"/>
      <c r="FC131" s="2275"/>
      <c r="FD131" s="2276"/>
      <c r="FE131" s="2276"/>
      <c r="FF131" s="2276"/>
      <c r="FG131" s="2276"/>
      <c r="FH131" s="2276"/>
      <c r="FI131" s="2276"/>
      <c r="FJ131" s="2276"/>
      <c r="FK131" s="2276"/>
      <c r="FL131" s="2276"/>
      <c r="FM131" s="2276"/>
      <c r="FN131" s="2276"/>
      <c r="FO131" s="2276"/>
      <c r="FP131" s="2276"/>
      <c r="FQ131" s="2276"/>
      <c r="FR131" s="2277"/>
      <c r="FS131" s="125"/>
      <c r="FT131" s="145"/>
    </row>
    <row r="132" spans="2:176" ht="9.75" customHeight="1" x14ac:dyDescent="0.2">
      <c r="B132" s="736"/>
      <c r="C132" s="737"/>
      <c r="D132" s="737"/>
      <c r="E132" s="737"/>
      <c r="F132" s="794"/>
      <c r="G132" s="794"/>
      <c r="H132" s="794"/>
      <c r="I132" s="794"/>
      <c r="J132" s="794"/>
      <c r="K132" s="794"/>
      <c r="L132" s="794"/>
      <c r="M132" s="794"/>
      <c r="N132" s="794"/>
      <c r="O132" s="794"/>
      <c r="P132" s="794"/>
      <c r="Q132" s="794"/>
      <c r="R132" s="794"/>
      <c r="S132" s="795"/>
      <c r="T132" s="22"/>
      <c r="U132" s="70"/>
      <c r="V132" s="1937"/>
      <c r="W132" s="1938"/>
      <c r="X132" s="1938"/>
      <c r="Y132" s="1938"/>
      <c r="Z132" s="1938"/>
      <c r="AA132" s="1938"/>
      <c r="AB132" s="1938"/>
      <c r="AC132" s="1938"/>
      <c r="AD132" s="1938"/>
      <c r="AE132" s="1938"/>
      <c r="AF132" s="1938"/>
      <c r="AG132" s="1938"/>
      <c r="AH132" s="1938"/>
      <c r="AI132" s="1938"/>
      <c r="AJ132" s="1938"/>
      <c r="AK132" s="1938"/>
      <c r="AL132" s="1938"/>
      <c r="AM132" s="1938"/>
      <c r="AN132" s="1938"/>
      <c r="AO132" s="1938"/>
      <c r="AP132" s="1938"/>
      <c r="AQ132" s="1938"/>
      <c r="AR132" s="1938"/>
      <c r="AS132" s="1938"/>
      <c r="AT132" s="1938"/>
      <c r="AU132" s="1938"/>
      <c r="AV132" s="1938"/>
      <c r="AW132" s="1938"/>
      <c r="AX132" s="1938"/>
      <c r="AY132" s="1938"/>
      <c r="AZ132" s="1785"/>
      <c r="BA132" s="1771"/>
      <c r="BB132" s="1771"/>
      <c r="BC132" s="1771"/>
      <c r="BD132" s="1771"/>
      <c r="BE132" s="1771"/>
      <c r="BF132" s="1771"/>
      <c r="BG132" s="1771"/>
      <c r="BH132" s="1772"/>
      <c r="BI132" s="1771"/>
      <c r="BJ132" s="1771"/>
      <c r="BK132" s="1771"/>
      <c r="BL132" s="1771"/>
      <c r="BM132" s="1771"/>
      <c r="BN132" s="1771"/>
      <c r="BO132" s="1771"/>
      <c r="BP132" s="1771"/>
      <c r="BQ132" s="1772"/>
      <c r="BR132" s="1771"/>
      <c r="BS132" s="1771"/>
      <c r="BT132" s="1771"/>
      <c r="BU132" s="1771"/>
      <c r="BV132" s="1771"/>
      <c r="BW132" s="1771"/>
      <c r="BX132" s="1771"/>
      <c r="BY132" s="1771"/>
      <c r="BZ132" s="1776"/>
      <c r="CA132" s="64"/>
      <c r="CB132" s="2"/>
      <c r="CC132" s="143"/>
      <c r="CD132" s="146"/>
      <c r="CE132" s="1589" t="s">
        <v>5</v>
      </c>
      <c r="CF132" s="1590"/>
      <c r="CG132" s="1590"/>
      <c r="CH132" s="1590"/>
      <c r="CI132" s="1590"/>
      <c r="CJ132" s="1590"/>
      <c r="CK132" s="1590"/>
      <c r="CL132" s="1590"/>
      <c r="CM132" s="1590"/>
      <c r="CN132" s="1590"/>
      <c r="CO132" s="1590"/>
      <c r="CP132" s="1590"/>
      <c r="CQ132" s="1590"/>
      <c r="CR132" s="1590"/>
      <c r="CS132" s="1590"/>
      <c r="CT132" s="1590"/>
      <c r="CU132" s="1590"/>
      <c r="CV132" s="1748"/>
      <c r="CW132" s="1702" t="str">
        <f>IF(F127="","",F127)</f>
        <v/>
      </c>
      <c r="CX132" s="1702"/>
      <c r="CY132" s="1702"/>
      <c r="CZ132" s="1703"/>
      <c r="DA132" s="1708" t="str">
        <f>IF(G127="","",G127)</f>
        <v/>
      </c>
      <c r="DB132" s="1702"/>
      <c r="DC132" s="1702"/>
      <c r="DD132" s="1750"/>
      <c r="DE132" s="1706" t="str">
        <f>IF(H127="","",H127)</f>
        <v/>
      </c>
      <c r="DF132" s="1702"/>
      <c r="DG132" s="1702"/>
      <c r="DH132" s="1703"/>
      <c r="DI132" s="1708" t="str">
        <f>IF(I127="","",I127)</f>
        <v/>
      </c>
      <c r="DJ132" s="1702"/>
      <c r="DK132" s="1702"/>
      <c r="DL132" s="1703"/>
      <c r="DM132" s="1708" t="str">
        <f>IF(J127="","",J127)</f>
        <v/>
      </c>
      <c r="DN132" s="1702"/>
      <c r="DO132" s="1702"/>
      <c r="DP132" s="1703"/>
      <c r="DQ132" s="1708" t="str">
        <f>IF(K127="","",K127)</f>
        <v/>
      </c>
      <c r="DR132" s="1702"/>
      <c r="DS132" s="1702"/>
      <c r="DT132" s="1703"/>
      <c r="DU132" s="1706" t="str">
        <f>IF(L127="","",L127)</f>
        <v/>
      </c>
      <c r="DV132" s="1702"/>
      <c r="DW132" s="1702"/>
      <c r="DX132" s="1703"/>
      <c r="DY132" s="1708" t="str">
        <f>IF(M127="","",M127)</f>
        <v/>
      </c>
      <c r="DZ132" s="1702"/>
      <c r="EA132" s="1702"/>
      <c r="EB132" s="1709"/>
      <c r="EC132" s="125"/>
      <c r="ED132" s="125"/>
      <c r="EE132" s="1589" t="s">
        <v>175</v>
      </c>
      <c r="EF132" s="1590"/>
      <c r="EG132" s="1590"/>
      <c r="EH132" s="1590"/>
      <c r="EI132" s="1590"/>
      <c r="EJ132" s="1590"/>
      <c r="EK132" s="1590"/>
      <c r="EL132" s="1590"/>
      <c r="EM132" s="1590"/>
      <c r="EN132" s="1590"/>
      <c r="EO132" s="1590"/>
      <c r="EP132" s="1628"/>
      <c r="EQ132" s="1670" t="str">
        <f>IF(AK129="","",AK129)</f>
        <v/>
      </c>
      <c r="ER132" s="1672"/>
      <c r="ES132" s="1672"/>
      <c r="ET132" s="1673"/>
      <c r="EU132" s="1674" t="str">
        <f>IF(AO129="","",AO129)</f>
        <v/>
      </c>
      <c r="EV132" s="1672"/>
      <c r="EW132" s="1672"/>
      <c r="EX132" s="1673"/>
      <c r="EY132" s="1674" t="str">
        <f>IF(AS129="","",AS129)</f>
        <v/>
      </c>
      <c r="EZ132" s="1672"/>
      <c r="FA132" s="1672"/>
      <c r="FB132" s="1673"/>
      <c r="FC132" s="1674" t="str">
        <f>IF(AW129="","",AW129)</f>
        <v/>
      </c>
      <c r="FD132" s="1672"/>
      <c r="FE132" s="1672"/>
      <c r="FF132" s="1673"/>
      <c r="FG132" s="1674" t="str">
        <f>IF(BA129="","",BA129)</f>
        <v/>
      </c>
      <c r="FH132" s="1672"/>
      <c r="FI132" s="1672"/>
      <c r="FJ132" s="1673"/>
      <c r="FK132" s="1674" t="str">
        <f>IF(BE129="","",BE129)</f>
        <v/>
      </c>
      <c r="FL132" s="1672"/>
      <c r="FM132" s="1672"/>
      <c r="FN132" s="1673"/>
      <c r="FO132" s="1672" t="str">
        <f>IF(BI129="","",BI129)</f>
        <v/>
      </c>
      <c r="FP132" s="1672"/>
      <c r="FQ132" s="1672"/>
      <c r="FR132" s="1668"/>
      <c r="FS132" s="125"/>
      <c r="FT132" s="145"/>
    </row>
    <row r="133" spans="2:176" ht="9.75" customHeight="1" x14ac:dyDescent="0.2">
      <c r="B133" s="736"/>
      <c r="C133" s="737"/>
      <c r="D133" s="737"/>
      <c r="E133" s="737"/>
      <c r="F133" s="794" t="str">
        <f>IF(F81="","",F81)</f>
        <v/>
      </c>
      <c r="G133" s="794"/>
      <c r="H133" s="794"/>
      <c r="I133" s="794"/>
      <c r="J133" s="794"/>
      <c r="K133" s="794"/>
      <c r="L133" s="794"/>
      <c r="M133" s="794"/>
      <c r="N133" s="794"/>
      <c r="O133" s="794"/>
      <c r="P133" s="794"/>
      <c r="Q133" s="794"/>
      <c r="R133" s="846" t="s">
        <v>7</v>
      </c>
      <c r="S133" s="847"/>
      <c r="T133" s="22"/>
      <c r="U133" s="70"/>
      <c r="V133" s="2227"/>
      <c r="W133" s="2228"/>
      <c r="X133" s="2228"/>
      <c r="Y133" s="2228"/>
      <c r="Z133" s="2228"/>
      <c r="AA133" s="2228"/>
      <c r="AB133" s="2228"/>
      <c r="AC133" s="2228"/>
      <c r="AD133" s="2228"/>
      <c r="AE133" s="2228"/>
      <c r="AF133" s="2228"/>
      <c r="AG133" s="2228"/>
      <c r="AH133" s="2228"/>
      <c r="AI133" s="2228"/>
      <c r="AJ133" s="2228"/>
      <c r="AK133" s="2228"/>
      <c r="AL133" s="2228"/>
      <c r="AM133" s="2228"/>
      <c r="AN133" s="2228"/>
      <c r="AO133" s="2228"/>
      <c r="AP133" s="2228"/>
      <c r="AQ133" s="2228"/>
      <c r="AR133" s="2228"/>
      <c r="AS133" s="2228"/>
      <c r="AT133" s="2228"/>
      <c r="AU133" s="2228"/>
      <c r="AV133" s="2228"/>
      <c r="AW133" s="2228"/>
      <c r="AX133" s="2228"/>
      <c r="AY133" s="2228"/>
      <c r="AZ133" s="1786"/>
      <c r="BA133" s="1773"/>
      <c r="BB133" s="1773"/>
      <c r="BC133" s="1773"/>
      <c r="BD133" s="1773"/>
      <c r="BE133" s="1773"/>
      <c r="BF133" s="1773"/>
      <c r="BG133" s="1773"/>
      <c r="BH133" s="1774"/>
      <c r="BI133" s="1773"/>
      <c r="BJ133" s="1773"/>
      <c r="BK133" s="1773"/>
      <c r="BL133" s="1773"/>
      <c r="BM133" s="1773"/>
      <c r="BN133" s="1773"/>
      <c r="BO133" s="1773"/>
      <c r="BP133" s="1773"/>
      <c r="BQ133" s="1774"/>
      <c r="BR133" s="1773"/>
      <c r="BS133" s="1773"/>
      <c r="BT133" s="1773"/>
      <c r="BU133" s="1773"/>
      <c r="BV133" s="1773"/>
      <c r="BW133" s="1773"/>
      <c r="BX133" s="1773"/>
      <c r="BY133" s="1773"/>
      <c r="BZ133" s="1777"/>
      <c r="CA133" s="64"/>
      <c r="CB133" s="2"/>
      <c r="CC133" s="143"/>
      <c r="CD133" s="125"/>
      <c r="CE133" s="1591"/>
      <c r="CF133" s="1592"/>
      <c r="CG133" s="1592"/>
      <c r="CH133" s="1592"/>
      <c r="CI133" s="1592"/>
      <c r="CJ133" s="1592"/>
      <c r="CK133" s="1592"/>
      <c r="CL133" s="1592"/>
      <c r="CM133" s="1592"/>
      <c r="CN133" s="1592"/>
      <c r="CO133" s="1592"/>
      <c r="CP133" s="1592"/>
      <c r="CQ133" s="1592"/>
      <c r="CR133" s="1592"/>
      <c r="CS133" s="1592"/>
      <c r="CT133" s="1592"/>
      <c r="CU133" s="1592"/>
      <c r="CV133" s="1749"/>
      <c r="CW133" s="1704"/>
      <c r="CX133" s="1704"/>
      <c r="CY133" s="1704"/>
      <c r="CZ133" s="1705"/>
      <c r="DA133" s="1710"/>
      <c r="DB133" s="1704"/>
      <c r="DC133" s="1704"/>
      <c r="DD133" s="1751"/>
      <c r="DE133" s="1707"/>
      <c r="DF133" s="1704"/>
      <c r="DG133" s="1704"/>
      <c r="DH133" s="1705"/>
      <c r="DI133" s="1710"/>
      <c r="DJ133" s="1704"/>
      <c r="DK133" s="1704"/>
      <c r="DL133" s="1705"/>
      <c r="DM133" s="1710"/>
      <c r="DN133" s="1704"/>
      <c r="DO133" s="1704"/>
      <c r="DP133" s="1705"/>
      <c r="DQ133" s="1710"/>
      <c r="DR133" s="1704"/>
      <c r="DS133" s="1704"/>
      <c r="DT133" s="1705"/>
      <c r="DU133" s="1707"/>
      <c r="DV133" s="1704"/>
      <c r="DW133" s="1704"/>
      <c r="DX133" s="1705"/>
      <c r="DY133" s="1710"/>
      <c r="DZ133" s="1704"/>
      <c r="EA133" s="1704"/>
      <c r="EB133" s="1711"/>
      <c r="EC133" s="124"/>
      <c r="ED133" s="124"/>
      <c r="EE133" s="1629"/>
      <c r="EF133" s="1630"/>
      <c r="EG133" s="1630"/>
      <c r="EH133" s="1630"/>
      <c r="EI133" s="1630"/>
      <c r="EJ133" s="1630"/>
      <c r="EK133" s="1630"/>
      <c r="EL133" s="1630"/>
      <c r="EM133" s="1630"/>
      <c r="EN133" s="1630"/>
      <c r="EO133" s="1630"/>
      <c r="EP133" s="1631"/>
      <c r="EQ133" s="1752"/>
      <c r="ER133" s="1651"/>
      <c r="ES133" s="1651"/>
      <c r="ET133" s="1683"/>
      <c r="EU133" s="1682"/>
      <c r="EV133" s="1651"/>
      <c r="EW133" s="1651"/>
      <c r="EX133" s="1683"/>
      <c r="EY133" s="1682"/>
      <c r="EZ133" s="1651"/>
      <c r="FA133" s="1651"/>
      <c r="FB133" s="1683"/>
      <c r="FC133" s="1682"/>
      <c r="FD133" s="1651"/>
      <c r="FE133" s="1651"/>
      <c r="FF133" s="1683"/>
      <c r="FG133" s="1682"/>
      <c r="FH133" s="1651"/>
      <c r="FI133" s="1651"/>
      <c r="FJ133" s="1683"/>
      <c r="FK133" s="1682"/>
      <c r="FL133" s="1651"/>
      <c r="FM133" s="1651"/>
      <c r="FN133" s="1683"/>
      <c r="FO133" s="1651"/>
      <c r="FP133" s="1651"/>
      <c r="FQ133" s="1651"/>
      <c r="FR133" s="1753"/>
      <c r="FS133" s="125"/>
      <c r="FT133" s="145"/>
    </row>
    <row r="134" spans="2:176" ht="9.75" customHeight="1" x14ac:dyDescent="0.2">
      <c r="B134" s="736"/>
      <c r="C134" s="737"/>
      <c r="D134" s="737"/>
      <c r="E134" s="737"/>
      <c r="F134" s="794"/>
      <c r="G134" s="794"/>
      <c r="H134" s="794"/>
      <c r="I134" s="794"/>
      <c r="J134" s="794"/>
      <c r="K134" s="794"/>
      <c r="L134" s="794"/>
      <c r="M134" s="794"/>
      <c r="N134" s="794"/>
      <c r="O134" s="794"/>
      <c r="P134" s="794"/>
      <c r="Q134" s="794"/>
      <c r="R134" s="846"/>
      <c r="S134" s="847"/>
      <c r="T134" s="22"/>
      <c r="V134" s="1934" t="s">
        <v>187</v>
      </c>
      <c r="W134" s="1935"/>
      <c r="X134" s="1935"/>
      <c r="Y134" s="1935"/>
      <c r="Z134" s="1935"/>
      <c r="AA134" s="1935"/>
      <c r="AB134" s="1935"/>
      <c r="AC134" s="1935"/>
      <c r="AD134" s="1935"/>
      <c r="AE134" s="1935"/>
      <c r="AF134" s="1935"/>
      <c r="AG134" s="1935"/>
      <c r="AH134" s="1935"/>
      <c r="AI134" s="1935"/>
      <c r="AJ134" s="1935"/>
      <c r="AK134" s="1935"/>
      <c r="AL134" s="1935"/>
      <c r="AM134" s="1935"/>
      <c r="AN134" s="1935"/>
      <c r="AO134" s="1935"/>
      <c r="AP134" s="1935"/>
      <c r="AQ134" s="1935"/>
      <c r="AR134" s="1935"/>
      <c r="AS134" s="1935"/>
      <c r="AT134" s="1935"/>
      <c r="AU134" s="1935"/>
      <c r="AV134" s="1935"/>
      <c r="AW134" s="1935"/>
      <c r="AX134" s="1935"/>
      <c r="AY134" s="1935"/>
      <c r="AZ134" s="1784" t="str">
        <f>IF(AZ$82="","",AZ$82)</f>
        <v/>
      </c>
      <c r="BA134" s="1769"/>
      <c r="BB134" s="1769"/>
      <c r="BC134" s="1769" t="str">
        <f>IF(BC$82="","",BC$82)</f>
        <v/>
      </c>
      <c r="BD134" s="1769"/>
      <c r="BE134" s="1769"/>
      <c r="BF134" s="1769" t="str">
        <f>IF(BF$82="","",BF$82)</f>
        <v/>
      </c>
      <c r="BG134" s="1769"/>
      <c r="BH134" s="1770"/>
      <c r="BI134" s="1769" t="str">
        <f>IF(BI$82="","",BI$82)</f>
        <v/>
      </c>
      <c r="BJ134" s="1769"/>
      <c r="BK134" s="1769"/>
      <c r="BL134" s="1769" t="str">
        <f>IF(BL$82="","",BL$82)</f>
        <v/>
      </c>
      <c r="BM134" s="1769"/>
      <c r="BN134" s="1769"/>
      <c r="BO134" s="1769" t="str">
        <f>IF(BO$82="","",BO$82)</f>
        <v/>
      </c>
      <c r="BP134" s="1769"/>
      <c r="BQ134" s="1770"/>
      <c r="BR134" s="1769" t="str">
        <f>IF(BR$82="","",BR$82)</f>
        <v/>
      </c>
      <c r="BS134" s="1769"/>
      <c r="BT134" s="1769"/>
      <c r="BU134" s="1769" t="str">
        <f>IF(BU$82="","",BU$82)</f>
        <v/>
      </c>
      <c r="BV134" s="1769"/>
      <c r="BW134" s="1769"/>
      <c r="BX134" s="1769" t="str">
        <f>IF(BX$82="","",BX$82)</f>
        <v/>
      </c>
      <c r="BY134" s="1769"/>
      <c r="BZ134" s="1775"/>
      <c r="CA134" s="64"/>
      <c r="CB134" s="2"/>
      <c r="CC134" s="143"/>
      <c r="CD134" s="125"/>
      <c r="CE134" s="124"/>
      <c r="CF134" s="124"/>
      <c r="CG134" s="124"/>
      <c r="CH134" s="124"/>
      <c r="CI134" s="124"/>
      <c r="CJ134" s="124"/>
      <c r="CK134" s="124"/>
      <c r="CL134" s="124"/>
      <c r="CM134" s="124"/>
      <c r="CN134" s="124"/>
      <c r="CO134" s="124"/>
      <c r="CP134" s="124"/>
      <c r="CQ134" s="124"/>
      <c r="CR134" s="124"/>
      <c r="CS134" s="124"/>
      <c r="CT134" s="124"/>
      <c r="CU134" s="124"/>
      <c r="CV134" s="124"/>
      <c r="CW134" s="124"/>
      <c r="CX134" s="124"/>
      <c r="CY134" s="124"/>
      <c r="CZ134" s="124"/>
      <c r="DA134" s="124"/>
      <c r="DB134" s="124"/>
      <c r="DC134" s="124"/>
      <c r="DD134" s="124"/>
      <c r="DE134" s="124"/>
      <c r="DF134" s="124"/>
      <c r="DG134" s="124"/>
      <c r="DH134" s="124"/>
      <c r="DI134" s="124"/>
      <c r="DJ134" s="124"/>
      <c r="DK134" s="124"/>
      <c r="DL134" s="124"/>
      <c r="DM134" s="124"/>
      <c r="DN134" s="124"/>
      <c r="DO134" s="124"/>
      <c r="DP134" s="124"/>
      <c r="DQ134" s="124"/>
      <c r="DR134" s="124"/>
      <c r="DS134" s="124"/>
      <c r="DT134" s="124"/>
      <c r="DU134" s="124"/>
      <c r="DV134" s="124"/>
      <c r="DW134" s="124"/>
      <c r="DX134" s="124"/>
      <c r="DY134" s="124"/>
      <c r="DZ134" s="124"/>
      <c r="EA134" s="124"/>
      <c r="EB134" s="124"/>
      <c r="EC134" s="124"/>
      <c r="ED134" s="124"/>
      <c r="EE134" s="1591"/>
      <c r="EF134" s="1592"/>
      <c r="EG134" s="1592"/>
      <c r="EH134" s="1592"/>
      <c r="EI134" s="1592"/>
      <c r="EJ134" s="1592"/>
      <c r="EK134" s="1592"/>
      <c r="EL134" s="1592"/>
      <c r="EM134" s="1592"/>
      <c r="EN134" s="1592"/>
      <c r="EO134" s="1592"/>
      <c r="EP134" s="1632"/>
      <c r="EQ134" s="1679"/>
      <c r="ER134" s="1680"/>
      <c r="ES134" s="1680"/>
      <c r="ET134" s="1681"/>
      <c r="EU134" s="1732"/>
      <c r="EV134" s="1680"/>
      <c r="EW134" s="1680"/>
      <c r="EX134" s="1681"/>
      <c r="EY134" s="1732"/>
      <c r="EZ134" s="1680"/>
      <c r="FA134" s="1680"/>
      <c r="FB134" s="1681"/>
      <c r="FC134" s="1732"/>
      <c r="FD134" s="1680"/>
      <c r="FE134" s="1680"/>
      <c r="FF134" s="1681"/>
      <c r="FG134" s="1732"/>
      <c r="FH134" s="1680"/>
      <c r="FI134" s="1680"/>
      <c r="FJ134" s="1681"/>
      <c r="FK134" s="1732"/>
      <c r="FL134" s="1680"/>
      <c r="FM134" s="1680"/>
      <c r="FN134" s="1681"/>
      <c r="FO134" s="1680"/>
      <c r="FP134" s="1680"/>
      <c r="FQ134" s="1680"/>
      <c r="FR134" s="1684"/>
      <c r="FS134" s="125"/>
      <c r="FT134" s="145"/>
    </row>
    <row r="135" spans="2:176" ht="9.75" customHeight="1" x14ac:dyDescent="0.2">
      <c r="B135" s="736"/>
      <c r="C135" s="737"/>
      <c r="D135" s="737"/>
      <c r="E135" s="737"/>
      <c r="F135" s="794" t="str">
        <f>IF(F83="","",F83)</f>
        <v/>
      </c>
      <c r="G135" s="794"/>
      <c r="H135" s="794"/>
      <c r="I135" s="794"/>
      <c r="J135" s="794"/>
      <c r="K135" s="794"/>
      <c r="L135" s="794"/>
      <c r="M135" s="794"/>
      <c r="N135" s="794"/>
      <c r="O135" s="794"/>
      <c r="P135" s="794"/>
      <c r="Q135" s="794"/>
      <c r="R135" s="846"/>
      <c r="S135" s="847"/>
      <c r="T135" s="22"/>
      <c r="U135" s="70"/>
      <c r="V135" s="1937"/>
      <c r="W135" s="1938"/>
      <c r="X135" s="1938"/>
      <c r="Y135" s="1938"/>
      <c r="Z135" s="1938"/>
      <c r="AA135" s="1938"/>
      <c r="AB135" s="1938"/>
      <c r="AC135" s="1938"/>
      <c r="AD135" s="1938"/>
      <c r="AE135" s="1938"/>
      <c r="AF135" s="1938"/>
      <c r="AG135" s="1938"/>
      <c r="AH135" s="1938"/>
      <c r="AI135" s="1938"/>
      <c r="AJ135" s="1938"/>
      <c r="AK135" s="1938"/>
      <c r="AL135" s="1938"/>
      <c r="AM135" s="1938"/>
      <c r="AN135" s="1938"/>
      <c r="AO135" s="1938"/>
      <c r="AP135" s="1938"/>
      <c r="AQ135" s="1938"/>
      <c r="AR135" s="1938"/>
      <c r="AS135" s="1938"/>
      <c r="AT135" s="1938"/>
      <c r="AU135" s="1938"/>
      <c r="AV135" s="1938"/>
      <c r="AW135" s="1938"/>
      <c r="AX135" s="1938"/>
      <c r="AY135" s="1938"/>
      <c r="AZ135" s="1785"/>
      <c r="BA135" s="1771"/>
      <c r="BB135" s="1771"/>
      <c r="BC135" s="1771"/>
      <c r="BD135" s="1771"/>
      <c r="BE135" s="1771"/>
      <c r="BF135" s="1771"/>
      <c r="BG135" s="1771"/>
      <c r="BH135" s="1772"/>
      <c r="BI135" s="1771"/>
      <c r="BJ135" s="1771"/>
      <c r="BK135" s="1771"/>
      <c r="BL135" s="1771"/>
      <c r="BM135" s="1771"/>
      <c r="BN135" s="1771"/>
      <c r="BO135" s="1771"/>
      <c r="BP135" s="1771"/>
      <c r="BQ135" s="1772"/>
      <c r="BR135" s="1771"/>
      <c r="BS135" s="1771"/>
      <c r="BT135" s="1771"/>
      <c r="BU135" s="1771"/>
      <c r="BV135" s="1771"/>
      <c r="BW135" s="1771"/>
      <c r="BX135" s="1771"/>
      <c r="BY135" s="1771"/>
      <c r="BZ135" s="1776"/>
      <c r="CA135" s="64"/>
      <c r="CB135" s="2"/>
      <c r="CC135" s="143"/>
      <c r="CD135" s="146"/>
      <c r="CE135" s="1652" t="s">
        <v>225</v>
      </c>
      <c r="CF135" s="1652"/>
      <c r="CG135" s="1652"/>
      <c r="CH135" s="1652"/>
      <c r="CI135" s="1652"/>
      <c r="CJ135" s="1652"/>
      <c r="CK135" s="1652"/>
      <c r="CL135" s="1652"/>
      <c r="CM135" s="1652"/>
      <c r="CN135" s="1652"/>
      <c r="CO135" s="1652"/>
      <c r="CP135" s="1652"/>
      <c r="CQ135" s="1652"/>
      <c r="CR135" s="1652"/>
      <c r="CS135" s="1652"/>
      <c r="CT135" s="1652"/>
      <c r="CU135" s="1652"/>
      <c r="CV135" s="1652"/>
      <c r="CW135" s="1652"/>
      <c r="CX135" s="1652"/>
      <c r="CY135" s="1652"/>
      <c r="CZ135" s="1652"/>
      <c r="DA135" s="1652"/>
      <c r="DB135" s="1652"/>
      <c r="DC135" s="1652"/>
      <c r="DD135" s="1652"/>
      <c r="DE135" s="1652"/>
      <c r="DF135" s="1652"/>
      <c r="DG135" s="1652"/>
      <c r="DH135" s="1652"/>
      <c r="DI135" s="1652"/>
      <c r="DJ135" s="1652"/>
      <c r="DK135" s="1652"/>
      <c r="DL135" s="1652"/>
      <c r="DM135" s="1652"/>
      <c r="DN135" s="1652"/>
      <c r="DO135" s="1652"/>
      <c r="DP135" s="1652"/>
      <c r="DQ135" s="1652"/>
      <c r="DR135" s="1652"/>
      <c r="DS135" s="1652"/>
      <c r="DT135" s="1652"/>
      <c r="DU135" s="1652"/>
      <c r="DV135" s="1652"/>
      <c r="DW135" s="1652"/>
      <c r="DX135" s="1652"/>
      <c r="DY135" s="1652"/>
      <c r="DZ135" s="1652"/>
      <c r="EA135" s="1652"/>
      <c r="EB135" s="1652"/>
      <c r="EC135" s="124"/>
      <c r="ED135" s="124"/>
      <c r="EE135" s="1563" t="s">
        <v>226</v>
      </c>
      <c r="EF135" s="1563"/>
      <c r="EG135" s="1563"/>
      <c r="EH135" s="1563"/>
      <c r="EI135" s="1563"/>
      <c r="EJ135" s="1563"/>
      <c r="EK135" s="1563"/>
      <c r="EL135" s="1563"/>
      <c r="EM135" s="1563"/>
      <c r="EN135" s="1563"/>
      <c r="EO135" s="1563"/>
      <c r="EP135" s="1563"/>
      <c r="EQ135" s="1563"/>
      <c r="ER135" s="1722" t="str">
        <f>IF(AZ131="","",AZ131)</f>
        <v/>
      </c>
      <c r="ES135" s="1722"/>
      <c r="ET135" s="1722"/>
      <c r="EU135" s="1722" t="str">
        <f>IF(BC131="","",BC131)</f>
        <v/>
      </c>
      <c r="EV135" s="1722"/>
      <c r="EW135" s="1722"/>
      <c r="EX135" s="1722" t="str">
        <f>IF(BF131="","",BF131)</f>
        <v/>
      </c>
      <c r="EY135" s="1722"/>
      <c r="EZ135" s="1723"/>
      <c r="FA135" s="1722" t="str">
        <f>IF(BI131="","",BI131)</f>
        <v/>
      </c>
      <c r="FB135" s="1722"/>
      <c r="FC135" s="1722"/>
      <c r="FD135" s="1722" t="str">
        <f>IF(BL131="","",BL131)</f>
        <v/>
      </c>
      <c r="FE135" s="1722"/>
      <c r="FF135" s="1722"/>
      <c r="FG135" s="1722" t="str">
        <f>IF(BO131="","",BO131)</f>
        <v/>
      </c>
      <c r="FH135" s="1722"/>
      <c r="FI135" s="1723"/>
      <c r="FJ135" s="1722" t="str">
        <f>IF(BR131="","",BR131)</f>
        <v/>
      </c>
      <c r="FK135" s="1722"/>
      <c r="FL135" s="1722"/>
      <c r="FM135" s="1722" t="str">
        <f>IF(BU131="","",BU131)</f>
        <v/>
      </c>
      <c r="FN135" s="1722"/>
      <c r="FO135" s="1722"/>
      <c r="FP135" s="1722" t="str">
        <f>IF(BX131="","",BX131)</f>
        <v/>
      </c>
      <c r="FQ135" s="1722"/>
      <c r="FR135" s="1727"/>
      <c r="FS135" s="125"/>
      <c r="FT135" s="145"/>
    </row>
    <row r="136" spans="2:176" ht="9.75" customHeight="1" x14ac:dyDescent="0.2">
      <c r="B136" s="739"/>
      <c r="C136" s="740"/>
      <c r="D136" s="740"/>
      <c r="E136" s="740"/>
      <c r="F136" s="828"/>
      <c r="G136" s="828"/>
      <c r="H136" s="828"/>
      <c r="I136" s="828"/>
      <c r="J136" s="828"/>
      <c r="K136" s="828"/>
      <c r="L136" s="828"/>
      <c r="M136" s="828"/>
      <c r="N136" s="828"/>
      <c r="O136" s="828"/>
      <c r="P136" s="828"/>
      <c r="Q136" s="828"/>
      <c r="R136" s="848"/>
      <c r="S136" s="849"/>
      <c r="T136" s="22"/>
      <c r="U136" s="70"/>
      <c r="V136" s="2227"/>
      <c r="W136" s="2228"/>
      <c r="X136" s="2228"/>
      <c r="Y136" s="2228"/>
      <c r="Z136" s="2228"/>
      <c r="AA136" s="2228"/>
      <c r="AB136" s="2228"/>
      <c r="AC136" s="2228"/>
      <c r="AD136" s="2228"/>
      <c r="AE136" s="2228"/>
      <c r="AF136" s="2228"/>
      <c r="AG136" s="2228"/>
      <c r="AH136" s="2228"/>
      <c r="AI136" s="2228"/>
      <c r="AJ136" s="2228"/>
      <c r="AK136" s="2228"/>
      <c r="AL136" s="2228"/>
      <c r="AM136" s="2228"/>
      <c r="AN136" s="2228"/>
      <c r="AO136" s="2228"/>
      <c r="AP136" s="2228"/>
      <c r="AQ136" s="2228"/>
      <c r="AR136" s="2228"/>
      <c r="AS136" s="2228"/>
      <c r="AT136" s="2228"/>
      <c r="AU136" s="2228"/>
      <c r="AV136" s="2228"/>
      <c r="AW136" s="2228"/>
      <c r="AX136" s="2228"/>
      <c r="AY136" s="2228"/>
      <c r="AZ136" s="1786"/>
      <c r="BA136" s="1773"/>
      <c r="BB136" s="1773"/>
      <c r="BC136" s="1773"/>
      <c r="BD136" s="1773"/>
      <c r="BE136" s="1773"/>
      <c r="BF136" s="1773"/>
      <c r="BG136" s="1773"/>
      <c r="BH136" s="1774"/>
      <c r="BI136" s="1773"/>
      <c r="BJ136" s="1773"/>
      <c r="BK136" s="1773"/>
      <c r="BL136" s="1773"/>
      <c r="BM136" s="1773"/>
      <c r="BN136" s="1773"/>
      <c r="BO136" s="1773"/>
      <c r="BP136" s="1773"/>
      <c r="BQ136" s="1774"/>
      <c r="BR136" s="1773"/>
      <c r="BS136" s="1773"/>
      <c r="BT136" s="1773"/>
      <c r="BU136" s="1773"/>
      <c r="BV136" s="1773"/>
      <c r="BW136" s="1773"/>
      <c r="BX136" s="1773"/>
      <c r="BY136" s="1773"/>
      <c r="BZ136" s="1777"/>
      <c r="CA136" s="64"/>
      <c r="CB136" s="2"/>
      <c r="CC136" s="143"/>
      <c r="CD136" s="125"/>
      <c r="CE136" s="1736" t="str">
        <f>IF(F71="","",F71)</f>
        <v/>
      </c>
      <c r="CF136" s="1737"/>
      <c r="CG136" s="1737"/>
      <c r="CH136" s="1737"/>
      <c r="CI136" s="1737"/>
      <c r="CJ136" s="1737"/>
      <c r="CK136" s="1737"/>
      <c r="CL136" s="1737"/>
      <c r="CM136" s="1737"/>
      <c r="CN136" s="1737"/>
      <c r="CO136" s="1737"/>
      <c r="CP136" s="1737"/>
      <c r="CQ136" s="1737"/>
      <c r="CR136" s="1737"/>
      <c r="CS136" s="1737"/>
      <c r="CT136" s="1737"/>
      <c r="CU136" s="1737"/>
      <c r="CV136" s="1737"/>
      <c r="CW136" s="1737"/>
      <c r="CX136" s="1737"/>
      <c r="CY136" s="1737"/>
      <c r="CZ136" s="1737"/>
      <c r="DA136" s="1737"/>
      <c r="DB136" s="1737"/>
      <c r="DC136" s="1737"/>
      <c r="DD136" s="1737"/>
      <c r="DE136" s="1737"/>
      <c r="DF136" s="1737"/>
      <c r="DG136" s="1737"/>
      <c r="DH136" s="1737"/>
      <c r="DI136" s="1737"/>
      <c r="DJ136" s="1737"/>
      <c r="DK136" s="1737"/>
      <c r="DL136" s="1737"/>
      <c r="DM136" s="1737"/>
      <c r="DN136" s="1737"/>
      <c r="DO136" s="1737"/>
      <c r="DP136" s="1737"/>
      <c r="DQ136" s="1737"/>
      <c r="DR136" s="1737"/>
      <c r="DS136" s="1737"/>
      <c r="DT136" s="1737"/>
      <c r="DU136" s="1737"/>
      <c r="DV136" s="1737"/>
      <c r="DW136" s="1737"/>
      <c r="DX136" s="1737"/>
      <c r="DY136" s="1737"/>
      <c r="DZ136" s="1737"/>
      <c r="EA136" s="1737"/>
      <c r="EB136" s="1738"/>
      <c r="EC136" s="124"/>
      <c r="ED136" s="124"/>
      <c r="EE136" s="1563"/>
      <c r="EF136" s="1563"/>
      <c r="EG136" s="1563"/>
      <c r="EH136" s="1563"/>
      <c r="EI136" s="1563"/>
      <c r="EJ136" s="1563"/>
      <c r="EK136" s="1563"/>
      <c r="EL136" s="1563"/>
      <c r="EM136" s="1563"/>
      <c r="EN136" s="1563"/>
      <c r="EO136" s="1563"/>
      <c r="EP136" s="1563"/>
      <c r="EQ136" s="1563"/>
      <c r="ER136" s="1696"/>
      <c r="ES136" s="1696"/>
      <c r="ET136" s="1696"/>
      <c r="EU136" s="1696"/>
      <c r="EV136" s="1696"/>
      <c r="EW136" s="1696"/>
      <c r="EX136" s="1696"/>
      <c r="EY136" s="1696"/>
      <c r="EZ136" s="1698"/>
      <c r="FA136" s="1696"/>
      <c r="FB136" s="1696"/>
      <c r="FC136" s="1696"/>
      <c r="FD136" s="1696"/>
      <c r="FE136" s="1696"/>
      <c r="FF136" s="1696"/>
      <c r="FG136" s="1696"/>
      <c r="FH136" s="1696"/>
      <c r="FI136" s="1698"/>
      <c r="FJ136" s="1696"/>
      <c r="FK136" s="1696"/>
      <c r="FL136" s="1696"/>
      <c r="FM136" s="1696"/>
      <c r="FN136" s="1696"/>
      <c r="FO136" s="1696"/>
      <c r="FP136" s="1696"/>
      <c r="FQ136" s="1696"/>
      <c r="FR136" s="1700"/>
      <c r="FS136" s="125"/>
      <c r="FT136" s="145"/>
    </row>
    <row r="137" spans="2:176" ht="9.75" customHeight="1" x14ac:dyDescent="0.2">
      <c r="B137" s="2848" t="s">
        <v>89</v>
      </c>
      <c r="C137" s="2849"/>
      <c r="D137" s="2849"/>
      <c r="E137" s="2849"/>
      <c r="F137" s="2850" t="str">
        <f>IF(F85="","",F85)</f>
        <v/>
      </c>
      <c r="G137" s="2851"/>
      <c r="H137" s="2851"/>
      <c r="I137" s="2851"/>
      <c r="J137" s="2851"/>
      <c r="K137" s="2851"/>
      <c r="L137" s="2851"/>
      <c r="M137" s="2851"/>
      <c r="N137" s="2851"/>
      <c r="O137" s="2851"/>
      <c r="P137" s="2851"/>
      <c r="Q137" s="2851"/>
      <c r="R137" s="2851"/>
      <c r="S137" s="2852"/>
      <c r="T137" s="23"/>
      <c r="V137" s="1934" t="s">
        <v>255</v>
      </c>
      <c r="W137" s="1935"/>
      <c r="X137" s="1935"/>
      <c r="Y137" s="1935"/>
      <c r="Z137" s="1935"/>
      <c r="AA137" s="1935"/>
      <c r="AB137" s="1935"/>
      <c r="AC137" s="1935"/>
      <c r="AD137" s="1935"/>
      <c r="AE137" s="1935"/>
      <c r="AF137" s="1935"/>
      <c r="AG137" s="1935"/>
      <c r="AH137" s="1935"/>
      <c r="AI137" s="1935"/>
      <c r="AJ137" s="1935"/>
      <c r="AK137" s="1935"/>
      <c r="AL137" s="1935"/>
      <c r="AM137" s="1935"/>
      <c r="AN137" s="1935"/>
      <c r="AO137" s="1935"/>
      <c r="AP137" s="1935"/>
      <c r="AQ137" s="1935"/>
      <c r="AR137" s="1935"/>
      <c r="AS137" s="1935"/>
      <c r="AT137" s="1935"/>
      <c r="AU137" s="1935"/>
      <c r="AV137" s="1935"/>
      <c r="AW137" s="1935"/>
      <c r="AX137" s="1935"/>
      <c r="AY137" s="1935"/>
      <c r="AZ137" s="1784" t="str">
        <f>IF(AZ$85="","",AZ$85)</f>
        <v/>
      </c>
      <c r="BA137" s="1769"/>
      <c r="BB137" s="1769"/>
      <c r="BC137" s="1769" t="str">
        <f>IF(BC$85="","",BC$85)</f>
        <v/>
      </c>
      <c r="BD137" s="1769"/>
      <c r="BE137" s="1769"/>
      <c r="BF137" s="1769" t="str">
        <f>IF(BF$85="","",BF$85)</f>
        <v/>
      </c>
      <c r="BG137" s="1769"/>
      <c r="BH137" s="1770"/>
      <c r="BI137" s="1769" t="str">
        <f>IF(BI$85="","",BI$85)</f>
        <v/>
      </c>
      <c r="BJ137" s="1769"/>
      <c r="BK137" s="1769"/>
      <c r="BL137" s="1769" t="str">
        <f>IF(BL$85="","",BL$85)</f>
        <v/>
      </c>
      <c r="BM137" s="1769"/>
      <c r="BN137" s="1769"/>
      <c r="BO137" s="1769" t="str">
        <f>IF(BO$85="","",BO$85)</f>
        <v/>
      </c>
      <c r="BP137" s="1769"/>
      <c r="BQ137" s="1770"/>
      <c r="BR137" s="1769" t="str">
        <f>IF(BR$85="","",BR$85)</f>
        <v/>
      </c>
      <c r="BS137" s="1769"/>
      <c r="BT137" s="1769"/>
      <c r="BU137" s="1769" t="str">
        <f>IF(BU$85="","",BU$85)</f>
        <v/>
      </c>
      <c r="BV137" s="1769"/>
      <c r="BW137" s="1769"/>
      <c r="BX137" s="1769" t="str">
        <f>IF(BX$85="","",BX$85)</f>
        <v/>
      </c>
      <c r="BY137" s="1769"/>
      <c r="BZ137" s="1775"/>
      <c r="CA137" s="64"/>
      <c r="CB137" s="2"/>
      <c r="CC137" s="143"/>
      <c r="CD137" s="125"/>
      <c r="CE137" s="1739"/>
      <c r="CF137" s="1740"/>
      <c r="CG137" s="1740"/>
      <c r="CH137" s="1740"/>
      <c r="CI137" s="1740"/>
      <c r="CJ137" s="1740"/>
      <c r="CK137" s="1740"/>
      <c r="CL137" s="1740"/>
      <c r="CM137" s="1740"/>
      <c r="CN137" s="1740"/>
      <c r="CO137" s="1740"/>
      <c r="CP137" s="1740"/>
      <c r="CQ137" s="1740"/>
      <c r="CR137" s="1740"/>
      <c r="CS137" s="1740"/>
      <c r="CT137" s="1740"/>
      <c r="CU137" s="1740"/>
      <c r="CV137" s="1740"/>
      <c r="CW137" s="1740"/>
      <c r="CX137" s="1740"/>
      <c r="CY137" s="1740"/>
      <c r="CZ137" s="1740"/>
      <c r="DA137" s="1740"/>
      <c r="DB137" s="1740"/>
      <c r="DC137" s="1740"/>
      <c r="DD137" s="1740"/>
      <c r="DE137" s="1740"/>
      <c r="DF137" s="1740"/>
      <c r="DG137" s="1740"/>
      <c r="DH137" s="1740"/>
      <c r="DI137" s="1740"/>
      <c r="DJ137" s="1740"/>
      <c r="DK137" s="1740"/>
      <c r="DL137" s="1740"/>
      <c r="DM137" s="1740"/>
      <c r="DN137" s="1740"/>
      <c r="DO137" s="1740"/>
      <c r="DP137" s="1740"/>
      <c r="DQ137" s="1740"/>
      <c r="DR137" s="1740"/>
      <c r="DS137" s="1740"/>
      <c r="DT137" s="1740"/>
      <c r="DU137" s="1740"/>
      <c r="DV137" s="1740"/>
      <c r="DW137" s="1740"/>
      <c r="DX137" s="1740"/>
      <c r="DY137" s="1740"/>
      <c r="DZ137" s="1740"/>
      <c r="EA137" s="1740"/>
      <c r="EB137" s="1741"/>
      <c r="EC137" s="124"/>
      <c r="ED137" s="124"/>
      <c r="EE137" s="1563"/>
      <c r="EF137" s="1563"/>
      <c r="EG137" s="1563"/>
      <c r="EH137" s="1563"/>
      <c r="EI137" s="1563"/>
      <c r="EJ137" s="1563"/>
      <c r="EK137" s="1563"/>
      <c r="EL137" s="1563"/>
      <c r="EM137" s="1563"/>
      <c r="EN137" s="1563"/>
      <c r="EO137" s="1563"/>
      <c r="EP137" s="1563"/>
      <c r="EQ137" s="1563"/>
      <c r="ER137" s="1697"/>
      <c r="ES137" s="1697"/>
      <c r="ET137" s="1697"/>
      <c r="EU137" s="1697"/>
      <c r="EV137" s="1697"/>
      <c r="EW137" s="1697"/>
      <c r="EX137" s="1697"/>
      <c r="EY137" s="1697"/>
      <c r="EZ137" s="1699"/>
      <c r="FA137" s="1697"/>
      <c r="FB137" s="1697"/>
      <c r="FC137" s="1697"/>
      <c r="FD137" s="1697"/>
      <c r="FE137" s="1697"/>
      <c r="FF137" s="1697"/>
      <c r="FG137" s="1697"/>
      <c r="FH137" s="1697"/>
      <c r="FI137" s="1699"/>
      <c r="FJ137" s="1697"/>
      <c r="FK137" s="1697"/>
      <c r="FL137" s="1697"/>
      <c r="FM137" s="1697"/>
      <c r="FN137" s="1697"/>
      <c r="FO137" s="1697"/>
      <c r="FP137" s="1697"/>
      <c r="FQ137" s="1697"/>
      <c r="FR137" s="1701"/>
      <c r="FS137" s="125"/>
      <c r="FT137" s="145"/>
    </row>
    <row r="138" spans="2:176" ht="9.75" customHeight="1" x14ac:dyDescent="0.2">
      <c r="B138" s="2848"/>
      <c r="C138" s="2849"/>
      <c r="D138" s="2849"/>
      <c r="E138" s="2849"/>
      <c r="F138" s="2853"/>
      <c r="G138" s="2854"/>
      <c r="H138" s="2854"/>
      <c r="I138" s="2854"/>
      <c r="J138" s="2854"/>
      <c r="K138" s="2854"/>
      <c r="L138" s="2854"/>
      <c r="M138" s="2854"/>
      <c r="N138" s="2854"/>
      <c r="O138" s="2854"/>
      <c r="P138" s="2854"/>
      <c r="Q138" s="2854"/>
      <c r="R138" s="2854"/>
      <c r="S138" s="2855"/>
      <c r="T138" s="23"/>
      <c r="U138" s="70"/>
      <c r="V138" s="1937"/>
      <c r="W138" s="1938"/>
      <c r="X138" s="1938"/>
      <c r="Y138" s="1938"/>
      <c r="Z138" s="1938"/>
      <c r="AA138" s="1938"/>
      <c r="AB138" s="1938"/>
      <c r="AC138" s="1938"/>
      <c r="AD138" s="1938"/>
      <c r="AE138" s="1938"/>
      <c r="AF138" s="1938"/>
      <c r="AG138" s="1938"/>
      <c r="AH138" s="1938"/>
      <c r="AI138" s="1938"/>
      <c r="AJ138" s="1938"/>
      <c r="AK138" s="1938"/>
      <c r="AL138" s="1938"/>
      <c r="AM138" s="1938"/>
      <c r="AN138" s="1938"/>
      <c r="AO138" s="1938"/>
      <c r="AP138" s="1938"/>
      <c r="AQ138" s="1938"/>
      <c r="AR138" s="1938"/>
      <c r="AS138" s="1938"/>
      <c r="AT138" s="1938"/>
      <c r="AU138" s="1938"/>
      <c r="AV138" s="1938"/>
      <c r="AW138" s="1938"/>
      <c r="AX138" s="1938"/>
      <c r="AY138" s="1938"/>
      <c r="AZ138" s="1785"/>
      <c r="BA138" s="1771"/>
      <c r="BB138" s="1771"/>
      <c r="BC138" s="1771"/>
      <c r="BD138" s="1771"/>
      <c r="BE138" s="1771"/>
      <c r="BF138" s="1771"/>
      <c r="BG138" s="1771"/>
      <c r="BH138" s="1772"/>
      <c r="BI138" s="1771"/>
      <c r="BJ138" s="1771"/>
      <c r="BK138" s="1771"/>
      <c r="BL138" s="1771"/>
      <c r="BM138" s="1771"/>
      <c r="BN138" s="1771"/>
      <c r="BO138" s="1771"/>
      <c r="BP138" s="1771"/>
      <c r="BQ138" s="1772"/>
      <c r="BR138" s="1771"/>
      <c r="BS138" s="1771"/>
      <c r="BT138" s="1771"/>
      <c r="BU138" s="1771"/>
      <c r="BV138" s="1771"/>
      <c r="BW138" s="1771"/>
      <c r="BX138" s="1771"/>
      <c r="BY138" s="1771"/>
      <c r="BZ138" s="1776"/>
      <c r="CA138" s="64"/>
      <c r="CB138" s="2"/>
      <c r="CC138" s="143"/>
      <c r="CD138" s="146"/>
      <c r="CE138" s="1742"/>
      <c r="CF138" s="1743"/>
      <c r="CG138" s="1743"/>
      <c r="CH138" s="1743"/>
      <c r="CI138" s="1743"/>
      <c r="CJ138" s="1743"/>
      <c r="CK138" s="1743"/>
      <c r="CL138" s="1743"/>
      <c r="CM138" s="1743"/>
      <c r="CN138" s="1743"/>
      <c r="CO138" s="1743"/>
      <c r="CP138" s="1743"/>
      <c r="CQ138" s="1743"/>
      <c r="CR138" s="1743"/>
      <c r="CS138" s="1743"/>
      <c r="CT138" s="1743"/>
      <c r="CU138" s="1743"/>
      <c r="CV138" s="1743"/>
      <c r="CW138" s="1743"/>
      <c r="CX138" s="1743"/>
      <c r="CY138" s="1743"/>
      <c r="CZ138" s="1743"/>
      <c r="DA138" s="1743"/>
      <c r="DB138" s="1743"/>
      <c r="DC138" s="1743"/>
      <c r="DD138" s="1743"/>
      <c r="DE138" s="1743"/>
      <c r="DF138" s="1743"/>
      <c r="DG138" s="1743"/>
      <c r="DH138" s="1743"/>
      <c r="DI138" s="1743"/>
      <c r="DJ138" s="1743"/>
      <c r="DK138" s="1743"/>
      <c r="DL138" s="1743"/>
      <c r="DM138" s="1743"/>
      <c r="DN138" s="1743"/>
      <c r="DO138" s="1743"/>
      <c r="DP138" s="1743"/>
      <c r="DQ138" s="1743"/>
      <c r="DR138" s="1743"/>
      <c r="DS138" s="1743"/>
      <c r="DT138" s="1743"/>
      <c r="DU138" s="1743"/>
      <c r="DV138" s="1743"/>
      <c r="DW138" s="1743"/>
      <c r="DX138" s="1743"/>
      <c r="DY138" s="1743"/>
      <c r="DZ138" s="1743"/>
      <c r="EA138" s="1743"/>
      <c r="EB138" s="1744"/>
      <c r="EC138" s="124"/>
      <c r="ED138" s="124"/>
      <c r="EE138" s="1563" t="s">
        <v>227</v>
      </c>
      <c r="EF138" s="1563"/>
      <c r="EG138" s="1563"/>
      <c r="EH138" s="1563"/>
      <c r="EI138" s="1563"/>
      <c r="EJ138" s="1563"/>
      <c r="EK138" s="1563"/>
      <c r="EL138" s="1563"/>
      <c r="EM138" s="1563"/>
      <c r="EN138" s="1563"/>
      <c r="EO138" s="1563"/>
      <c r="EP138" s="1563"/>
      <c r="EQ138" s="1563"/>
      <c r="ER138" s="1722" t="str">
        <f>IF(AZ134="","",AZ134)</f>
        <v/>
      </c>
      <c r="ES138" s="1722"/>
      <c r="ET138" s="1722"/>
      <c r="EU138" s="1722" t="str">
        <f>IF(BC134="","",BC134)</f>
        <v/>
      </c>
      <c r="EV138" s="1722"/>
      <c r="EW138" s="1722"/>
      <c r="EX138" s="1722" t="str">
        <f>IF(BF134="","",BF134)</f>
        <v/>
      </c>
      <c r="EY138" s="1722"/>
      <c r="EZ138" s="1723"/>
      <c r="FA138" s="1722" t="str">
        <f>IF(BI134="","",BI134)</f>
        <v/>
      </c>
      <c r="FB138" s="1722"/>
      <c r="FC138" s="1722"/>
      <c r="FD138" s="1722" t="str">
        <f>IF(BL134="","",BL134)</f>
        <v/>
      </c>
      <c r="FE138" s="1722"/>
      <c r="FF138" s="1722"/>
      <c r="FG138" s="1722" t="str">
        <f>IF(BO134="","",BO134)</f>
        <v/>
      </c>
      <c r="FH138" s="1722"/>
      <c r="FI138" s="1723"/>
      <c r="FJ138" s="1722" t="str">
        <f>IF(BR134="","",BR134)</f>
        <v/>
      </c>
      <c r="FK138" s="1722"/>
      <c r="FL138" s="1722"/>
      <c r="FM138" s="1722" t="str">
        <f>IF(BU134="","",BU134)</f>
        <v/>
      </c>
      <c r="FN138" s="1722"/>
      <c r="FO138" s="1722"/>
      <c r="FP138" s="1722" t="str">
        <f>IF(AND(BX134="",BX131&lt;&gt;""),"0",IF(BX134="","",BX134))</f>
        <v/>
      </c>
      <c r="FQ138" s="1722"/>
      <c r="FR138" s="1727"/>
      <c r="FS138" s="125"/>
      <c r="FT138" s="145"/>
    </row>
    <row r="139" spans="2:176" ht="9.75" customHeight="1" x14ac:dyDescent="0.2">
      <c r="B139" s="1049" t="s">
        <v>8</v>
      </c>
      <c r="C139" s="1050"/>
      <c r="D139" s="1050"/>
      <c r="E139" s="1050"/>
      <c r="F139" s="1083" t="str">
        <f t="shared" ref="F139:L139" si="9">IF(F87="","",F87)</f>
        <v/>
      </c>
      <c r="G139" s="835" t="str">
        <f t="shared" si="9"/>
        <v/>
      </c>
      <c r="H139" s="835" t="str">
        <f t="shared" si="9"/>
        <v/>
      </c>
      <c r="I139" s="835" t="str">
        <f t="shared" si="9"/>
        <v/>
      </c>
      <c r="J139" s="835" t="str">
        <f t="shared" si="9"/>
        <v/>
      </c>
      <c r="K139" s="835" t="str">
        <f t="shared" si="9"/>
        <v/>
      </c>
      <c r="L139" s="365" t="str">
        <f t="shared" si="9"/>
        <v/>
      </c>
      <c r="M139" s="1044"/>
      <c r="N139" s="1044"/>
      <c r="O139" s="1044"/>
      <c r="P139" s="1044"/>
      <c r="Q139" s="1044"/>
      <c r="R139" s="1044"/>
      <c r="S139" s="1045"/>
      <c r="T139" s="14"/>
      <c r="U139" s="70"/>
      <c r="V139" s="2227"/>
      <c r="W139" s="2228"/>
      <c r="X139" s="2228"/>
      <c r="Y139" s="2228"/>
      <c r="Z139" s="2228"/>
      <c r="AA139" s="2228"/>
      <c r="AB139" s="2228"/>
      <c r="AC139" s="2228"/>
      <c r="AD139" s="2228"/>
      <c r="AE139" s="2228"/>
      <c r="AF139" s="2228"/>
      <c r="AG139" s="2228"/>
      <c r="AH139" s="2228"/>
      <c r="AI139" s="2228"/>
      <c r="AJ139" s="2228"/>
      <c r="AK139" s="2228"/>
      <c r="AL139" s="2228"/>
      <c r="AM139" s="2228"/>
      <c r="AN139" s="2228"/>
      <c r="AO139" s="2228"/>
      <c r="AP139" s="2228"/>
      <c r="AQ139" s="2228"/>
      <c r="AR139" s="2228"/>
      <c r="AS139" s="2228"/>
      <c r="AT139" s="2228"/>
      <c r="AU139" s="2228"/>
      <c r="AV139" s="2228"/>
      <c r="AW139" s="2228"/>
      <c r="AX139" s="2228"/>
      <c r="AY139" s="2228"/>
      <c r="AZ139" s="1786"/>
      <c r="BA139" s="1773"/>
      <c r="BB139" s="1773"/>
      <c r="BC139" s="1773"/>
      <c r="BD139" s="1773"/>
      <c r="BE139" s="1773"/>
      <c r="BF139" s="1773"/>
      <c r="BG139" s="1773"/>
      <c r="BH139" s="1774"/>
      <c r="BI139" s="1773"/>
      <c r="BJ139" s="1773"/>
      <c r="BK139" s="1773"/>
      <c r="BL139" s="1773"/>
      <c r="BM139" s="1773"/>
      <c r="BN139" s="1773"/>
      <c r="BO139" s="1773"/>
      <c r="BP139" s="1773"/>
      <c r="BQ139" s="1774"/>
      <c r="BR139" s="1773"/>
      <c r="BS139" s="1773"/>
      <c r="BT139" s="1773"/>
      <c r="BU139" s="1773"/>
      <c r="BV139" s="1773"/>
      <c r="BW139" s="1773"/>
      <c r="BX139" s="1773"/>
      <c r="BY139" s="1773"/>
      <c r="BZ139" s="1777"/>
      <c r="CA139" s="64"/>
      <c r="CB139" s="2"/>
      <c r="CC139" s="148"/>
      <c r="CD139" s="125"/>
      <c r="CE139" s="124"/>
      <c r="CF139" s="124"/>
      <c r="CG139" s="124"/>
      <c r="CH139" s="124"/>
      <c r="CI139" s="124"/>
      <c r="CJ139" s="124"/>
      <c r="CK139" s="124"/>
      <c r="CL139" s="124"/>
      <c r="CM139" s="124"/>
      <c r="CN139" s="124"/>
      <c r="CO139" s="124"/>
      <c r="CP139" s="124"/>
      <c r="CQ139" s="124"/>
      <c r="CR139" s="124"/>
      <c r="CS139" s="124"/>
      <c r="CT139" s="124"/>
      <c r="CU139" s="124"/>
      <c r="CV139" s="124"/>
      <c r="CW139" s="124"/>
      <c r="CX139" s="124"/>
      <c r="CY139" s="124"/>
      <c r="CZ139" s="124"/>
      <c r="DA139" s="124"/>
      <c r="DB139" s="124"/>
      <c r="DC139" s="124"/>
      <c r="DD139" s="124"/>
      <c r="DE139" s="124"/>
      <c r="DF139" s="124"/>
      <c r="DG139" s="124"/>
      <c r="DH139" s="124"/>
      <c r="DI139" s="124"/>
      <c r="DJ139" s="124"/>
      <c r="DK139" s="124"/>
      <c r="DL139" s="124"/>
      <c r="DM139" s="124"/>
      <c r="DN139" s="124"/>
      <c r="DO139" s="124"/>
      <c r="DP139" s="124"/>
      <c r="DQ139" s="124"/>
      <c r="DR139" s="124"/>
      <c r="DS139" s="124"/>
      <c r="DT139" s="124"/>
      <c r="DU139" s="124"/>
      <c r="DV139" s="124"/>
      <c r="DW139" s="124"/>
      <c r="DX139" s="124"/>
      <c r="DY139" s="124"/>
      <c r="DZ139" s="124"/>
      <c r="EA139" s="124"/>
      <c r="EB139" s="124"/>
      <c r="EC139" s="124"/>
      <c r="ED139" s="124"/>
      <c r="EE139" s="1563"/>
      <c r="EF139" s="1563"/>
      <c r="EG139" s="1563"/>
      <c r="EH139" s="1563"/>
      <c r="EI139" s="1563"/>
      <c r="EJ139" s="1563"/>
      <c r="EK139" s="1563"/>
      <c r="EL139" s="1563"/>
      <c r="EM139" s="1563"/>
      <c r="EN139" s="1563"/>
      <c r="EO139" s="1563"/>
      <c r="EP139" s="1563"/>
      <c r="EQ139" s="1563"/>
      <c r="ER139" s="1696"/>
      <c r="ES139" s="1696"/>
      <c r="ET139" s="1696"/>
      <c r="EU139" s="1696"/>
      <c r="EV139" s="1696"/>
      <c r="EW139" s="1696"/>
      <c r="EX139" s="1696"/>
      <c r="EY139" s="1696"/>
      <c r="EZ139" s="1698"/>
      <c r="FA139" s="1696"/>
      <c r="FB139" s="1696"/>
      <c r="FC139" s="1696"/>
      <c r="FD139" s="1696"/>
      <c r="FE139" s="1696"/>
      <c r="FF139" s="1696"/>
      <c r="FG139" s="1696"/>
      <c r="FH139" s="1696"/>
      <c r="FI139" s="1698"/>
      <c r="FJ139" s="1696"/>
      <c r="FK139" s="1696"/>
      <c r="FL139" s="1696"/>
      <c r="FM139" s="1696"/>
      <c r="FN139" s="1696"/>
      <c r="FO139" s="1696"/>
      <c r="FP139" s="1696"/>
      <c r="FQ139" s="1696"/>
      <c r="FR139" s="1700"/>
      <c r="FS139" s="125"/>
      <c r="FT139" s="145"/>
    </row>
    <row r="140" spans="2:176" ht="9.75" customHeight="1" x14ac:dyDescent="0.2">
      <c r="B140" s="1049"/>
      <c r="C140" s="1050"/>
      <c r="D140" s="1050"/>
      <c r="E140" s="1050"/>
      <c r="F140" s="1084"/>
      <c r="G140" s="836"/>
      <c r="H140" s="836"/>
      <c r="I140" s="836"/>
      <c r="J140" s="836"/>
      <c r="K140" s="836"/>
      <c r="L140" s="368"/>
      <c r="M140" s="1044"/>
      <c r="N140" s="1044"/>
      <c r="O140" s="1044"/>
      <c r="P140" s="1044"/>
      <c r="Q140" s="1044"/>
      <c r="R140" s="1044"/>
      <c r="S140" s="1045"/>
      <c r="T140" s="14"/>
      <c r="V140" s="1934" t="s">
        <v>188</v>
      </c>
      <c r="W140" s="1935"/>
      <c r="X140" s="1935"/>
      <c r="Y140" s="1935"/>
      <c r="Z140" s="1935"/>
      <c r="AA140" s="1935"/>
      <c r="AB140" s="1935"/>
      <c r="AC140" s="1935"/>
      <c r="AD140" s="1935"/>
      <c r="AE140" s="1935"/>
      <c r="AF140" s="1935"/>
      <c r="AG140" s="1935"/>
      <c r="AH140" s="1935"/>
      <c r="AI140" s="1935"/>
      <c r="AJ140" s="1935"/>
      <c r="AK140" s="1935"/>
      <c r="AL140" s="1935"/>
      <c r="AM140" s="1935"/>
      <c r="AN140" s="1935"/>
      <c r="AO140" s="1935"/>
      <c r="AP140" s="1935"/>
      <c r="AQ140" s="1935"/>
      <c r="AR140" s="1935"/>
      <c r="AS140" s="1935"/>
      <c r="AT140" s="1935"/>
      <c r="AU140" s="1935"/>
      <c r="AV140" s="1935"/>
      <c r="AW140" s="1935"/>
      <c r="AX140" s="1935"/>
      <c r="AY140" s="1935"/>
      <c r="AZ140" s="1785" t="str">
        <f>IF(AZ$88="","",AZ$88)</f>
        <v/>
      </c>
      <c r="BA140" s="1771"/>
      <c r="BB140" s="1771"/>
      <c r="BC140" s="1771" t="str">
        <f>IF(BC$88="","",BC$88)</f>
        <v/>
      </c>
      <c r="BD140" s="1771"/>
      <c r="BE140" s="1771"/>
      <c r="BF140" s="1771" t="str">
        <f>IF(BF$88="","",BF$88)</f>
        <v/>
      </c>
      <c r="BG140" s="1771"/>
      <c r="BH140" s="1772"/>
      <c r="BI140" s="1771" t="str">
        <f>IF(BI$88="","",BI$88)</f>
        <v/>
      </c>
      <c r="BJ140" s="1771"/>
      <c r="BK140" s="1771"/>
      <c r="BL140" s="1771" t="str">
        <f>IF(BL$88="","",BL$88)</f>
        <v/>
      </c>
      <c r="BM140" s="1771"/>
      <c r="BN140" s="1771"/>
      <c r="BO140" s="1771" t="str">
        <f>IF(BO$88="","",BO$88)</f>
        <v/>
      </c>
      <c r="BP140" s="1771"/>
      <c r="BQ140" s="1772"/>
      <c r="BR140" s="1771" t="str">
        <f>IF(BR$88="","",BR$88)</f>
        <v/>
      </c>
      <c r="BS140" s="1771"/>
      <c r="BT140" s="1771"/>
      <c r="BU140" s="1771" t="str">
        <f>IF(BU$88="","",BU$88)</f>
        <v/>
      </c>
      <c r="BV140" s="1771"/>
      <c r="BW140" s="1771"/>
      <c r="BX140" s="1771" t="str">
        <f>IF(BX$88="","",BX$88)</f>
        <v/>
      </c>
      <c r="BY140" s="1771"/>
      <c r="BZ140" s="1776"/>
      <c r="CA140" s="64"/>
      <c r="CB140" s="2"/>
      <c r="CC140" s="149"/>
      <c r="CD140" s="150"/>
      <c r="CE140" s="1566" t="s">
        <v>34</v>
      </c>
      <c r="CF140" s="1566"/>
      <c r="CG140" s="1566"/>
      <c r="CH140" s="1566"/>
      <c r="CI140" s="1566"/>
      <c r="CJ140" s="1566"/>
      <c r="CK140" s="1566"/>
      <c r="CL140" s="1566"/>
      <c r="CM140" s="1566"/>
      <c r="CN140" s="1566"/>
      <c r="CO140" s="1566"/>
      <c r="CP140" s="1566"/>
      <c r="CQ140" s="1566"/>
      <c r="CR140" s="1566"/>
      <c r="CS140" s="1566"/>
      <c r="CT140" s="1566"/>
      <c r="CU140" s="1566"/>
      <c r="CV140" s="1566"/>
      <c r="CW140" s="1708" t="str">
        <f>IF(F139="","",F139)</f>
        <v/>
      </c>
      <c r="CX140" s="1702"/>
      <c r="CY140" s="1702"/>
      <c r="CZ140" s="1703"/>
      <c r="DA140" s="1708" t="str">
        <f>IF(G139="","",G139)</f>
        <v/>
      </c>
      <c r="DB140" s="1702"/>
      <c r="DC140" s="1702"/>
      <c r="DD140" s="1703"/>
      <c r="DE140" s="1708" t="str">
        <f>IF(H139="","",H139)</f>
        <v/>
      </c>
      <c r="DF140" s="1702"/>
      <c r="DG140" s="1702"/>
      <c r="DH140" s="1703"/>
      <c r="DI140" s="1706" t="str">
        <f>IF(I139="","",I139)</f>
        <v/>
      </c>
      <c r="DJ140" s="1702"/>
      <c r="DK140" s="1702"/>
      <c r="DL140" s="1703"/>
      <c r="DM140" s="1706" t="str">
        <f>IF(J139="","",J139)</f>
        <v/>
      </c>
      <c r="DN140" s="1702"/>
      <c r="DO140" s="1702"/>
      <c r="DP140" s="1703"/>
      <c r="DQ140" s="1706" t="str">
        <f>IF(K139="","",K139)</f>
        <v/>
      </c>
      <c r="DR140" s="1702"/>
      <c r="DS140" s="1702"/>
      <c r="DT140" s="1703"/>
      <c r="DU140" s="1708" t="str">
        <f>IF(L139="","",L139)</f>
        <v/>
      </c>
      <c r="DV140" s="1702"/>
      <c r="DW140" s="1702"/>
      <c r="DX140" s="1709"/>
      <c r="DY140" s="124"/>
      <c r="DZ140" s="124"/>
      <c r="EA140" s="124"/>
      <c r="EB140" s="124"/>
      <c r="EC140" s="124"/>
      <c r="ED140" s="124"/>
      <c r="EE140" s="1563"/>
      <c r="EF140" s="1563"/>
      <c r="EG140" s="1563"/>
      <c r="EH140" s="1563"/>
      <c r="EI140" s="1563"/>
      <c r="EJ140" s="1563"/>
      <c r="EK140" s="1563"/>
      <c r="EL140" s="1563"/>
      <c r="EM140" s="1563"/>
      <c r="EN140" s="1563"/>
      <c r="EO140" s="1563"/>
      <c r="EP140" s="1563"/>
      <c r="EQ140" s="1563"/>
      <c r="ER140" s="1696"/>
      <c r="ES140" s="1696"/>
      <c r="ET140" s="1696"/>
      <c r="EU140" s="1696"/>
      <c r="EV140" s="1696"/>
      <c r="EW140" s="1696"/>
      <c r="EX140" s="1696"/>
      <c r="EY140" s="1696"/>
      <c r="EZ140" s="1698"/>
      <c r="FA140" s="1696"/>
      <c r="FB140" s="1696"/>
      <c r="FC140" s="1696"/>
      <c r="FD140" s="1696"/>
      <c r="FE140" s="1696"/>
      <c r="FF140" s="1696"/>
      <c r="FG140" s="1696"/>
      <c r="FH140" s="1696"/>
      <c r="FI140" s="1698"/>
      <c r="FJ140" s="1696"/>
      <c r="FK140" s="1696"/>
      <c r="FL140" s="1696"/>
      <c r="FM140" s="1696"/>
      <c r="FN140" s="1696"/>
      <c r="FO140" s="1696"/>
      <c r="FP140" s="1696"/>
      <c r="FQ140" s="1696"/>
      <c r="FR140" s="1700"/>
      <c r="FS140" s="125"/>
      <c r="FT140" s="145"/>
    </row>
    <row r="141" spans="2:176" ht="9.75" customHeight="1" x14ac:dyDescent="0.2">
      <c r="B141" s="1049" t="s">
        <v>9</v>
      </c>
      <c r="C141" s="1050"/>
      <c r="D141" s="1050"/>
      <c r="E141" s="1050"/>
      <c r="F141" s="813" t="str">
        <f>IF(F89="","",F89)</f>
        <v/>
      </c>
      <c r="G141" s="813"/>
      <c r="H141" s="813"/>
      <c r="I141" s="732" t="s">
        <v>13</v>
      </c>
      <c r="J141" s="732"/>
      <c r="K141" s="813" t="str">
        <f>IF(K89="","",K89)</f>
        <v/>
      </c>
      <c r="L141" s="813"/>
      <c r="M141" s="813"/>
      <c r="N141" s="732" t="s">
        <v>14</v>
      </c>
      <c r="O141" s="732"/>
      <c r="P141" s="813" t="str">
        <f>IF(P89="","",P89)</f>
        <v/>
      </c>
      <c r="Q141" s="813"/>
      <c r="R141" s="813"/>
      <c r="S141" s="1078"/>
      <c r="T141" s="21"/>
      <c r="U141" s="70"/>
      <c r="V141" s="1937"/>
      <c r="W141" s="1938"/>
      <c r="X141" s="1938"/>
      <c r="Y141" s="1938"/>
      <c r="Z141" s="1938"/>
      <c r="AA141" s="1938"/>
      <c r="AB141" s="1938"/>
      <c r="AC141" s="1938"/>
      <c r="AD141" s="1938"/>
      <c r="AE141" s="1938"/>
      <c r="AF141" s="1938"/>
      <c r="AG141" s="1938"/>
      <c r="AH141" s="1938"/>
      <c r="AI141" s="1938"/>
      <c r="AJ141" s="1938"/>
      <c r="AK141" s="1938"/>
      <c r="AL141" s="1938"/>
      <c r="AM141" s="1938"/>
      <c r="AN141" s="1938"/>
      <c r="AO141" s="1938"/>
      <c r="AP141" s="1938"/>
      <c r="AQ141" s="1938"/>
      <c r="AR141" s="1938"/>
      <c r="AS141" s="1938"/>
      <c r="AT141" s="1938"/>
      <c r="AU141" s="1938"/>
      <c r="AV141" s="1938"/>
      <c r="AW141" s="1938"/>
      <c r="AX141" s="1938"/>
      <c r="AY141" s="1938"/>
      <c r="AZ141" s="1785"/>
      <c r="BA141" s="1771"/>
      <c r="BB141" s="1771"/>
      <c r="BC141" s="1771"/>
      <c r="BD141" s="1771"/>
      <c r="BE141" s="1771"/>
      <c r="BF141" s="1771"/>
      <c r="BG141" s="1771"/>
      <c r="BH141" s="1772"/>
      <c r="BI141" s="1771"/>
      <c r="BJ141" s="1771"/>
      <c r="BK141" s="1771"/>
      <c r="BL141" s="1771"/>
      <c r="BM141" s="1771"/>
      <c r="BN141" s="1771"/>
      <c r="BO141" s="1771"/>
      <c r="BP141" s="1771"/>
      <c r="BQ141" s="1772"/>
      <c r="BR141" s="1771"/>
      <c r="BS141" s="1771"/>
      <c r="BT141" s="1771"/>
      <c r="BU141" s="1771"/>
      <c r="BV141" s="1771"/>
      <c r="BW141" s="1771"/>
      <c r="BX141" s="1771"/>
      <c r="BY141" s="1771"/>
      <c r="BZ141" s="1776"/>
      <c r="CA141" s="64"/>
      <c r="CB141" s="2"/>
      <c r="CC141" s="149"/>
      <c r="CD141" s="150"/>
      <c r="CE141" s="1566"/>
      <c r="CF141" s="1566"/>
      <c r="CG141" s="1566"/>
      <c r="CH141" s="1566"/>
      <c r="CI141" s="1566"/>
      <c r="CJ141" s="1566"/>
      <c r="CK141" s="1566"/>
      <c r="CL141" s="1566"/>
      <c r="CM141" s="1566"/>
      <c r="CN141" s="1566"/>
      <c r="CO141" s="1566"/>
      <c r="CP141" s="1566"/>
      <c r="CQ141" s="1566"/>
      <c r="CR141" s="1566"/>
      <c r="CS141" s="1566"/>
      <c r="CT141" s="1566"/>
      <c r="CU141" s="1566"/>
      <c r="CV141" s="1566"/>
      <c r="CW141" s="1710"/>
      <c r="CX141" s="1704"/>
      <c r="CY141" s="1704"/>
      <c r="CZ141" s="1705"/>
      <c r="DA141" s="1710"/>
      <c r="DB141" s="1704"/>
      <c r="DC141" s="1704"/>
      <c r="DD141" s="1705"/>
      <c r="DE141" s="1710"/>
      <c r="DF141" s="1704"/>
      <c r="DG141" s="1704"/>
      <c r="DH141" s="1705"/>
      <c r="DI141" s="1707"/>
      <c r="DJ141" s="1704"/>
      <c r="DK141" s="1704"/>
      <c r="DL141" s="1705"/>
      <c r="DM141" s="1707"/>
      <c r="DN141" s="1704"/>
      <c r="DO141" s="1704"/>
      <c r="DP141" s="1705"/>
      <c r="DQ141" s="1707"/>
      <c r="DR141" s="1704"/>
      <c r="DS141" s="1704"/>
      <c r="DT141" s="1705"/>
      <c r="DU141" s="1710"/>
      <c r="DV141" s="1704"/>
      <c r="DW141" s="1704"/>
      <c r="DX141" s="1711"/>
      <c r="DY141" s="124"/>
      <c r="DZ141" s="124"/>
      <c r="EA141" s="124"/>
      <c r="EB141" s="124"/>
      <c r="EC141" s="124"/>
      <c r="ED141" s="124"/>
      <c r="EE141" s="1556" t="s">
        <v>228</v>
      </c>
      <c r="EF141" s="1556"/>
      <c r="EG141" s="1556"/>
      <c r="EH141" s="1556"/>
      <c r="EI141" s="1556"/>
      <c r="EJ141" s="1556"/>
      <c r="EK141" s="1556"/>
      <c r="EL141" s="1556"/>
      <c r="EM141" s="1556"/>
      <c r="EN141" s="1556"/>
      <c r="EO141" s="1556"/>
      <c r="EP141" s="1556"/>
      <c r="EQ141" s="1556"/>
      <c r="ER141" s="1745" t="str">
        <f>IF($BX$137&lt;&gt;"",AZ137,IF(AND(AZ134="",AZ131&lt;&gt;""),AZ131,IF(AND(AZ137="",AZ134=0),"0",IF(AZ137="","",AZ137))))</f>
        <v/>
      </c>
      <c r="ES141" s="1722"/>
      <c r="ET141" s="1722"/>
      <c r="EU141" s="1722" t="str">
        <f t="shared" ref="EU141" si="10">IF($BX$137&lt;&gt;"",BC137,IF(AND(BC134="",BC131&lt;&gt;""),BC131,IF(AND(BC137="",BC134=0),"0",IF(BC137="","",BC137))))</f>
        <v/>
      </c>
      <c r="EV141" s="1722"/>
      <c r="EW141" s="1722"/>
      <c r="EX141" s="1722" t="str">
        <f>IF($BX$137&lt;&gt;"",BF137,IF(AND(BF134="",BF131&lt;&gt;""),BF131,IF(AND(BF137="",BF134=0),"0",IF(BF137="","",BF137))))</f>
        <v/>
      </c>
      <c r="EY141" s="1722"/>
      <c r="EZ141" s="1723"/>
      <c r="FA141" s="1724" t="str">
        <f t="shared" ref="FA141" si="11">IF($BX$137&lt;&gt;"",BI137,IF(AND(BI134="",BI131&lt;&gt;""),BI131,IF(AND(BI137="",BI134=0),"0",IF(BI137="","",BI137))))</f>
        <v/>
      </c>
      <c r="FB141" s="1722"/>
      <c r="FC141" s="1722"/>
      <c r="FD141" s="1722" t="str">
        <f t="shared" ref="FD141" si="12">IF($BX$137&lt;&gt;"",BL137,IF(AND(BL134="",BL131&lt;&gt;""),BL131,IF(AND(BL137="",BL134=0),"0",IF(BL137="","",BL137))))</f>
        <v/>
      </c>
      <c r="FE141" s="1722"/>
      <c r="FF141" s="1722"/>
      <c r="FG141" s="1722" t="str">
        <f t="shared" ref="FG141" si="13">IF($BX$137&lt;&gt;"",BO137,IF(AND(BO134="",BO131&lt;&gt;""),BO131,IF(AND(BO137="",BO134=0),"0",IF(BO137="","",BO137))))</f>
        <v/>
      </c>
      <c r="FH141" s="1722"/>
      <c r="FI141" s="1723"/>
      <c r="FJ141" s="1724" t="str">
        <f>IF($BX$137&lt;&gt;"",BR137,IF(AND(BR134="",BR131&lt;&gt;""),BR131,IF(AND(BR137="",BR134=0),"0",IF(BR137="","",BR137))))</f>
        <v/>
      </c>
      <c r="FK141" s="1722"/>
      <c r="FL141" s="1722"/>
      <c r="FM141" s="1722" t="str">
        <f t="shared" ref="FM141" si="14">IF($BX$137&lt;&gt;"",BU137,IF(AND(BU134="",BU131&lt;&gt;""),BU131,IF(AND(BU137="",BU134=0),"0",IF(BU137="","",BU137))))</f>
        <v/>
      </c>
      <c r="FN141" s="1722"/>
      <c r="FO141" s="1722"/>
      <c r="FP141" s="1722" t="str">
        <f>IF($BX$137&lt;&gt;"",BX137,IF(AND(BX134="",BX131&lt;&gt;""),BX131,IF(AND(BX137="",BX134=0),"0",IF(BX137="","",BX137))))</f>
        <v/>
      </c>
      <c r="FQ141" s="1722"/>
      <c r="FR141" s="1727"/>
      <c r="FS141" s="125"/>
      <c r="FT141" s="145"/>
    </row>
    <row r="142" spans="2:176" ht="9.75" customHeight="1" thickBot="1" x14ac:dyDescent="0.25">
      <c r="B142" s="1049"/>
      <c r="C142" s="1050"/>
      <c r="D142" s="1050"/>
      <c r="E142" s="1050"/>
      <c r="F142" s="813"/>
      <c r="G142" s="813"/>
      <c r="H142" s="813"/>
      <c r="I142" s="732"/>
      <c r="J142" s="732"/>
      <c r="K142" s="813"/>
      <c r="L142" s="813"/>
      <c r="M142" s="813"/>
      <c r="N142" s="732"/>
      <c r="O142" s="732"/>
      <c r="P142" s="813"/>
      <c r="Q142" s="813"/>
      <c r="R142" s="813"/>
      <c r="S142" s="1078"/>
      <c r="T142" s="21"/>
      <c r="U142" s="70"/>
      <c r="V142" s="1937"/>
      <c r="W142" s="1938"/>
      <c r="X142" s="1938"/>
      <c r="Y142" s="1938"/>
      <c r="Z142" s="1938"/>
      <c r="AA142" s="1938"/>
      <c r="AB142" s="1938"/>
      <c r="AC142" s="1938"/>
      <c r="AD142" s="1938"/>
      <c r="AE142" s="1938"/>
      <c r="AF142" s="1938"/>
      <c r="AG142" s="1938"/>
      <c r="AH142" s="1938"/>
      <c r="AI142" s="1938"/>
      <c r="AJ142" s="1938"/>
      <c r="AK142" s="1938"/>
      <c r="AL142" s="1938"/>
      <c r="AM142" s="1938"/>
      <c r="AN142" s="1938"/>
      <c r="AO142" s="1938"/>
      <c r="AP142" s="1938"/>
      <c r="AQ142" s="1938"/>
      <c r="AR142" s="1938"/>
      <c r="AS142" s="1938"/>
      <c r="AT142" s="1938"/>
      <c r="AU142" s="1938"/>
      <c r="AV142" s="1938"/>
      <c r="AW142" s="1938"/>
      <c r="AX142" s="1938"/>
      <c r="AY142" s="1938"/>
      <c r="AZ142" s="1785"/>
      <c r="BA142" s="1771"/>
      <c r="BB142" s="1771"/>
      <c r="BC142" s="1771"/>
      <c r="BD142" s="1771"/>
      <c r="BE142" s="1771"/>
      <c r="BF142" s="1771"/>
      <c r="BG142" s="1771"/>
      <c r="BH142" s="1772"/>
      <c r="BI142" s="1771"/>
      <c r="BJ142" s="1771"/>
      <c r="BK142" s="1771"/>
      <c r="BL142" s="1771"/>
      <c r="BM142" s="1771"/>
      <c r="BN142" s="1771"/>
      <c r="BO142" s="1771"/>
      <c r="BP142" s="1771"/>
      <c r="BQ142" s="1772"/>
      <c r="BR142" s="1771"/>
      <c r="BS142" s="1771"/>
      <c r="BT142" s="1771"/>
      <c r="BU142" s="1771"/>
      <c r="BV142" s="1771"/>
      <c r="BW142" s="1771"/>
      <c r="BX142" s="1771"/>
      <c r="BY142" s="1771"/>
      <c r="BZ142" s="1776"/>
      <c r="CA142" s="64"/>
      <c r="CB142" s="2"/>
      <c r="CC142" s="148"/>
      <c r="CD142" s="146"/>
      <c r="CE142" s="124"/>
      <c r="CF142" s="124"/>
      <c r="CG142" s="124"/>
      <c r="CH142" s="124"/>
      <c r="CI142" s="124"/>
      <c r="CJ142" s="124"/>
      <c r="CK142" s="124"/>
      <c r="CL142" s="124"/>
      <c r="CM142" s="124"/>
      <c r="CN142" s="124"/>
      <c r="CO142" s="124"/>
      <c r="CP142" s="124"/>
      <c r="CQ142" s="124"/>
      <c r="CR142" s="124"/>
      <c r="CS142" s="124"/>
      <c r="CT142" s="124"/>
      <c r="CU142" s="124"/>
      <c r="CV142" s="124"/>
      <c r="CW142" s="124"/>
      <c r="CX142" s="124"/>
      <c r="CY142" s="124"/>
      <c r="CZ142" s="124"/>
      <c r="DA142" s="124"/>
      <c r="DB142" s="124"/>
      <c r="DC142" s="124"/>
      <c r="DD142" s="124"/>
      <c r="DE142" s="124"/>
      <c r="DF142" s="124"/>
      <c r="DG142" s="124"/>
      <c r="DH142" s="124"/>
      <c r="DI142" s="124"/>
      <c r="DJ142" s="124"/>
      <c r="DK142" s="124"/>
      <c r="DL142" s="124"/>
      <c r="DM142" s="124"/>
      <c r="DN142" s="124"/>
      <c r="DO142" s="124"/>
      <c r="DP142" s="124"/>
      <c r="DQ142" s="124"/>
      <c r="DR142" s="124"/>
      <c r="DS142" s="124"/>
      <c r="DT142" s="124"/>
      <c r="DU142" s="124"/>
      <c r="DV142" s="124"/>
      <c r="DW142" s="124"/>
      <c r="DX142" s="124"/>
      <c r="DY142" s="124"/>
      <c r="DZ142" s="124"/>
      <c r="EA142" s="124"/>
      <c r="EB142" s="124"/>
      <c r="EC142" s="124"/>
      <c r="ED142" s="124"/>
      <c r="EE142" s="1556"/>
      <c r="EF142" s="1556"/>
      <c r="EG142" s="1556"/>
      <c r="EH142" s="1556"/>
      <c r="EI142" s="1556"/>
      <c r="EJ142" s="1556"/>
      <c r="EK142" s="1556"/>
      <c r="EL142" s="1556"/>
      <c r="EM142" s="1556"/>
      <c r="EN142" s="1556"/>
      <c r="EO142" s="1556"/>
      <c r="EP142" s="1556"/>
      <c r="EQ142" s="1556"/>
      <c r="ER142" s="1746"/>
      <c r="ES142" s="1696"/>
      <c r="ET142" s="1696"/>
      <c r="EU142" s="1696"/>
      <c r="EV142" s="1696"/>
      <c r="EW142" s="1696"/>
      <c r="EX142" s="1696"/>
      <c r="EY142" s="1696"/>
      <c r="EZ142" s="1698"/>
      <c r="FA142" s="1725"/>
      <c r="FB142" s="1696"/>
      <c r="FC142" s="1696"/>
      <c r="FD142" s="1696"/>
      <c r="FE142" s="1696"/>
      <c r="FF142" s="1696"/>
      <c r="FG142" s="1696"/>
      <c r="FH142" s="1696"/>
      <c r="FI142" s="1698"/>
      <c r="FJ142" s="1725"/>
      <c r="FK142" s="1696"/>
      <c r="FL142" s="1696"/>
      <c r="FM142" s="1696"/>
      <c r="FN142" s="1696"/>
      <c r="FO142" s="1696"/>
      <c r="FP142" s="1696"/>
      <c r="FQ142" s="1696"/>
      <c r="FR142" s="1700"/>
      <c r="FS142" s="125"/>
      <c r="FT142" s="145"/>
    </row>
    <row r="143" spans="2:176" ht="9.75" customHeight="1" x14ac:dyDescent="0.2">
      <c r="B143" s="1049" t="s">
        <v>10</v>
      </c>
      <c r="C143" s="1050"/>
      <c r="D143" s="1050"/>
      <c r="E143" s="1050"/>
      <c r="F143" s="1090" t="str">
        <f>IF(F91="","",F91)</f>
        <v/>
      </c>
      <c r="G143" s="1090"/>
      <c r="H143" s="1090"/>
      <c r="I143" s="1090"/>
      <c r="J143" s="1090"/>
      <c r="K143" s="1090"/>
      <c r="L143" s="1090"/>
      <c r="M143" s="1090"/>
      <c r="N143" s="1090"/>
      <c r="O143" s="1090"/>
      <c r="P143" s="1090"/>
      <c r="Q143" s="1090"/>
      <c r="R143" s="1090"/>
      <c r="S143" s="1091"/>
      <c r="T143" s="22"/>
      <c r="V143" s="2218" t="s">
        <v>189</v>
      </c>
      <c r="W143" s="2219"/>
      <c r="X143" s="2219"/>
      <c r="Y143" s="2219"/>
      <c r="Z143" s="2219"/>
      <c r="AA143" s="2219"/>
      <c r="AB143" s="2219"/>
      <c r="AC143" s="2219"/>
      <c r="AD143" s="2219"/>
      <c r="AE143" s="2219"/>
      <c r="AF143" s="2219"/>
      <c r="AG143" s="2219"/>
      <c r="AH143" s="2219"/>
      <c r="AI143" s="2219"/>
      <c r="AJ143" s="2219"/>
      <c r="AK143" s="2219"/>
      <c r="AL143" s="2219"/>
      <c r="AM143" s="2219"/>
      <c r="AN143" s="2219"/>
      <c r="AO143" s="2219"/>
      <c r="AP143" s="2219"/>
      <c r="AQ143" s="2219"/>
      <c r="AR143" s="2219"/>
      <c r="AS143" s="2219"/>
      <c r="AT143" s="2219"/>
      <c r="AU143" s="2219"/>
      <c r="AV143" s="2219"/>
      <c r="AW143" s="2219"/>
      <c r="AX143" s="2219"/>
      <c r="AY143" s="2219"/>
      <c r="AZ143" s="1851" t="str">
        <f>IF(AZ$91="","",AZ$91)</f>
        <v/>
      </c>
      <c r="BA143" s="1852"/>
      <c r="BB143" s="1852"/>
      <c r="BC143" s="1852" t="str">
        <f>IF(BC$91="","",BC$91)</f>
        <v/>
      </c>
      <c r="BD143" s="1852"/>
      <c r="BE143" s="1852"/>
      <c r="BF143" s="1852" t="str">
        <f>IF(BF$91="","",BF$91)</f>
        <v/>
      </c>
      <c r="BG143" s="1852"/>
      <c r="BH143" s="1857"/>
      <c r="BI143" s="1852" t="str">
        <f>IF(BI$91="","",BI$91)</f>
        <v/>
      </c>
      <c r="BJ143" s="1852"/>
      <c r="BK143" s="1852"/>
      <c r="BL143" s="1852" t="str">
        <f>IF(BL$91="","",BL$91)</f>
        <v/>
      </c>
      <c r="BM143" s="1852"/>
      <c r="BN143" s="1852"/>
      <c r="BO143" s="1852" t="str">
        <f>IF(BO$91="","",BO$91)</f>
        <v/>
      </c>
      <c r="BP143" s="1852"/>
      <c r="BQ143" s="1857"/>
      <c r="BR143" s="1852" t="str">
        <f>IF(BR$91="","",BR$91)</f>
        <v/>
      </c>
      <c r="BS143" s="1852"/>
      <c r="BT143" s="1852"/>
      <c r="BU143" s="1852" t="str">
        <f>IF(BU$91="","",BU$91)</f>
        <v/>
      </c>
      <c r="BV143" s="1852"/>
      <c r="BW143" s="1852"/>
      <c r="BX143" s="1852" t="str">
        <f>IF(BX$91="","",BX$91)</f>
        <v/>
      </c>
      <c r="BY143" s="1852"/>
      <c r="BZ143" s="2466"/>
      <c r="CA143" s="64"/>
      <c r="CB143" s="2"/>
      <c r="CC143" s="148"/>
      <c r="CD143" s="125"/>
      <c r="CE143" s="124"/>
      <c r="CF143" s="124"/>
      <c r="CG143" s="124"/>
      <c r="CH143" s="124"/>
      <c r="CI143" s="124"/>
      <c r="CJ143" s="124"/>
      <c r="CK143" s="1569" t="s">
        <v>36</v>
      </c>
      <c r="CL143" s="1569"/>
      <c r="CM143" s="1569"/>
      <c r="CN143" s="1569"/>
      <c r="CO143" s="1569"/>
      <c r="CP143" s="1569"/>
      <c r="CQ143" s="1569"/>
      <c r="CR143" s="1569"/>
      <c r="CS143" s="1569"/>
      <c r="CT143" s="1569"/>
      <c r="CU143" s="1569"/>
      <c r="CV143" s="1569"/>
      <c r="CW143" s="1569" t="s">
        <v>229</v>
      </c>
      <c r="CX143" s="1569"/>
      <c r="CY143" s="1569"/>
      <c r="CZ143" s="1569"/>
      <c r="DA143" s="1569"/>
      <c r="DB143" s="1569"/>
      <c r="DC143" s="1569"/>
      <c r="DD143" s="1569"/>
      <c r="DE143" s="1569"/>
      <c r="DF143" s="1569"/>
      <c r="DG143" s="1569"/>
      <c r="DH143" s="1569"/>
      <c r="DI143" s="1569"/>
      <c r="DJ143" s="1569"/>
      <c r="DK143" s="1569"/>
      <c r="DL143" s="1569"/>
      <c r="DM143" s="1569"/>
      <c r="DN143" s="1569"/>
      <c r="DO143" s="1569"/>
      <c r="DP143" s="1569"/>
      <c r="DQ143" s="1569"/>
      <c r="DR143" s="1569"/>
      <c r="DS143" s="1569"/>
      <c r="DT143" s="1569"/>
      <c r="DU143" s="1569"/>
      <c r="DV143" s="1569"/>
      <c r="DW143" s="1569"/>
      <c r="DX143" s="1569"/>
      <c r="DY143" s="124"/>
      <c r="DZ143" s="124"/>
      <c r="EA143" s="124"/>
      <c r="EB143" s="124"/>
      <c r="EC143" s="124"/>
      <c r="ED143" s="124"/>
      <c r="EE143" s="1556"/>
      <c r="EF143" s="1556"/>
      <c r="EG143" s="1556"/>
      <c r="EH143" s="1556"/>
      <c r="EI143" s="1556"/>
      <c r="EJ143" s="1556"/>
      <c r="EK143" s="1556"/>
      <c r="EL143" s="1556"/>
      <c r="EM143" s="1556"/>
      <c r="EN143" s="1556"/>
      <c r="EO143" s="1556"/>
      <c r="EP143" s="1556"/>
      <c r="EQ143" s="1556"/>
      <c r="ER143" s="1747"/>
      <c r="ES143" s="1697"/>
      <c r="ET143" s="1697"/>
      <c r="EU143" s="1697"/>
      <c r="EV143" s="1697"/>
      <c r="EW143" s="1697"/>
      <c r="EX143" s="1697"/>
      <c r="EY143" s="1697"/>
      <c r="EZ143" s="1699"/>
      <c r="FA143" s="1726"/>
      <c r="FB143" s="1697"/>
      <c r="FC143" s="1697"/>
      <c r="FD143" s="1697"/>
      <c r="FE143" s="1697"/>
      <c r="FF143" s="1697"/>
      <c r="FG143" s="1697"/>
      <c r="FH143" s="1697"/>
      <c r="FI143" s="1699"/>
      <c r="FJ143" s="1726"/>
      <c r="FK143" s="1697"/>
      <c r="FL143" s="1697"/>
      <c r="FM143" s="1697"/>
      <c r="FN143" s="1697"/>
      <c r="FO143" s="1697"/>
      <c r="FP143" s="1697"/>
      <c r="FQ143" s="1697"/>
      <c r="FR143" s="1701"/>
      <c r="FS143" s="125"/>
      <c r="FT143" s="145"/>
    </row>
    <row r="144" spans="2:176" ht="9.75" customHeight="1" x14ac:dyDescent="0.2">
      <c r="B144" s="1049"/>
      <c r="C144" s="1050"/>
      <c r="D144" s="1050"/>
      <c r="E144" s="1050"/>
      <c r="F144" s="1090"/>
      <c r="G144" s="1090"/>
      <c r="H144" s="1090"/>
      <c r="I144" s="1090"/>
      <c r="J144" s="1090"/>
      <c r="K144" s="1090"/>
      <c r="L144" s="1090"/>
      <c r="M144" s="1090"/>
      <c r="N144" s="1090"/>
      <c r="O144" s="1090"/>
      <c r="P144" s="1090"/>
      <c r="Q144" s="1090"/>
      <c r="R144" s="1090"/>
      <c r="S144" s="1091"/>
      <c r="T144" s="22"/>
      <c r="U144" s="70"/>
      <c r="V144" s="2221"/>
      <c r="W144" s="2222"/>
      <c r="X144" s="2222"/>
      <c r="Y144" s="2222"/>
      <c r="Z144" s="2222"/>
      <c r="AA144" s="2222"/>
      <c r="AB144" s="2222"/>
      <c r="AC144" s="2222"/>
      <c r="AD144" s="2222"/>
      <c r="AE144" s="2222"/>
      <c r="AF144" s="2222"/>
      <c r="AG144" s="2222"/>
      <c r="AH144" s="2222"/>
      <c r="AI144" s="2222"/>
      <c r="AJ144" s="2222"/>
      <c r="AK144" s="2222"/>
      <c r="AL144" s="2222"/>
      <c r="AM144" s="2222"/>
      <c r="AN144" s="2222"/>
      <c r="AO144" s="2222"/>
      <c r="AP144" s="2222"/>
      <c r="AQ144" s="2222"/>
      <c r="AR144" s="2222"/>
      <c r="AS144" s="2222"/>
      <c r="AT144" s="2222"/>
      <c r="AU144" s="2222"/>
      <c r="AV144" s="2222"/>
      <c r="AW144" s="2222"/>
      <c r="AX144" s="2222"/>
      <c r="AY144" s="2222"/>
      <c r="AZ144" s="1853"/>
      <c r="BA144" s="1854"/>
      <c r="BB144" s="1854"/>
      <c r="BC144" s="1854"/>
      <c r="BD144" s="1854"/>
      <c r="BE144" s="1854"/>
      <c r="BF144" s="1854"/>
      <c r="BG144" s="1854"/>
      <c r="BH144" s="1858"/>
      <c r="BI144" s="1854"/>
      <c r="BJ144" s="1854"/>
      <c r="BK144" s="1854"/>
      <c r="BL144" s="1854"/>
      <c r="BM144" s="1854"/>
      <c r="BN144" s="1854"/>
      <c r="BO144" s="1854"/>
      <c r="BP144" s="1854"/>
      <c r="BQ144" s="1858"/>
      <c r="BR144" s="1854"/>
      <c r="BS144" s="1854"/>
      <c r="BT144" s="1854"/>
      <c r="BU144" s="1854"/>
      <c r="BV144" s="1854"/>
      <c r="BW144" s="1854"/>
      <c r="BX144" s="1854"/>
      <c r="BY144" s="1854"/>
      <c r="BZ144" s="2467"/>
      <c r="CA144" s="64"/>
      <c r="CB144" s="2"/>
      <c r="CC144" s="149"/>
      <c r="CD144" s="150"/>
      <c r="CE144" s="1608" t="s">
        <v>176</v>
      </c>
      <c r="CF144" s="1609"/>
      <c r="CG144" s="1609"/>
      <c r="CH144" s="1609"/>
      <c r="CI144" s="1609"/>
      <c r="CJ144" s="1729"/>
      <c r="CK144" s="1672" t="str">
        <f>IF(DE129=0,IF(COUNTIF(取引リスト!A:A,I15),"",IF(I9="","1",IF(LEN(I9)=3,"1",IF(LEN(I9)&gt;=5,"1","")))),IF(DE129=1,"3",""))</f>
        <v>1</v>
      </c>
      <c r="CL144" s="1672"/>
      <c r="CM144" s="1672"/>
      <c r="CN144" s="1672"/>
      <c r="CO144" s="1674" t="str">
        <f>IF(DE129=0,IF(COUNTIF(取引リスト!A:A,I15),"",IF(I9="","2",IF(LEN(I9)=3,"2",IF(LEN(I9)&gt;=5,"2","")))),IF(DE129=1,"0",""))</f>
        <v>2</v>
      </c>
      <c r="CP144" s="1672"/>
      <c r="CQ144" s="1672"/>
      <c r="CR144" s="1673"/>
      <c r="CS144" s="1672" t="str">
        <f>IF(DE129=0,IF(COUNTIF(取引リスト!A:A,I15),"",IF(I9="","3",IF(LEN(I9)=3,"3",IF(LEN(I9)&gt;=5,"3","")))),IF(DE129=1,IF(COUNTIF(取引リスト!A:A,I15),"4",IF(I9="","6",IF(LEN(I9)=1,"4",IF(LEN(I9)=2,"4",IF(LEN(I9)=4,"4","6")))))))</f>
        <v>3</v>
      </c>
      <c r="CT144" s="1672"/>
      <c r="CU144" s="1672"/>
      <c r="CV144" s="1672"/>
      <c r="CW144" s="1733" t="str">
        <f>IF(CK144="1",IF(CO144="2",IF(CS144="3","未成工事支出金",""),""),IF(CK144="3",IF(CO144="0",IF(CS144="4","未　払　金",IF(CS144="6","工事未払金","")),""),""))</f>
        <v>未成工事支出金</v>
      </c>
      <c r="CX144" s="1734"/>
      <c r="CY144" s="1734"/>
      <c r="CZ144" s="1734"/>
      <c r="DA144" s="1734"/>
      <c r="DB144" s="1734"/>
      <c r="DC144" s="1734"/>
      <c r="DD144" s="1734"/>
      <c r="DE144" s="1734"/>
      <c r="DF144" s="1734"/>
      <c r="DG144" s="1734"/>
      <c r="DH144" s="1734"/>
      <c r="DI144" s="1734"/>
      <c r="DJ144" s="1734"/>
      <c r="DK144" s="1734"/>
      <c r="DL144" s="1734"/>
      <c r="DM144" s="1734"/>
      <c r="DN144" s="1734"/>
      <c r="DO144" s="1734"/>
      <c r="DP144" s="1734"/>
      <c r="DQ144" s="1734"/>
      <c r="DR144" s="1734"/>
      <c r="DS144" s="1734"/>
      <c r="DT144" s="1734"/>
      <c r="DU144" s="1734"/>
      <c r="DV144" s="1734"/>
      <c r="DW144" s="1734"/>
      <c r="DX144" s="1735"/>
      <c r="DY144" s="124"/>
      <c r="DZ144" s="124"/>
      <c r="EA144" s="124"/>
      <c r="EB144" s="124"/>
      <c r="EC144" s="124"/>
      <c r="ED144" s="124"/>
      <c r="EE144" s="1556" t="s">
        <v>230</v>
      </c>
      <c r="EF144" s="1556"/>
      <c r="EG144" s="1556"/>
      <c r="EH144" s="1556"/>
      <c r="EI144" s="1556"/>
      <c r="EJ144" s="1556"/>
      <c r="EK144" s="1556"/>
      <c r="EL144" s="1556"/>
      <c r="EM144" s="1556"/>
      <c r="EN144" s="1556"/>
      <c r="EO144" s="1556"/>
      <c r="EP144" s="1556"/>
      <c r="EQ144" s="1556"/>
      <c r="ER144" s="1696" t="str">
        <f>IF(AZ140="","",AZ140)</f>
        <v/>
      </c>
      <c r="ES144" s="1696"/>
      <c r="ET144" s="1696"/>
      <c r="EU144" s="1696" t="str">
        <f>IF(BC140="","",BC140)</f>
        <v/>
      </c>
      <c r="EV144" s="1696"/>
      <c r="EW144" s="1696"/>
      <c r="EX144" s="1696" t="str">
        <f>IF(BF140="","",BF140)</f>
        <v/>
      </c>
      <c r="EY144" s="1696"/>
      <c r="EZ144" s="1698"/>
      <c r="FA144" s="1696" t="str">
        <f>IF(BI140="","",BI140)</f>
        <v/>
      </c>
      <c r="FB144" s="1696"/>
      <c r="FC144" s="1696"/>
      <c r="FD144" s="1696" t="str">
        <f>IF(BL140="","",BL140)</f>
        <v/>
      </c>
      <c r="FE144" s="1696"/>
      <c r="FF144" s="1696"/>
      <c r="FG144" s="1696" t="str">
        <f>IF(BO140="","",BO140)</f>
        <v/>
      </c>
      <c r="FH144" s="1696"/>
      <c r="FI144" s="1698"/>
      <c r="FJ144" s="1696" t="str">
        <f>IF(BR140="","",BR140)</f>
        <v/>
      </c>
      <c r="FK144" s="1696"/>
      <c r="FL144" s="1696"/>
      <c r="FM144" s="1696" t="str">
        <f>IF(BU140="","",BU140)</f>
        <v/>
      </c>
      <c r="FN144" s="1696"/>
      <c r="FO144" s="1696"/>
      <c r="FP144" s="1696" t="str">
        <f>IF(AND(BX140="",BX131&lt;&gt;""),"0",IF(BX140="","",BX140))</f>
        <v/>
      </c>
      <c r="FQ144" s="1696"/>
      <c r="FR144" s="1700"/>
      <c r="FS144" s="125"/>
      <c r="FT144" s="145"/>
    </row>
    <row r="145" spans="2:176" ht="9.75" customHeight="1" thickBot="1" x14ac:dyDescent="0.25">
      <c r="B145" s="1049" t="s">
        <v>11</v>
      </c>
      <c r="C145" s="1050"/>
      <c r="D145" s="1050"/>
      <c r="E145" s="1050"/>
      <c r="F145" s="1090" t="str">
        <f>IF(F93="","",F93)</f>
        <v/>
      </c>
      <c r="G145" s="1090"/>
      <c r="H145" s="1090"/>
      <c r="I145" s="1090"/>
      <c r="J145" s="1090"/>
      <c r="K145" s="1090"/>
      <c r="L145" s="1090"/>
      <c r="M145" s="1090"/>
      <c r="N145" s="1090"/>
      <c r="O145" s="1090"/>
      <c r="P145" s="1090"/>
      <c r="Q145" s="1090"/>
      <c r="R145" s="1090"/>
      <c r="S145" s="1091"/>
      <c r="T145" s="22"/>
      <c r="U145" s="70"/>
      <c r="V145" s="2224"/>
      <c r="W145" s="2225"/>
      <c r="X145" s="2225"/>
      <c r="Y145" s="2225"/>
      <c r="Z145" s="2225"/>
      <c r="AA145" s="2225"/>
      <c r="AB145" s="2225"/>
      <c r="AC145" s="2225"/>
      <c r="AD145" s="2225"/>
      <c r="AE145" s="2225"/>
      <c r="AF145" s="2225"/>
      <c r="AG145" s="2225"/>
      <c r="AH145" s="2225"/>
      <c r="AI145" s="2225"/>
      <c r="AJ145" s="2225"/>
      <c r="AK145" s="2225"/>
      <c r="AL145" s="2225"/>
      <c r="AM145" s="2225"/>
      <c r="AN145" s="2225"/>
      <c r="AO145" s="2225"/>
      <c r="AP145" s="2225"/>
      <c r="AQ145" s="2225"/>
      <c r="AR145" s="2225"/>
      <c r="AS145" s="2225"/>
      <c r="AT145" s="2225"/>
      <c r="AU145" s="2225"/>
      <c r="AV145" s="2225"/>
      <c r="AW145" s="2225"/>
      <c r="AX145" s="2225"/>
      <c r="AY145" s="2225"/>
      <c r="AZ145" s="1855"/>
      <c r="BA145" s="1856"/>
      <c r="BB145" s="1856"/>
      <c r="BC145" s="1856"/>
      <c r="BD145" s="1856"/>
      <c r="BE145" s="1856"/>
      <c r="BF145" s="1856"/>
      <c r="BG145" s="1856"/>
      <c r="BH145" s="1859"/>
      <c r="BI145" s="1856"/>
      <c r="BJ145" s="1856"/>
      <c r="BK145" s="1856"/>
      <c r="BL145" s="1856"/>
      <c r="BM145" s="1856"/>
      <c r="BN145" s="1856"/>
      <c r="BO145" s="1856"/>
      <c r="BP145" s="1856"/>
      <c r="BQ145" s="1859"/>
      <c r="BR145" s="1856"/>
      <c r="BS145" s="1856"/>
      <c r="BT145" s="1856"/>
      <c r="BU145" s="1856"/>
      <c r="BV145" s="1856"/>
      <c r="BW145" s="1856"/>
      <c r="BX145" s="1856"/>
      <c r="BY145" s="1856"/>
      <c r="BZ145" s="2468"/>
      <c r="CA145" s="64"/>
      <c r="CB145" s="2"/>
      <c r="CC145" s="149"/>
      <c r="CD145" s="150"/>
      <c r="CE145" s="1610"/>
      <c r="CF145" s="1611"/>
      <c r="CG145" s="1611"/>
      <c r="CH145" s="1611"/>
      <c r="CI145" s="1611"/>
      <c r="CJ145" s="1730"/>
      <c r="CK145" s="1651"/>
      <c r="CL145" s="1651"/>
      <c r="CM145" s="1651"/>
      <c r="CN145" s="1651"/>
      <c r="CO145" s="1682"/>
      <c r="CP145" s="1651"/>
      <c r="CQ145" s="1651"/>
      <c r="CR145" s="1683"/>
      <c r="CS145" s="1651"/>
      <c r="CT145" s="1651"/>
      <c r="CU145" s="1651"/>
      <c r="CV145" s="1651"/>
      <c r="CW145" s="1712"/>
      <c r="CX145" s="1713"/>
      <c r="CY145" s="1713"/>
      <c r="CZ145" s="1713"/>
      <c r="DA145" s="1713"/>
      <c r="DB145" s="1713"/>
      <c r="DC145" s="1713"/>
      <c r="DD145" s="1713"/>
      <c r="DE145" s="1713"/>
      <c r="DF145" s="1713"/>
      <c r="DG145" s="1713"/>
      <c r="DH145" s="1713"/>
      <c r="DI145" s="1713"/>
      <c r="DJ145" s="1713"/>
      <c r="DK145" s="1713"/>
      <c r="DL145" s="1713"/>
      <c r="DM145" s="1713"/>
      <c r="DN145" s="1713"/>
      <c r="DO145" s="1713"/>
      <c r="DP145" s="1713"/>
      <c r="DQ145" s="1713"/>
      <c r="DR145" s="1713"/>
      <c r="DS145" s="1713"/>
      <c r="DT145" s="1713"/>
      <c r="DU145" s="1713"/>
      <c r="DV145" s="1713"/>
      <c r="DW145" s="1713"/>
      <c r="DX145" s="1714"/>
      <c r="DY145" s="124"/>
      <c r="DZ145" s="124"/>
      <c r="EA145" s="124"/>
      <c r="EB145" s="124"/>
      <c r="EC145" s="125"/>
      <c r="ED145" s="125"/>
      <c r="EE145" s="1556"/>
      <c r="EF145" s="1556"/>
      <c r="EG145" s="1556"/>
      <c r="EH145" s="1556"/>
      <c r="EI145" s="1556"/>
      <c r="EJ145" s="1556"/>
      <c r="EK145" s="1556"/>
      <c r="EL145" s="1556"/>
      <c r="EM145" s="1556"/>
      <c r="EN145" s="1556"/>
      <c r="EO145" s="1556"/>
      <c r="EP145" s="1556"/>
      <c r="EQ145" s="1556"/>
      <c r="ER145" s="1696"/>
      <c r="ES145" s="1696"/>
      <c r="ET145" s="1696"/>
      <c r="EU145" s="1696"/>
      <c r="EV145" s="1696"/>
      <c r="EW145" s="1696"/>
      <c r="EX145" s="1696"/>
      <c r="EY145" s="1696"/>
      <c r="EZ145" s="1698"/>
      <c r="FA145" s="1696"/>
      <c r="FB145" s="1696"/>
      <c r="FC145" s="1696"/>
      <c r="FD145" s="1696"/>
      <c r="FE145" s="1696"/>
      <c r="FF145" s="1696"/>
      <c r="FG145" s="1696"/>
      <c r="FH145" s="1696"/>
      <c r="FI145" s="1698"/>
      <c r="FJ145" s="1696"/>
      <c r="FK145" s="1696"/>
      <c r="FL145" s="1696"/>
      <c r="FM145" s="1696"/>
      <c r="FN145" s="1696"/>
      <c r="FO145" s="1696"/>
      <c r="FP145" s="1696"/>
      <c r="FQ145" s="1696"/>
      <c r="FR145" s="1700"/>
      <c r="FS145" s="125"/>
      <c r="FT145" s="145"/>
    </row>
    <row r="146" spans="2:176" ht="9.75" customHeight="1" x14ac:dyDescent="0.2">
      <c r="B146" s="1049"/>
      <c r="C146" s="1050"/>
      <c r="D146" s="1050"/>
      <c r="E146" s="1050"/>
      <c r="F146" s="1090"/>
      <c r="G146" s="1090"/>
      <c r="H146" s="1090"/>
      <c r="I146" s="1090"/>
      <c r="J146" s="1090"/>
      <c r="K146" s="1090"/>
      <c r="L146" s="1090"/>
      <c r="M146" s="1090"/>
      <c r="N146" s="1090"/>
      <c r="O146" s="1090"/>
      <c r="P146" s="1090"/>
      <c r="Q146" s="1090"/>
      <c r="R146" s="1090"/>
      <c r="S146" s="1091"/>
      <c r="T146" s="22"/>
      <c r="V146" s="1937" t="s">
        <v>252</v>
      </c>
      <c r="W146" s="1938"/>
      <c r="X146" s="1938"/>
      <c r="Y146" s="1938"/>
      <c r="Z146" s="1938"/>
      <c r="AA146" s="1938"/>
      <c r="AB146" s="1938"/>
      <c r="AC146" s="1938"/>
      <c r="AD146" s="1938"/>
      <c r="AE146" s="1938"/>
      <c r="AF146" s="1938"/>
      <c r="AG146" s="1938"/>
      <c r="AH146" s="1938"/>
      <c r="AI146" s="1938"/>
      <c r="AJ146" s="1938"/>
      <c r="AK146" s="1938"/>
      <c r="AL146" s="1938"/>
      <c r="AM146" s="1938"/>
      <c r="AN146" s="1938"/>
      <c r="AO146" s="1938"/>
      <c r="AP146" s="1938"/>
      <c r="AQ146" s="1938"/>
      <c r="AR146" s="1938"/>
      <c r="AS146" s="1938"/>
      <c r="AT146" s="1938"/>
      <c r="AU146" s="1938"/>
      <c r="AV146" s="1938"/>
      <c r="AW146" s="1938"/>
      <c r="AX146" s="1938"/>
      <c r="AY146" s="1938"/>
      <c r="AZ146" s="1785" t="str">
        <f>IF(AZ$94="","",AZ$94)</f>
        <v/>
      </c>
      <c r="BA146" s="1771"/>
      <c r="BB146" s="1771"/>
      <c r="BC146" s="1771" t="str">
        <f>IF(BC$94="","",BC$94)</f>
        <v/>
      </c>
      <c r="BD146" s="1771"/>
      <c r="BE146" s="1771"/>
      <c r="BF146" s="1771" t="str">
        <f>IF(BF$94="","",BF$94)</f>
        <v/>
      </c>
      <c r="BG146" s="1771"/>
      <c r="BH146" s="1772"/>
      <c r="BI146" s="1771" t="str">
        <f>IF(BI$94="","",BI$94)</f>
        <v/>
      </c>
      <c r="BJ146" s="1771"/>
      <c r="BK146" s="1771"/>
      <c r="BL146" s="1771" t="str">
        <f>IF(BL$94="","",BL$94)</f>
        <v/>
      </c>
      <c r="BM146" s="1771"/>
      <c r="BN146" s="1771"/>
      <c r="BO146" s="1771" t="str">
        <f>IF(BO$94="","",BO$94)</f>
        <v/>
      </c>
      <c r="BP146" s="1771"/>
      <c r="BQ146" s="1772"/>
      <c r="BR146" s="1771" t="str">
        <f>IF(BR$94="","",BR$94)</f>
        <v/>
      </c>
      <c r="BS146" s="1771"/>
      <c r="BT146" s="1771"/>
      <c r="BU146" s="1771" t="str">
        <f>IF(BU$94="","",BU$94)</f>
        <v/>
      </c>
      <c r="BV146" s="1771"/>
      <c r="BW146" s="1771"/>
      <c r="BX146" s="1771" t="str">
        <f>IF(BX$94="","",BX$94)</f>
        <v/>
      </c>
      <c r="BY146" s="1771"/>
      <c r="BZ146" s="1776"/>
      <c r="CA146" s="64"/>
      <c r="CB146" s="2"/>
      <c r="CC146" s="148"/>
      <c r="CD146" s="146"/>
      <c r="CE146" s="1612"/>
      <c r="CF146" s="1613"/>
      <c r="CG146" s="1613"/>
      <c r="CH146" s="1613"/>
      <c r="CI146" s="1613"/>
      <c r="CJ146" s="1731"/>
      <c r="CK146" s="1680"/>
      <c r="CL146" s="1680"/>
      <c r="CM146" s="1680"/>
      <c r="CN146" s="1680"/>
      <c r="CO146" s="1732"/>
      <c r="CP146" s="1680"/>
      <c r="CQ146" s="1680"/>
      <c r="CR146" s="1681"/>
      <c r="CS146" s="1680"/>
      <c r="CT146" s="1680"/>
      <c r="CU146" s="1680"/>
      <c r="CV146" s="1680"/>
      <c r="CW146" s="1715"/>
      <c r="CX146" s="1716"/>
      <c r="CY146" s="1716"/>
      <c r="CZ146" s="1716"/>
      <c r="DA146" s="1716"/>
      <c r="DB146" s="1716"/>
      <c r="DC146" s="1716"/>
      <c r="DD146" s="1716"/>
      <c r="DE146" s="1716"/>
      <c r="DF146" s="1716"/>
      <c r="DG146" s="1716"/>
      <c r="DH146" s="1716"/>
      <c r="DI146" s="1716"/>
      <c r="DJ146" s="1716"/>
      <c r="DK146" s="1716"/>
      <c r="DL146" s="1716"/>
      <c r="DM146" s="1716"/>
      <c r="DN146" s="1716"/>
      <c r="DO146" s="1716"/>
      <c r="DP146" s="1716"/>
      <c r="DQ146" s="1716"/>
      <c r="DR146" s="1716"/>
      <c r="DS146" s="1716"/>
      <c r="DT146" s="1716"/>
      <c r="DU146" s="1716"/>
      <c r="DV146" s="1716"/>
      <c r="DW146" s="1716"/>
      <c r="DX146" s="1717"/>
      <c r="DY146" s="146"/>
      <c r="DZ146" s="146"/>
      <c r="EA146" s="146"/>
      <c r="EB146" s="125"/>
      <c r="EC146" s="146"/>
      <c r="ED146" s="146"/>
      <c r="EE146" s="1556"/>
      <c r="EF146" s="1556"/>
      <c r="EG146" s="1556"/>
      <c r="EH146" s="1556"/>
      <c r="EI146" s="1556"/>
      <c r="EJ146" s="1556"/>
      <c r="EK146" s="1556"/>
      <c r="EL146" s="1556"/>
      <c r="EM146" s="1556"/>
      <c r="EN146" s="1556"/>
      <c r="EO146" s="1556"/>
      <c r="EP146" s="1556"/>
      <c r="EQ146" s="1556"/>
      <c r="ER146" s="1696"/>
      <c r="ES146" s="1696"/>
      <c r="ET146" s="1696"/>
      <c r="EU146" s="1696"/>
      <c r="EV146" s="1696"/>
      <c r="EW146" s="1696"/>
      <c r="EX146" s="1696"/>
      <c r="EY146" s="1696"/>
      <c r="EZ146" s="1698"/>
      <c r="FA146" s="1696"/>
      <c r="FB146" s="1696"/>
      <c r="FC146" s="1696"/>
      <c r="FD146" s="1696"/>
      <c r="FE146" s="1696"/>
      <c r="FF146" s="1696"/>
      <c r="FG146" s="1696"/>
      <c r="FH146" s="1696"/>
      <c r="FI146" s="1698"/>
      <c r="FJ146" s="1696"/>
      <c r="FK146" s="1696"/>
      <c r="FL146" s="1696"/>
      <c r="FM146" s="1696"/>
      <c r="FN146" s="1696"/>
      <c r="FO146" s="1696"/>
      <c r="FP146" s="1696"/>
      <c r="FQ146" s="1696"/>
      <c r="FR146" s="1700"/>
      <c r="FS146" s="125"/>
      <c r="FT146" s="145"/>
    </row>
    <row r="147" spans="2:176" ht="9.75" customHeight="1" x14ac:dyDescent="0.2">
      <c r="B147" s="1049" t="s">
        <v>12</v>
      </c>
      <c r="C147" s="1050"/>
      <c r="D147" s="1050"/>
      <c r="E147" s="1050"/>
      <c r="F147" s="1090" t="str">
        <f>IF(F95="","",F95)</f>
        <v/>
      </c>
      <c r="G147" s="1090"/>
      <c r="H147" s="1090"/>
      <c r="I147" s="1090"/>
      <c r="J147" s="1090"/>
      <c r="K147" s="1090"/>
      <c r="L147" s="1090"/>
      <c r="M147" s="1090"/>
      <c r="N147" s="1090"/>
      <c r="O147" s="1090"/>
      <c r="P147" s="1090"/>
      <c r="Q147" s="1090"/>
      <c r="R147" s="1090"/>
      <c r="S147" s="1091"/>
      <c r="T147" s="22"/>
      <c r="U147" s="70"/>
      <c r="V147" s="1937"/>
      <c r="W147" s="1938"/>
      <c r="X147" s="1938"/>
      <c r="Y147" s="1938"/>
      <c r="Z147" s="1938"/>
      <c r="AA147" s="1938"/>
      <c r="AB147" s="1938"/>
      <c r="AC147" s="1938"/>
      <c r="AD147" s="1938"/>
      <c r="AE147" s="1938"/>
      <c r="AF147" s="1938"/>
      <c r="AG147" s="1938"/>
      <c r="AH147" s="1938"/>
      <c r="AI147" s="1938"/>
      <c r="AJ147" s="1938"/>
      <c r="AK147" s="1938"/>
      <c r="AL147" s="1938"/>
      <c r="AM147" s="1938"/>
      <c r="AN147" s="1938"/>
      <c r="AO147" s="1938"/>
      <c r="AP147" s="1938"/>
      <c r="AQ147" s="1938"/>
      <c r="AR147" s="1938"/>
      <c r="AS147" s="1938"/>
      <c r="AT147" s="1938"/>
      <c r="AU147" s="1938"/>
      <c r="AV147" s="1938"/>
      <c r="AW147" s="1938"/>
      <c r="AX147" s="1938"/>
      <c r="AY147" s="1938"/>
      <c r="AZ147" s="1785"/>
      <c r="BA147" s="1771"/>
      <c r="BB147" s="1771"/>
      <c r="BC147" s="1771"/>
      <c r="BD147" s="1771"/>
      <c r="BE147" s="1771"/>
      <c r="BF147" s="1771"/>
      <c r="BG147" s="1771"/>
      <c r="BH147" s="1772"/>
      <c r="BI147" s="1771"/>
      <c r="BJ147" s="1771"/>
      <c r="BK147" s="1771"/>
      <c r="BL147" s="1771"/>
      <c r="BM147" s="1771"/>
      <c r="BN147" s="1771"/>
      <c r="BO147" s="1771"/>
      <c r="BP147" s="1771"/>
      <c r="BQ147" s="1772"/>
      <c r="BR147" s="1771"/>
      <c r="BS147" s="1771"/>
      <c r="BT147" s="1771"/>
      <c r="BU147" s="1771"/>
      <c r="BV147" s="1771"/>
      <c r="BW147" s="1771"/>
      <c r="BX147" s="1771"/>
      <c r="BY147" s="1771"/>
      <c r="BZ147" s="1776"/>
      <c r="CA147" s="64"/>
      <c r="CB147" s="2"/>
      <c r="CC147" s="151"/>
      <c r="CD147" s="124"/>
      <c r="CE147" s="1653" t="s">
        <v>177</v>
      </c>
      <c r="CF147" s="1653"/>
      <c r="CG147" s="1653"/>
      <c r="CH147" s="1653"/>
      <c r="CI147" s="1653"/>
      <c r="CJ147" s="1653"/>
      <c r="CK147" s="1667" t="str">
        <f>IF(DE129=0,"3",IF(DE129=1,IF(COUNTIF(取引リスト!A:A,I15),"",IF(I9="","1",IF(LEN(I9)=1,"",IF(LEN(I9)=2,"",IF(LEN(I9)=4,"","1")))))))</f>
        <v>3</v>
      </c>
      <c r="CL147" s="1665"/>
      <c r="CM147" s="1665"/>
      <c r="CN147" s="1666"/>
      <c r="CO147" s="1667" t="str">
        <f>IF(DE129=0,"0",IF(DE129=1,IF(COUNTIF(取引リスト!A:A,I15),"",IF(I9="","2",IF(LEN(I9)=1,"",IF(LEN(I9)=2,"",IF(LEN(I9)=4,"","2")))))))</f>
        <v>0</v>
      </c>
      <c r="CP147" s="1665"/>
      <c r="CQ147" s="1665"/>
      <c r="CR147" s="1666"/>
      <c r="CS147" s="1677" t="str">
        <f>IF(DE129=0,IF(COUNTIF(取引リスト!A:A,I15),"4",IF(I9="","6",IF(LEN(I9)=1,"4",IF(LEN(I9)=2,"4",IF(LEN(I9)=4,"4","6"))))),IF(DE129=1,IF(COUNTIF(取引リスト!A:A,I15),"",IF(I9="","3",IF(LEN(I9)=1,"",IF(LEN(I9)=2,"",IF(LEN(I9)=4,"","3")))))))</f>
        <v>6</v>
      </c>
      <c r="CT147" s="1665"/>
      <c r="CU147" s="1665"/>
      <c r="CV147" s="1665"/>
      <c r="CW147" s="1712" t="str">
        <f>IF(CK147="1",IF(CO147="2",IF(CS147="3","未成工事支出金",""),""),IF(CK147="3",IF(CO147="0",IF(CS147="4","未　払　金",IF(CS147="6","工事未払金","")),""),""))</f>
        <v>工事未払金</v>
      </c>
      <c r="CX147" s="1713"/>
      <c r="CY147" s="1713"/>
      <c r="CZ147" s="1713"/>
      <c r="DA147" s="1713"/>
      <c r="DB147" s="1713"/>
      <c r="DC147" s="1713"/>
      <c r="DD147" s="1713"/>
      <c r="DE147" s="1713"/>
      <c r="DF147" s="1713"/>
      <c r="DG147" s="1713"/>
      <c r="DH147" s="1713"/>
      <c r="DI147" s="1713"/>
      <c r="DJ147" s="1713"/>
      <c r="DK147" s="1713"/>
      <c r="DL147" s="1713"/>
      <c r="DM147" s="1713"/>
      <c r="DN147" s="1713"/>
      <c r="DO147" s="1713"/>
      <c r="DP147" s="1713"/>
      <c r="DQ147" s="1713"/>
      <c r="DR147" s="1713"/>
      <c r="DS147" s="1713"/>
      <c r="DT147" s="1713"/>
      <c r="DU147" s="1713"/>
      <c r="DV147" s="1713"/>
      <c r="DW147" s="1713"/>
      <c r="DX147" s="1714"/>
      <c r="DY147" s="124"/>
      <c r="DZ147" s="124"/>
      <c r="EA147" s="124"/>
      <c r="EB147" s="124"/>
      <c r="EC147" s="124"/>
      <c r="ED147" s="124"/>
      <c r="EE147" s="1718" t="s">
        <v>231</v>
      </c>
      <c r="EF147" s="1718"/>
      <c r="EG147" s="1718"/>
      <c r="EH147" s="1718"/>
      <c r="EI147" s="1718"/>
      <c r="EJ147" s="1718"/>
      <c r="EK147" s="1718"/>
      <c r="EL147" s="1718"/>
      <c r="EM147" s="1718"/>
      <c r="EN147" s="1718"/>
      <c r="EO147" s="1718"/>
      <c r="EP147" s="1718"/>
      <c r="EQ147" s="1718"/>
      <c r="ER147" s="1719" t="str">
        <f>IF(AZ143="","",AZ143)</f>
        <v/>
      </c>
      <c r="ES147" s="1687"/>
      <c r="ET147" s="1687"/>
      <c r="EU147" s="1687" t="str">
        <f>IF(BC143="","",BC143)</f>
        <v/>
      </c>
      <c r="EV147" s="1687"/>
      <c r="EW147" s="1687"/>
      <c r="EX147" s="1687" t="str">
        <f>IF(BF143="","",BF143)</f>
        <v/>
      </c>
      <c r="EY147" s="1687"/>
      <c r="EZ147" s="1688"/>
      <c r="FA147" s="1687" t="str">
        <f>IF(BI143="","",BI143)</f>
        <v/>
      </c>
      <c r="FB147" s="1687"/>
      <c r="FC147" s="1687"/>
      <c r="FD147" s="1687" t="str">
        <f>IF(BL143="","",BL143)</f>
        <v/>
      </c>
      <c r="FE147" s="1687"/>
      <c r="FF147" s="1687"/>
      <c r="FG147" s="1687" t="str">
        <f>IF(BO143="","",BO143)</f>
        <v/>
      </c>
      <c r="FH147" s="1687"/>
      <c r="FI147" s="1688"/>
      <c r="FJ147" s="1687" t="str">
        <f>IF(BR143="","",BR143)</f>
        <v/>
      </c>
      <c r="FK147" s="1687"/>
      <c r="FL147" s="1687"/>
      <c r="FM147" s="1687" t="str">
        <f>IF(BU143="","",BU143)</f>
        <v/>
      </c>
      <c r="FN147" s="1687"/>
      <c r="FO147" s="1687"/>
      <c r="FP147" s="1687" t="str">
        <f>IF(BX143="","",BX143)</f>
        <v/>
      </c>
      <c r="FQ147" s="1687"/>
      <c r="FR147" s="1693"/>
      <c r="FS147" s="152"/>
      <c r="FT147" s="153"/>
    </row>
    <row r="148" spans="2:176" ht="9.75" customHeight="1" thickBot="1" x14ac:dyDescent="0.25">
      <c r="B148" s="1133"/>
      <c r="C148" s="1134"/>
      <c r="D148" s="1134"/>
      <c r="E148" s="1134"/>
      <c r="F148" s="1135"/>
      <c r="G148" s="1135"/>
      <c r="H148" s="1135"/>
      <c r="I148" s="1135"/>
      <c r="J148" s="1135"/>
      <c r="K148" s="1135"/>
      <c r="L148" s="1135"/>
      <c r="M148" s="1135"/>
      <c r="N148" s="1135"/>
      <c r="O148" s="1135"/>
      <c r="P148" s="1135"/>
      <c r="Q148" s="1135"/>
      <c r="R148" s="1135"/>
      <c r="S148" s="1136"/>
      <c r="T148" s="22"/>
      <c r="U148" s="70"/>
      <c r="V148" s="1940"/>
      <c r="W148" s="1941"/>
      <c r="X148" s="1941"/>
      <c r="Y148" s="1941"/>
      <c r="Z148" s="1941"/>
      <c r="AA148" s="1941"/>
      <c r="AB148" s="1941"/>
      <c r="AC148" s="1941"/>
      <c r="AD148" s="1941"/>
      <c r="AE148" s="1941"/>
      <c r="AF148" s="1941"/>
      <c r="AG148" s="1941"/>
      <c r="AH148" s="1941"/>
      <c r="AI148" s="1941"/>
      <c r="AJ148" s="1941"/>
      <c r="AK148" s="1941"/>
      <c r="AL148" s="1941"/>
      <c r="AM148" s="1941"/>
      <c r="AN148" s="1941"/>
      <c r="AO148" s="1941"/>
      <c r="AP148" s="1941"/>
      <c r="AQ148" s="1941"/>
      <c r="AR148" s="1941"/>
      <c r="AS148" s="1941"/>
      <c r="AT148" s="1941"/>
      <c r="AU148" s="1941"/>
      <c r="AV148" s="1941"/>
      <c r="AW148" s="1941"/>
      <c r="AX148" s="1941"/>
      <c r="AY148" s="1941"/>
      <c r="AZ148" s="1787"/>
      <c r="BA148" s="1788"/>
      <c r="BB148" s="1788"/>
      <c r="BC148" s="1788"/>
      <c r="BD148" s="1788"/>
      <c r="BE148" s="1788"/>
      <c r="BF148" s="1788"/>
      <c r="BG148" s="1788"/>
      <c r="BH148" s="1789"/>
      <c r="BI148" s="1788"/>
      <c r="BJ148" s="1788"/>
      <c r="BK148" s="1788"/>
      <c r="BL148" s="1788"/>
      <c r="BM148" s="1788"/>
      <c r="BN148" s="1788"/>
      <c r="BO148" s="1788"/>
      <c r="BP148" s="1788"/>
      <c r="BQ148" s="1789"/>
      <c r="BR148" s="1788"/>
      <c r="BS148" s="1788"/>
      <c r="BT148" s="1788"/>
      <c r="BU148" s="1788"/>
      <c r="BV148" s="1788"/>
      <c r="BW148" s="1788"/>
      <c r="BX148" s="1788"/>
      <c r="BY148" s="1788"/>
      <c r="BZ148" s="1790"/>
      <c r="CA148" s="64"/>
      <c r="CB148" s="2"/>
      <c r="CC148" s="151"/>
      <c r="CD148" s="124"/>
      <c r="CE148" s="1653"/>
      <c r="CF148" s="1653"/>
      <c r="CG148" s="1653"/>
      <c r="CH148" s="1653"/>
      <c r="CI148" s="1653"/>
      <c r="CJ148" s="1653"/>
      <c r="CK148" s="1667"/>
      <c r="CL148" s="1665"/>
      <c r="CM148" s="1665"/>
      <c r="CN148" s="1666"/>
      <c r="CO148" s="1667"/>
      <c r="CP148" s="1665"/>
      <c r="CQ148" s="1665"/>
      <c r="CR148" s="1666"/>
      <c r="CS148" s="1677"/>
      <c r="CT148" s="1665"/>
      <c r="CU148" s="1665"/>
      <c r="CV148" s="1665"/>
      <c r="CW148" s="1712"/>
      <c r="CX148" s="1713"/>
      <c r="CY148" s="1713"/>
      <c r="CZ148" s="1713"/>
      <c r="DA148" s="1713"/>
      <c r="DB148" s="1713"/>
      <c r="DC148" s="1713"/>
      <c r="DD148" s="1713"/>
      <c r="DE148" s="1713"/>
      <c r="DF148" s="1713"/>
      <c r="DG148" s="1713"/>
      <c r="DH148" s="1713"/>
      <c r="DI148" s="1713"/>
      <c r="DJ148" s="1713"/>
      <c r="DK148" s="1713"/>
      <c r="DL148" s="1713"/>
      <c r="DM148" s="1713"/>
      <c r="DN148" s="1713"/>
      <c r="DO148" s="1713"/>
      <c r="DP148" s="1713"/>
      <c r="DQ148" s="1713"/>
      <c r="DR148" s="1713"/>
      <c r="DS148" s="1713"/>
      <c r="DT148" s="1713"/>
      <c r="DU148" s="1713"/>
      <c r="DV148" s="1713"/>
      <c r="DW148" s="1713"/>
      <c r="DX148" s="1714"/>
      <c r="DY148" s="124"/>
      <c r="DZ148" s="124"/>
      <c r="EA148" s="124"/>
      <c r="EB148" s="124"/>
      <c r="EC148" s="124"/>
      <c r="ED148" s="124"/>
      <c r="EE148" s="1718"/>
      <c r="EF148" s="1718"/>
      <c r="EG148" s="1718"/>
      <c r="EH148" s="1718"/>
      <c r="EI148" s="1718"/>
      <c r="EJ148" s="1718"/>
      <c r="EK148" s="1718"/>
      <c r="EL148" s="1718"/>
      <c r="EM148" s="1718"/>
      <c r="EN148" s="1718"/>
      <c r="EO148" s="1718"/>
      <c r="EP148" s="1718"/>
      <c r="EQ148" s="1718"/>
      <c r="ER148" s="1720"/>
      <c r="ES148" s="1689"/>
      <c r="ET148" s="1689"/>
      <c r="EU148" s="1689"/>
      <c r="EV148" s="1689"/>
      <c r="EW148" s="1689"/>
      <c r="EX148" s="1689"/>
      <c r="EY148" s="1689"/>
      <c r="EZ148" s="1690"/>
      <c r="FA148" s="1689"/>
      <c r="FB148" s="1689"/>
      <c r="FC148" s="1689"/>
      <c r="FD148" s="1689"/>
      <c r="FE148" s="1689"/>
      <c r="FF148" s="1689"/>
      <c r="FG148" s="1689"/>
      <c r="FH148" s="1689"/>
      <c r="FI148" s="1690"/>
      <c r="FJ148" s="1689"/>
      <c r="FK148" s="1689"/>
      <c r="FL148" s="1689"/>
      <c r="FM148" s="1689"/>
      <c r="FN148" s="1689"/>
      <c r="FO148" s="1689"/>
      <c r="FP148" s="1689"/>
      <c r="FQ148" s="1689"/>
      <c r="FR148" s="1694"/>
      <c r="FS148" s="152"/>
      <c r="FT148" s="153"/>
    </row>
    <row r="149" spans="2:176" ht="11.25" customHeight="1" thickBot="1" x14ac:dyDescent="0.2">
      <c r="B149" s="948" t="s">
        <v>24</v>
      </c>
      <c r="C149" s="948"/>
      <c r="D149" s="948"/>
      <c r="E149" s="948"/>
      <c r="F149" s="2"/>
      <c r="G149" s="2"/>
      <c r="H149" s="2"/>
      <c r="I149" s="2"/>
      <c r="J149" s="2"/>
      <c r="K149" s="2"/>
      <c r="L149" s="2"/>
      <c r="M149" s="2"/>
      <c r="N149" s="2"/>
      <c r="O149" s="2"/>
      <c r="P149" s="2"/>
      <c r="Q149" s="2"/>
      <c r="BH149" s="2"/>
      <c r="BI149" s="2"/>
      <c r="BJ149" s="2"/>
      <c r="BK149" s="2"/>
      <c r="BL149" s="2"/>
      <c r="BM149" s="2"/>
      <c r="BN149" s="2"/>
      <c r="BO149" s="2"/>
      <c r="BP149" s="2"/>
      <c r="BQ149" s="2"/>
      <c r="BR149" s="2"/>
      <c r="BS149" s="2"/>
      <c r="BT149" s="2"/>
      <c r="BU149" s="2"/>
      <c r="BV149" s="2"/>
      <c r="BW149" s="2"/>
      <c r="BX149" s="2"/>
      <c r="BY149" s="2"/>
      <c r="BZ149" s="2"/>
      <c r="CA149" s="2"/>
      <c r="CB149" s="2"/>
      <c r="CC149" s="143"/>
      <c r="CD149" s="146"/>
      <c r="CE149" s="1653"/>
      <c r="CF149" s="1653"/>
      <c r="CG149" s="1653"/>
      <c r="CH149" s="1653"/>
      <c r="CI149" s="1653"/>
      <c r="CJ149" s="1653"/>
      <c r="CK149" s="1667"/>
      <c r="CL149" s="1665"/>
      <c r="CM149" s="1665"/>
      <c r="CN149" s="1666"/>
      <c r="CO149" s="1667"/>
      <c r="CP149" s="1665"/>
      <c r="CQ149" s="1665"/>
      <c r="CR149" s="1666"/>
      <c r="CS149" s="1677"/>
      <c r="CT149" s="1665"/>
      <c r="CU149" s="1665"/>
      <c r="CV149" s="1665"/>
      <c r="CW149" s="1715"/>
      <c r="CX149" s="1716"/>
      <c r="CY149" s="1716"/>
      <c r="CZ149" s="1716"/>
      <c r="DA149" s="1716"/>
      <c r="DB149" s="1716"/>
      <c r="DC149" s="1716"/>
      <c r="DD149" s="1716"/>
      <c r="DE149" s="1716"/>
      <c r="DF149" s="1716"/>
      <c r="DG149" s="1716"/>
      <c r="DH149" s="1716"/>
      <c r="DI149" s="1716"/>
      <c r="DJ149" s="1716"/>
      <c r="DK149" s="1716"/>
      <c r="DL149" s="1716"/>
      <c r="DM149" s="1716"/>
      <c r="DN149" s="1716"/>
      <c r="DO149" s="1716"/>
      <c r="DP149" s="1716"/>
      <c r="DQ149" s="1716"/>
      <c r="DR149" s="1716"/>
      <c r="DS149" s="1716"/>
      <c r="DT149" s="1716"/>
      <c r="DU149" s="1716"/>
      <c r="DV149" s="1716"/>
      <c r="DW149" s="1716"/>
      <c r="DX149" s="1717"/>
      <c r="DY149" s="124"/>
      <c r="DZ149" s="154"/>
      <c r="EA149" s="154"/>
      <c r="EB149" s="154"/>
      <c r="EC149" s="154"/>
      <c r="ED149" s="154"/>
      <c r="EE149" s="1718"/>
      <c r="EF149" s="1718"/>
      <c r="EG149" s="1718"/>
      <c r="EH149" s="1718"/>
      <c r="EI149" s="1718"/>
      <c r="EJ149" s="1718"/>
      <c r="EK149" s="1718"/>
      <c r="EL149" s="1718"/>
      <c r="EM149" s="1718"/>
      <c r="EN149" s="1718"/>
      <c r="EO149" s="1718"/>
      <c r="EP149" s="1718"/>
      <c r="EQ149" s="1718"/>
      <c r="ER149" s="1721"/>
      <c r="ES149" s="1691"/>
      <c r="ET149" s="1691"/>
      <c r="EU149" s="1691"/>
      <c r="EV149" s="1691"/>
      <c r="EW149" s="1691"/>
      <c r="EX149" s="1691"/>
      <c r="EY149" s="1691"/>
      <c r="EZ149" s="1692"/>
      <c r="FA149" s="1691"/>
      <c r="FB149" s="1691"/>
      <c r="FC149" s="1691"/>
      <c r="FD149" s="1691"/>
      <c r="FE149" s="1691"/>
      <c r="FF149" s="1691"/>
      <c r="FG149" s="1691"/>
      <c r="FH149" s="1691"/>
      <c r="FI149" s="1692"/>
      <c r="FJ149" s="1691"/>
      <c r="FK149" s="1691"/>
      <c r="FL149" s="1691"/>
      <c r="FM149" s="1691"/>
      <c r="FN149" s="1691"/>
      <c r="FO149" s="1691"/>
      <c r="FP149" s="1691"/>
      <c r="FQ149" s="1691"/>
      <c r="FR149" s="1695"/>
      <c r="FS149" s="125"/>
      <c r="FT149" s="145"/>
    </row>
    <row r="150" spans="2:176" ht="9.75" customHeight="1" x14ac:dyDescent="0.15">
      <c r="B150" s="1125" t="s">
        <v>22</v>
      </c>
      <c r="C150" s="1127" t="s">
        <v>30</v>
      </c>
      <c r="D150" s="930" t="s">
        <v>29</v>
      </c>
      <c r="E150" s="924"/>
      <c r="F150" s="924"/>
      <c r="G150" s="924"/>
      <c r="H150" s="924"/>
      <c r="I150" s="924"/>
      <c r="J150" s="924"/>
      <c r="K150" s="924"/>
      <c r="L150" s="924"/>
      <c r="M150" s="924"/>
      <c r="N150" s="924"/>
      <c r="O150" s="925"/>
      <c r="P150" s="1131" t="s">
        <v>20</v>
      </c>
      <c r="Q150" s="1131"/>
      <c r="R150" s="1131"/>
      <c r="S150" s="930" t="s">
        <v>130</v>
      </c>
      <c r="T150" s="924"/>
      <c r="U150" s="924"/>
      <c r="V150" s="924"/>
      <c r="W150" s="924"/>
      <c r="X150" s="930" t="s">
        <v>21</v>
      </c>
      <c r="Y150" s="924"/>
      <c r="Z150" s="924"/>
      <c r="AA150" s="924"/>
      <c r="AB150" s="924"/>
      <c r="AC150" s="924"/>
      <c r="AD150" s="924"/>
      <c r="AE150" s="924"/>
      <c r="AF150" s="924"/>
      <c r="AG150" s="924"/>
      <c r="AH150" s="924"/>
      <c r="AI150" s="925"/>
      <c r="AJ150" s="930" t="s">
        <v>181</v>
      </c>
      <c r="AK150" s="924"/>
      <c r="AL150" s="924"/>
      <c r="AM150" s="924"/>
      <c r="AN150" s="924"/>
      <c r="AO150" s="924"/>
      <c r="AP150" s="924"/>
      <c r="AQ150" s="924"/>
      <c r="AR150" s="924"/>
      <c r="AS150" s="924"/>
      <c r="AT150" s="924"/>
      <c r="AU150" s="924"/>
      <c r="AV150" s="924"/>
      <c r="AW150" s="924"/>
      <c r="AX150" s="924"/>
      <c r="AY150" s="924"/>
      <c r="AZ150" s="924"/>
      <c r="BA150" s="924"/>
      <c r="BB150" s="924"/>
      <c r="BC150" s="924"/>
      <c r="BD150" s="924"/>
      <c r="BE150" s="924"/>
      <c r="BF150" s="924"/>
      <c r="BG150" s="924"/>
      <c r="BH150" s="1137"/>
      <c r="BI150" s="1140"/>
      <c r="BJ150" s="1140"/>
      <c r="BK150" s="1140"/>
      <c r="BL150" s="1140"/>
      <c r="BM150" s="1140"/>
      <c r="BN150" s="1140"/>
      <c r="BO150" s="1140"/>
      <c r="BP150" s="1140"/>
      <c r="BQ150" s="1140"/>
      <c r="BR150" s="1140"/>
      <c r="BS150" s="1140"/>
      <c r="BT150" s="1140"/>
      <c r="BU150" s="1140"/>
      <c r="BV150" s="1140"/>
      <c r="BW150" s="1140"/>
      <c r="BX150" s="1140"/>
      <c r="BY150" s="1140"/>
      <c r="BZ150" s="1141"/>
      <c r="CA150" s="67"/>
      <c r="CB150" s="2"/>
      <c r="CC150" s="151"/>
      <c r="CD150" s="124"/>
      <c r="CE150" s="124"/>
      <c r="CF150" s="124"/>
      <c r="CG150" s="124"/>
      <c r="CH150" s="124"/>
      <c r="CI150" s="124"/>
      <c r="CJ150" s="124"/>
      <c r="CK150" s="124"/>
      <c r="CL150" s="124"/>
      <c r="CM150" s="124"/>
      <c r="CN150" s="124"/>
      <c r="CO150" s="124"/>
      <c r="CP150" s="124"/>
      <c r="CQ150" s="124"/>
      <c r="CR150" s="124"/>
      <c r="CS150" s="124"/>
      <c r="CT150" s="124"/>
      <c r="CU150" s="124"/>
      <c r="CV150" s="124"/>
      <c r="CW150" s="124"/>
      <c r="CX150" s="124"/>
      <c r="CY150" s="124"/>
      <c r="CZ150" s="124"/>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124"/>
      <c r="DY150" s="124"/>
      <c r="DZ150" s="139"/>
      <c r="EA150" s="139"/>
      <c r="EB150" s="139"/>
      <c r="EC150" s="139"/>
      <c r="ED150" s="139"/>
      <c r="EE150" s="1563" t="s">
        <v>232</v>
      </c>
      <c r="EF150" s="1563"/>
      <c r="EG150" s="1563"/>
      <c r="EH150" s="1563"/>
      <c r="EI150" s="1563"/>
      <c r="EJ150" s="1563"/>
      <c r="EK150" s="1563"/>
      <c r="EL150" s="1563"/>
      <c r="EM150" s="1563"/>
      <c r="EN150" s="1563"/>
      <c r="EO150" s="1563"/>
      <c r="EP150" s="1563"/>
      <c r="EQ150" s="1563"/>
      <c r="ER150" s="1696" t="str">
        <f>IF(AZ146="","",AZ146)</f>
        <v/>
      </c>
      <c r="ES150" s="1696"/>
      <c r="ET150" s="1696"/>
      <c r="EU150" s="1696" t="str">
        <f>IF(BC146="","",BC146)</f>
        <v/>
      </c>
      <c r="EV150" s="1696"/>
      <c r="EW150" s="1696"/>
      <c r="EX150" s="1696" t="str">
        <f>IF(BF146="","",BF146)</f>
        <v/>
      </c>
      <c r="EY150" s="1696"/>
      <c r="EZ150" s="1698"/>
      <c r="FA150" s="1696" t="str">
        <f>IF(BI146="","",BI146)</f>
        <v/>
      </c>
      <c r="FB150" s="1696"/>
      <c r="FC150" s="1696"/>
      <c r="FD150" s="1696" t="str">
        <f>IF(BL146="","",BL146)</f>
        <v/>
      </c>
      <c r="FE150" s="1696"/>
      <c r="FF150" s="1696"/>
      <c r="FG150" s="1696" t="str">
        <f>IF(BO146="","",BO146)</f>
        <v/>
      </c>
      <c r="FH150" s="1696"/>
      <c r="FI150" s="1698"/>
      <c r="FJ150" s="1696" t="str">
        <f>IF(BR146="","",BR146)</f>
        <v/>
      </c>
      <c r="FK150" s="1696"/>
      <c r="FL150" s="1696"/>
      <c r="FM150" s="1696" t="str">
        <f>IF(BU146="","",BU146)</f>
        <v/>
      </c>
      <c r="FN150" s="1696"/>
      <c r="FO150" s="1696"/>
      <c r="FP150" s="1696" t="str">
        <f>IF(AND(BX143&lt;&gt;"",BX131=""),"",IF(AND(BX146="",BX143&lt;&gt;""),"0",IF(BX146="","",BX146)))</f>
        <v/>
      </c>
      <c r="FQ150" s="1696"/>
      <c r="FR150" s="1700"/>
      <c r="FS150" s="124"/>
      <c r="FT150" s="155"/>
    </row>
    <row r="151" spans="2:176" ht="9.75" customHeight="1" x14ac:dyDescent="0.15">
      <c r="B151" s="1126"/>
      <c r="C151" s="1128"/>
      <c r="D151" s="932"/>
      <c r="E151" s="926"/>
      <c r="F151" s="926"/>
      <c r="G151" s="926"/>
      <c r="H151" s="926"/>
      <c r="I151" s="926"/>
      <c r="J151" s="926"/>
      <c r="K151" s="926"/>
      <c r="L151" s="926"/>
      <c r="M151" s="926"/>
      <c r="N151" s="926"/>
      <c r="O151" s="927"/>
      <c r="P151" s="1132"/>
      <c r="Q151" s="1132"/>
      <c r="R151" s="1132"/>
      <c r="S151" s="932"/>
      <c r="T151" s="926"/>
      <c r="U151" s="926"/>
      <c r="V151" s="926"/>
      <c r="W151" s="926"/>
      <c r="X151" s="932"/>
      <c r="Y151" s="926"/>
      <c r="Z151" s="926"/>
      <c r="AA151" s="926"/>
      <c r="AB151" s="926"/>
      <c r="AC151" s="926"/>
      <c r="AD151" s="926"/>
      <c r="AE151" s="926"/>
      <c r="AF151" s="926"/>
      <c r="AG151" s="926"/>
      <c r="AH151" s="926"/>
      <c r="AI151" s="927"/>
      <c r="AJ151" s="932"/>
      <c r="AK151" s="926"/>
      <c r="AL151" s="926"/>
      <c r="AM151" s="926"/>
      <c r="AN151" s="926"/>
      <c r="AO151" s="926"/>
      <c r="AP151" s="926"/>
      <c r="AQ151" s="926"/>
      <c r="AR151" s="926"/>
      <c r="AS151" s="926"/>
      <c r="AT151" s="926"/>
      <c r="AU151" s="926"/>
      <c r="AV151" s="926"/>
      <c r="AW151" s="926"/>
      <c r="AX151" s="926"/>
      <c r="AY151" s="926"/>
      <c r="AZ151" s="926"/>
      <c r="BA151" s="926"/>
      <c r="BB151" s="926"/>
      <c r="BC151" s="926"/>
      <c r="BD151" s="926"/>
      <c r="BE151" s="926"/>
      <c r="BF151" s="926"/>
      <c r="BG151" s="926"/>
      <c r="BH151" s="1138"/>
      <c r="BI151" s="1142"/>
      <c r="BJ151" s="1142"/>
      <c r="BK151" s="1142"/>
      <c r="BL151" s="1142"/>
      <c r="BM151" s="1142"/>
      <c r="BN151" s="1142"/>
      <c r="BO151" s="1142"/>
      <c r="BP151" s="1142"/>
      <c r="BQ151" s="1142"/>
      <c r="BR151" s="1142"/>
      <c r="BS151" s="1142"/>
      <c r="BT151" s="1142"/>
      <c r="BU151" s="1142"/>
      <c r="BV151" s="1142"/>
      <c r="BW151" s="1142"/>
      <c r="BX151" s="1142"/>
      <c r="BY151" s="1142"/>
      <c r="BZ151" s="1143"/>
      <c r="CA151" s="67"/>
      <c r="CB151" s="2"/>
      <c r="CC151" s="151"/>
      <c r="CD151" s="124"/>
      <c r="CE151" s="1566" t="s">
        <v>233</v>
      </c>
      <c r="CF151" s="1566"/>
      <c r="CG151" s="1566"/>
      <c r="CH151" s="1566"/>
      <c r="CI151" s="1566"/>
      <c r="CJ151" s="1566"/>
      <c r="CK151" s="1566"/>
      <c r="CL151" s="1566"/>
      <c r="CM151" s="1566"/>
      <c r="CN151" s="1566"/>
      <c r="CO151" s="1566"/>
      <c r="CP151" s="1566"/>
      <c r="CQ151" s="1566"/>
      <c r="CR151" s="1566"/>
      <c r="CS151" s="1566"/>
      <c r="CT151" s="1566"/>
      <c r="CU151" s="1566"/>
      <c r="CV151" s="1566"/>
      <c r="CW151" s="1702">
        <f>IF(AND(DU164="",DU166="",FQ162&lt;&gt;""),"2",3)</f>
        <v>3</v>
      </c>
      <c r="CX151" s="1702"/>
      <c r="CY151" s="1702"/>
      <c r="CZ151" s="1703"/>
      <c r="DA151" s="1706">
        <f>IF(AND(DU164="",DU166="",FQ162&lt;&gt;""),IF(DE129=0,"6",IF(DE129=1,"7",DE129)),DE129)</f>
        <v>0</v>
      </c>
      <c r="DB151" s="1702"/>
      <c r="DC151" s="1702"/>
      <c r="DD151" s="1703"/>
      <c r="DE151" s="1706">
        <f>IF(AND(DU164="",DU166="",FQ162&lt;&gt;""),"",IF(AND(COUNTIF(Q52:R58,"※")&gt;=1,SUMIF(Q52:R58,"",AY52:BV58)=0),5,IF(AND(COUNTIF(Q52:R58,"※")&gt;=1,SUMIF(Q52:R58,"",AY52:BV58)&lt;&gt;0),"",4)))</f>
        <v>4</v>
      </c>
      <c r="DF151" s="1702"/>
      <c r="DG151" s="1702"/>
      <c r="DH151" s="1703"/>
      <c r="DI151" s="1708">
        <f>IF(AND(DU164="",DU166="",FQ162&lt;&gt;""),"",2)</f>
        <v>2</v>
      </c>
      <c r="DJ151" s="1702"/>
      <c r="DK151" s="1702"/>
      <c r="DL151" s="1709"/>
      <c r="DM151" s="124"/>
      <c r="DN151" s="124"/>
      <c r="DO151" s="124"/>
      <c r="DP151" s="124"/>
      <c r="DQ151" s="124"/>
      <c r="DR151" s="124"/>
      <c r="DS151" s="124"/>
      <c r="DT151" s="124"/>
      <c r="DU151" s="124"/>
      <c r="DV151" s="124"/>
      <c r="DW151" s="124"/>
      <c r="DX151" s="124"/>
      <c r="DY151" s="124"/>
      <c r="DZ151" s="139"/>
      <c r="EA151" s="139"/>
      <c r="EB151" s="139"/>
      <c r="EC151" s="139"/>
      <c r="ED151" s="139"/>
      <c r="EE151" s="1563"/>
      <c r="EF151" s="1563"/>
      <c r="EG151" s="1563"/>
      <c r="EH151" s="1563"/>
      <c r="EI151" s="1563"/>
      <c r="EJ151" s="1563"/>
      <c r="EK151" s="1563"/>
      <c r="EL151" s="1563"/>
      <c r="EM151" s="1563"/>
      <c r="EN151" s="1563"/>
      <c r="EO151" s="1563"/>
      <c r="EP151" s="1563"/>
      <c r="EQ151" s="1563"/>
      <c r="ER151" s="1696"/>
      <c r="ES151" s="1696"/>
      <c r="ET151" s="1696"/>
      <c r="EU151" s="1696"/>
      <c r="EV151" s="1696"/>
      <c r="EW151" s="1696"/>
      <c r="EX151" s="1696"/>
      <c r="EY151" s="1696"/>
      <c r="EZ151" s="1698"/>
      <c r="FA151" s="1696"/>
      <c r="FB151" s="1696"/>
      <c r="FC151" s="1696"/>
      <c r="FD151" s="1696"/>
      <c r="FE151" s="1696"/>
      <c r="FF151" s="1696"/>
      <c r="FG151" s="1696"/>
      <c r="FH151" s="1696"/>
      <c r="FI151" s="1698"/>
      <c r="FJ151" s="1696"/>
      <c r="FK151" s="1696"/>
      <c r="FL151" s="1696"/>
      <c r="FM151" s="1696"/>
      <c r="FN151" s="1696"/>
      <c r="FO151" s="1696"/>
      <c r="FP151" s="1696"/>
      <c r="FQ151" s="1696"/>
      <c r="FR151" s="1700"/>
      <c r="FS151" s="124"/>
      <c r="FT151" s="155"/>
    </row>
    <row r="152" spans="2:176" ht="9.75" customHeight="1" x14ac:dyDescent="0.15">
      <c r="B152" s="1126"/>
      <c r="C152" s="1128"/>
      <c r="D152" s="952"/>
      <c r="E152" s="928"/>
      <c r="F152" s="928"/>
      <c r="G152" s="928"/>
      <c r="H152" s="928"/>
      <c r="I152" s="928"/>
      <c r="J152" s="928"/>
      <c r="K152" s="928"/>
      <c r="L152" s="928"/>
      <c r="M152" s="928"/>
      <c r="N152" s="928"/>
      <c r="O152" s="929"/>
      <c r="P152" s="1132"/>
      <c r="Q152" s="1132"/>
      <c r="R152" s="1132"/>
      <c r="S152" s="952"/>
      <c r="T152" s="928"/>
      <c r="U152" s="928"/>
      <c r="V152" s="928"/>
      <c r="W152" s="928"/>
      <c r="X152" s="952"/>
      <c r="Y152" s="928"/>
      <c r="Z152" s="928"/>
      <c r="AA152" s="928"/>
      <c r="AB152" s="928"/>
      <c r="AC152" s="928"/>
      <c r="AD152" s="928"/>
      <c r="AE152" s="928"/>
      <c r="AF152" s="928"/>
      <c r="AG152" s="928"/>
      <c r="AH152" s="928"/>
      <c r="AI152" s="929"/>
      <c r="AJ152" s="952"/>
      <c r="AK152" s="928"/>
      <c r="AL152" s="928"/>
      <c r="AM152" s="928"/>
      <c r="AN152" s="928"/>
      <c r="AO152" s="928"/>
      <c r="AP152" s="928"/>
      <c r="AQ152" s="928"/>
      <c r="AR152" s="928"/>
      <c r="AS152" s="928"/>
      <c r="AT152" s="928"/>
      <c r="AU152" s="928"/>
      <c r="AV152" s="928"/>
      <c r="AW152" s="928"/>
      <c r="AX152" s="928"/>
      <c r="AY152" s="928"/>
      <c r="AZ152" s="928"/>
      <c r="BA152" s="928"/>
      <c r="BB152" s="928"/>
      <c r="BC152" s="928"/>
      <c r="BD152" s="928"/>
      <c r="BE152" s="928"/>
      <c r="BF152" s="928"/>
      <c r="BG152" s="928"/>
      <c r="BH152" s="1139"/>
      <c r="BI152" s="1142"/>
      <c r="BJ152" s="1142"/>
      <c r="BK152" s="1142"/>
      <c r="BL152" s="1142"/>
      <c r="BM152" s="1142"/>
      <c r="BN152" s="1142"/>
      <c r="BO152" s="1142"/>
      <c r="BP152" s="1142"/>
      <c r="BQ152" s="1142"/>
      <c r="BR152" s="1142"/>
      <c r="BS152" s="1142"/>
      <c r="BT152" s="1142"/>
      <c r="BU152" s="1142"/>
      <c r="BV152" s="1142"/>
      <c r="BW152" s="1142"/>
      <c r="BX152" s="1142"/>
      <c r="BY152" s="1142"/>
      <c r="BZ152" s="1143"/>
      <c r="CA152" s="67"/>
      <c r="CB152" s="2"/>
      <c r="CC152" s="151"/>
      <c r="CD152" s="124"/>
      <c r="CE152" s="1566"/>
      <c r="CF152" s="1566"/>
      <c r="CG152" s="1566"/>
      <c r="CH152" s="1566"/>
      <c r="CI152" s="1566"/>
      <c r="CJ152" s="1566"/>
      <c r="CK152" s="1566"/>
      <c r="CL152" s="1566"/>
      <c r="CM152" s="1566"/>
      <c r="CN152" s="1566"/>
      <c r="CO152" s="1566"/>
      <c r="CP152" s="1566"/>
      <c r="CQ152" s="1566"/>
      <c r="CR152" s="1566"/>
      <c r="CS152" s="1566"/>
      <c r="CT152" s="1566"/>
      <c r="CU152" s="1566"/>
      <c r="CV152" s="1566"/>
      <c r="CW152" s="1704"/>
      <c r="CX152" s="1704"/>
      <c r="CY152" s="1704"/>
      <c r="CZ152" s="1705"/>
      <c r="DA152" s="1707"/>
      <c r="DB152" s="1704"/>
      <c r="DC152" s="1704"/>
      <c r="DD152" s="1705"/>
      <c r="DE152" s="1707"/>
      <c r="DF152" s="1704"/>
      <c r="DG152" s="1704"/>
      <c r="DH152" s="1705"/>
      <c r="DI152" s="1710"/>
      <c r="DJ152" s="1704"/>
      <c r="DK152" s="1704"/>
      <c r="DL152" s="1711"/>
      <c r="DM152" s="124"/>
      <c r="DN152" s="124"/>
      <c r="DO152" s="124"/>
      <c r="DP152" s="124"/>
      <c r="DQ152" s="124"/>
      <c r="DR152" s="124"/>
      <c r="DS152" s="124"/>
      <c r="DT152" s="124"/>
      <c r="DU152" s="124"/>
      <c r="DV152" s="124"/>
      <c r="DW152" s="124"/>
      <c r="DX152" s="124"/>
      <c r="DY152" s="124"/>
      <c r="DZ152" s="124"/>
      <c r="EA152" s="124"/>
      <c r="EB152" s="124"/>
      <c r="EC152" s="124"/>
      <c r="ED152" s="124"/>
      <c r="EE152" s="1563"/>
      <c r="EF152" s="1563"/>
      <c r="EG152" s="1563"/>
      <c r="EH152" s="1563"/>
      <c r="EI152" s="1563"/>
      <c r="EJ152" s="1563"/>
      <c r="EK152" s="1563"/>
      <c r="EL152" s="1563"/>
      <c r="EM152" s="1563"/>
      <c r="EN152" s="1563"/>
      <c r="EO152" s="1563"/>
      <c r="EP152" s="1563"/>
      <c r="EQ152" s="1563"/>
      <c r="ER152" s="1697"/>
      <c r="ES152" s="1697"/>
      <c r="ET152" s="1697"/>
      <c r="EU152" s="1697"/>
      <c r="EV152" s="1697"/>
      <c r="EW152" s="1697"/>
      <c r="EX152" s="1697"/>
      <c r="EY152" s="1697"/>
      <c r="EZ152" s="1699"/>
      <c r="FA152" s="1697"/>
      <c r="FB152" s="1697"/>
      <c r="FC152" s="1697"/>
      <c r="FD152" s="1697"/>
      <c r="FE152" s="1697"/>
      <c r="FF152" s="1697"/>
      <c r="FG152" s="1697"/>
      <c r="FH152" s="1697"/>
      <c r="FI152" s="1699"/>
      <c r="FJ152" s="1697"/>
      <c r="FK152" s="1697"/>
      <c r="FL152" s="1697"/>
      <c r="FM152" s="1697"/>
      <c r="FN152" s="1697"/>
      <c r="FO152" s="1697"/>
      <c r="FP152" s="1697"/>
      <c r="FQ152" s="1697"/>
      <c r="FR152" s="1701"/>
      <c r="FS152" s="124"/>
      <c r="FT152" s="155"/>
    </row>
    <row r="153" spans="2:176" ht="11.25" customHeight="1" x14ac:dyDescent="0.2">
      <c r="B153" s="472" t="str">
        <f>IF(B101="","",B101)</f>
        <v/>
      </c>
      <c r="C153" s="474" t="str">
        <f>IF(C101="","",C101)</f>
        <v/>
      </c>
      <c r="D153" s="347" t="str">
        <f>IF(D101="","",D101)</f>
        <v/>
      </c>
      <c r="E153" s="348"/>
      <c r="F153" s="348"/>
      <c r="G153" s="348"/>
      <c r="H153" s="348"/>
      <c r="I153" s="348"/>
      <c r="J153" s="348"/>
      <c r="K153" s="348"/>
      <c r="L153" s="348"/>
      <c r="M153" s="348"/>
      <c r="N153" s="348"/>
      <c r="O153" s="2832"/>
      <c r="P153" s="357" t="str">
        <f>IF(P101="","",P101)</f>
        <v/>
      </c>
      <c r="Q153" s="358"/>
      <c r="R153" s="359"/>
      <c r="S153" s="363" t="str">
        <f>IF(S101="","",S101)</f>
        <v/>
      </c>
      <c r="T153" s="364"/>
      <c r="U153" s="364"/>
      <c r="V153" s="364"/>
      <c r="W153" s="365"/>
      <c r="X153" s="357" t="str">
        <f>IF(X101="","",X101)</f>
        <v/>
      </c>
      <c r="Y153" s="358"/>
      <c r="Z153" s="358"/>
      <c r="AA153" s="358"/>
      <c r="AB153" s="358"/>
      <c r="AC153" s="358"/>
      <c r="AD153" s="358"/>
      <c r="AE153" s="358"/>
      <c r="AF153" s="358"/>
      <c r="AG153" s="358"/>
      <c r="AH153" s="358"/>
      <c r="AI153" s="359"/>
      <c r="AJ153" s="369" t="str">
        <f>IF(AJ101="","",AJ101)</f>
        <v/>
      </c>
      <c r="AK153" s="370"/>
      <c r="AL153" s="370"/>
      <c r="AM153" s="370"/>
      <c r="AN153" s="370"/>
      <c r="AO153" s="370"/>
      <c r="AP153" s="370"/>
      <c r="AQ153" s="370"/>
      <c r="AR153" s="370"/>
      <c r="AS153" s="370"/>
      <c r="AT153" s="370"/>
      <c r="AU153" s="370"/>
      <c r="AV153" s="370"/>
      <c r="AW153" s="370"/>
      <c r="AX153" s="370"/>
      <c r="AY153" s="370"/>
      <c r="AZ153" s="370"/>
      <c r="BA153" s="370"/>
      <c r="BB153" s="370"/>
      <c r="BC153" s="370"/>
      <c r="BD153" s="370"/>
      <c r="BE153" s="370"/>
      <c r="BF153" s="370"/>
      <c r="BG153" s="370"/>
      <c r="BH153" s="371"/>
      <c r="BI153" s="482"/>
      <c r="BJ153" s="483"/>
      <c r="BK153" s="483"/>
      <c r="BL153" s="483"/>
      <c r="BM153" s="483"/>
      <c r="BN153" s="483"/>
      <c r="BO153" s="483"/>
      <c r="BP153" s="483"/>
      <c r="BQ153" s="483"/>
      <c r="BR153" s="483"/>
      <c r="BS153" s="483"/>
      <c r="BT153" s="483"/>
      <c r="BU153" s="483"/>
      <c r="BV153" s="483"/>
      <c r="BW153" s="483"/>
      <c r="BX153" s="483"/>
      <c r="BY153" s="483"/>
      <c r="BZ153" s="484"/>
      <c r="CA153" s="72"/>
      <c r="CB153" s="2"/>
      <c r="CC153" s="151"/>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4"/>
      <c r="DZ153" s="124"/>
      <c r="EA153" s="124"/>
      <c r="EB153" s="124"/>
      <c r="EC153" s="124"/>
      <c r="ED153" s="124"/>
      <c r="EE153" s="124"/>
      <c r="EF153" s="124"/>
      <c r="EG153" s="124"/>
      <c r="EH153" s="124"/>
      <c r="EI153" s="124"/>
      <c r="EJ153" s="124"/>
      <c r="EK153" s="124"/>
      <c r="EL153" s="124"/>
      <c r="EM153" s="124"/>
      <c r="EN153" s="124"/>
      <c r="EO153" s="124"/>
      <c r="EP153" s="124"/>
      <c r="EQ153" s="124"/>
      <c r="ER153" s="124"/>
      <c r="ES153" s="124"/>
      <c r="ET153" s="124"/>
      <c r="EU153" s="124"/>
      <c r="EV153" s="124"/>
      <c r="EW153" s="124"/>
      <c r="EX153" s="124"/>
      <c r="EY153" s="124"/>
      <c r="EZ153" s="124"/>
      <c r="FA153" s="124"/>
      <c r="FB153" s="124"/>
      <c r="FC153" s="124"/>
      <c r="FD153" s="124"/>
      <c r="FE153" s="124"/>
      <c r="FF153" s="124"/>
      <c r="FG153" s="124"/>
      <c r="FH153" s="124"/>
      <c r="FI153" s="124"/>
      <c r="FJ153" s="124"/>
      <c r="FK153" s="124"/>
      <c r="FL153" s="124"/>
      <c r="FM153" s="124"/>
      <c r="FN153" s="124"/>
      <c r="FO153" s="124"/>
      <c r="FP153" s="124"/>
      <c r="FQ153" s="124"/>
      <c r="FR153" s="124"/>
      <c r="FS153" s="124"/>
      <c r="FT153" s="155"/>
    </row>
    <row r="154" spans="2:176" ht="11.25" customHeight="1" x14ac:dyDescent="0.2">
      <c r="B154" s="473"/>
      <c r="C154" s="475"/>
      <c r="D154" s="350"/>
      <c r="E154" s="351"/>
      <c r="F154" s="351"/>
      <c r="G154" s="351"/>
      <c r="H154" s="351"/>
      <c r="I154" s="351"/>
      <c r="J154" s="351"/>
      <c r="K154" s="351"/>
      <c r="L154" s="351"/>
      <c r="M154" s="351"/>
      <c r="N154" s="351"/>
      <c r="O154" s="2833"/>
      <c r="P154" s="360"/>
      <c r="Q154" s="361"/>
      <c r="R154" s="362"/>
      <c r="S154" s="366"/>
      <c r="T154" s="367"/>
      <c r="U154" s="367"/>
      <c r="V154" s="367"/>
      <c r="W154" s="368"/>
      <c r="X154" s="360"/>
      <c r="Y154" s="361"/>
      <c r="Z154" s="361"/>
      <c r="AA154" s="361"/>
      <c r="AB154" s="361"/>
      <c r="AC154" s="361"/>
      <c r="AD154" s="361"/>
      <c r="AE154" s="361"/>
      <c r="AF154" s="361"/>
      <c r="AG154" s="361"/>
      <c r="AH154" s="361"/>
      <c r="AI154" s="362"/>
      <c r="AJ154" s="372"/>
      <c r="AK154" s="373"/>
      <c r="AL154" s="373"/>
      <c r="AM154" s="373"/>
      <c r="AN154" s="373"/>
      <c r="AO154" s="373"/>
      <c r="AP154" s="373"/>
      <c r="AQ154" s="373"/>
      <c r="AR154" s="373"/>
      <c r="AS154" s="373"/>
      <c r="AT154" s="373"/>
      <c r="AU154" s="373"/>
      <c r="AV154" s="373"/>
      <c r="AW154" s="373"/>
      <c r="AX154" s="373"/>
      <c r="AY154" s="373"/>
      <c r="AZ154" s="373"/>
      <c r="BA154" s="373"/>
      <c r="BB154" s="373"/>
      <c r="BC154" s="373"/>
      <c r="BD154" s="373"/>
      <c r="BE154" s="373"/>
      <c r="BF154" s="373"/>
      <c r="BG154" s="373"/>
      <c r="BH154" s="374"/>
      <c r="BI154" s="479"/>
      <c r="BJ154" s="480"/>
      <c r="BK154" s="480"/>
      <c r="BL154" s="480"/>
      <c r="BM154" s="480"/>
      <c r="BN154" s="480"/>
      <c r="BO154" s="480"/>
      <c r="BP154" s="480"/>
      <c r="BQ154" s="480"/>
      <c r="BR154" s="480"/>
      <c r="BS154" s="480"/>
      <c r="BT154" s="480"/>
      <c r="BU154" s="480"/>
      <c r="BV154" s="480"/>
      <c r="BW154" s="480"/>
      <c r="BX154" s="480"/>
      <c r="BY154" s="480"/>
      <c r="BZ154" s="481"/>
      <c r="CA154" s="72"/>
      <c r="CB154" s="2"/>
      <c r="CC154" s="151"/>
      <c r="CD154" s="124"/>
      <c r="CE154" s="2820" t="s">
        <v>98</v>
      </c>
      <c r="CF154" s="2821"/>
      <c r="CG154" s="2821"/>
      <c r="CH154" s="2821"/>
      <c r="CI154" s="2821"/>
      <c r="CJ154" s="2821"/>
      <c r="CK154" s="2821"/>
      <c r="CL154" s="2821"/>
      <c r="CM154" s="2821"/>
      <c r="CN154" s="2821"/>
      <c r="CO154" s="2821"/>
      <c r="CP154" s="2821"/>
      <c r="CQ154" s="2821"/>
      <c r="CR154" s="2821"/>
      <c r="CS154" s="2821"/>
      <c r="CT154" s="2821"/>
      <c r="CU154" s="2821"/>
      <c r="CV154" s="2822"/>
      <c r="CW154" s="2834"/>
      <c r="CX154" s="2835"/>
      <c r="CY154" s="2835"/>
      <c r="CZ154" s="2835"/>
      <c r="DA154" s="2835"/>
      <c r="DB154" s="2835"/>
      <c r="DC154" s="2835"/>
      <c r="DD154" s="2835"/>
      <c r="DE154" s="2835"/>
      <c r="DF154" s="2835"/>
      <c r="DG154" s="2835"/>
      <c r="DH154" s="2835"/>
      <c r="DI154" s="2835"/>
      <c r="DJ154" s="2835"/>
      <c r="DK154" s="2835"/>
      <c r="DL154" s="2835"/>
      <c r="DM154" s="2835"/>
      <c r="DN154" s="2835"/>
      <c r="DO154" s="2835"/>
      <c r="DP154" s="2835"/>
      <c r="DQ154" s="2835"/>
      <c r="DR154" s="2835"/>
      <c r="DS154" s="2835"/>
      <c r="DT154" s="2835"/>
      <c r="DU154" s="2835"/>
      <c r="DV154" s="2835"/>
      <c r="DW154" s="2835"/>
      <c r="DX154" s="2835"/>
      <c r="DY154" s="2835"/>
      <c r="DZ154" s="2835"/>
      <c r="EA154" s="2835"/>
      <c r="EB154" s="2835"/>
      <c r="EC154" s="2835"/>
      <c r="ED154" s="2835"/>
      <c r="EE154" s="2835"/>
      <c r="EF154" s="2835"/>
      <c r="EG154" s="2835"/>
      <c r="EH154" s="2835"/>
      <c r="EI154" s="2835"/>
      <c r="EJ154" s="2835"/>
      <c r="EK154" s="2835"/>
      <c r="EL154" s="2835"/>
      <c r="EM154" s="2835"/>
      <c r="EN154" s="2835"/>
      <c r="EO154" s="2835"/>
      <c r="EP154" s="2835"/>
      <c r="EQ154" s="2835"/>
      <c r="ER154" s="2835"/>
      <c r="ES154" s="2835"/>
      <c r="ET154" s="2835"/>
      <c r="EU154" s="2835"/>
      <c r="EV154" s="2835"/>
      <c r="EW154" s="2835"/>
      <c r="EX154" s="2835"/>
      <c r="EY154" s="2835"/>
      <c r="EZ154" s="2836"/>
      <c r="FA154" s="2826" t="s">
        <v>99</v>
      </c>
      <c r="FB154" s="2827"/>
      <c r="FC154" s="2827"/>
      <c r="FD154" s="2827"/>
      <c r="FE154" s="2827"/>
      <c r="FF154" s="2827"/>
      <c r="FG154" s="2827"/>
      <c r="FH154" s="2827"/>
      <c r="FI154" s="2827"/>
      <c r="FJ154" s="2828"/>
      <c r="FK154" s="2840"/>
      <c r="FL154" s="2841"/>
      <c r="FM154" s="2841"/>
      <c r="FN154" s="2841"/>
      <c r="FO154" s="2841"/>
      <c r="FP154" s="2841"/>
      <c r="FQ154" s="2841"/>
      <c r="FR154" s="2842"/>
      <c r="FS154" s="124"/>
      <c r="FT154" s="155"/>
    </row>
    <row r="155" spans="2:176" ht="11.25" customHeight="1" x14ac:dyDescent="0.2">
      <c r="B155" s="472" t="str">
        <f>IF(B102="","",B102)</f>
        <v/>
      </c>
      <c r="C155" s="474" t="str">
        <f>IF(C102="","",C102)</f>
        <v/>
      </c>
      <c r="D155" s="347" t="str">
        <f>IF(D102="","",D102)</f>
        <v/>
      </c>
      <c r="E155" s="348"/>
      <c r="F155" s="348"/>
      <c r="G155" s="348"/>
      <c r="H155" s="348"/>
      <c r="I155" s="348"/>
      <c r="J155" s="348"/>
      <c r="K155" s="348"/>
      <c r="L155" s="348"/>
      <c r="M155" s="348"/>
      <c r="N155" s="348"/>
      <c r="O155" s="2832"/>
      <c r="P155" s="357" t="str">
        <f>IF(P102="","",P102)</f>
        <v/>
      </c>
      <c r="Q155" s="358"/>
      <c r="R155" s="359"/>
      <c r="S155" s="363" t="str">
        <f>IF(S102="","",S102)</f>
        <v/>
      </c>
      <c r="T155" s="364"/>
      <c r="U155" s="364"/>
      <c r="V155" s="364"/>
      <c r="W155" s="365"/>
      <c r="X155" s="357" t="str">
        <f>IF(X102="","",X102)</f>
        <v/>
      </c>
      <c r="Y155" s="358"/>
      <c r="Z155" s="358"/>
      <c r="AA155" s="358"/>
      <c r="AB155" s="358"/>
      <c r="AC155" s="358"/>
      <c r="AD155" s="358"/>
      <c r="AE155" s="358"/>
      <c r="AF155" s="358"/>
      <c r="AG155" s="358"/>
      <c r="AH155" s="358"/>
      <c r="AI155" s="359"/>
      <c r="AJ155" s="369" t="str">
        <f>IF(AJ102="","",AJ102)</f>
        <v/>
      </c>
      <c r="AK155" s="370"/>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71"/>
      <c r="BI155" s="476"/>
      <c r="BJ155" s="477"/>
      <c r="BK155" s="477"/>
      <c r="BL155" s="477"/>
      <c r="BM155" s="477"/>
      <c r="BN155" s="477"/>
      <c r="BO155" s="477"/>
      <c r="BP155" s="477"/>
      <c r="BQ155" s="477"/>
      <c r="BR155" s="477"/>
      <c r="BS155" s="477"/>
      <c r="BT155" s="477"/>
      <c r="BU155" s="477"/>
      <c r="BV155" s="477"/>
      <c r="BW155" s="477"/>
      <c r="BX155" s="477"/>
      <c r="BY155" s="477"/>
      <c r="BZ155" s="478"/>
      <c r="CA155" s="72"/>
      <c r="CB155" s="2"/>
      <c r="CC155" s="151"/>
      <c r="CD155" s="124"/>
      <c r="CE155" s="2823"/>
      <c r="CF155" s="2824"/>
      <c r="CG155" s="2824"/>
      <c r="CH155" s="2824"/>
      <c r="CI155" s="2824"/>
      <c r="CJ155" s="2824"/>
      <c r="CK155" s="2824"/>
      <c r="CL155" s="2824"/>
      <c r="CM155" s="2824"/>
      <c r="CN155" s="2824"/>
      <c r="CO155" s="2824"/>
      <c r="CP155" s="2824"/>
      <c r="CQ155" s="2824"/>
      <c r="CR155" s="2824"/>
      <c r="CS155" s="2824"/>
      <c r="CT155" s="2824"/>
      <c r="CU155" s="2824"/>
      <c r="CV155" s="2825"/>
      <c r="CW155" s="2837"/>
      <c r="CX155" s="2838"/>
      <c r="CY155" s="2838"/>
      <c r="CZ155" s="2838"/>
      <c r="DA155" s="2838"/>
      <c r="DB155" s="2838"/>
      <c r="DC155" s="2838"/>
      <c r="DD155" s="2838"/>
      <c r="DE155" s="2838"/>
      <c r="DF155" s="2838"/>
      <c r="DG155" s="2838"/>
      <c r="DH155" s="2838"/>
      <c r="DI155" s="2838"/>
      <c r="DJ155" s="2838"/>
      <c r="DK155" s="2838"/>
      <c r="DL155" s="2838"/>
      <c r="DM155" s="2838"/>
      <c r="DN155" s="2838"/>
      <c r="DO155" s="2838"/>
      <c r="DP155" s="2838"/>
      <c r="DQ155" s="2838"/>
      <c r="DR155" s="2838"/>
      <c r="DS155" s="2838"/>
      <c r="DT155" s="2838"/>
      <c r="DU155" s="2838"/>
      <c r="DV155" s="2838"/>
      <c r="DW155" s="2838"/>
      <c r="DX155" s="2838"/>
      <c r="DY155" s="2838"/>
      <c r="DZ155" s="2838"/>
      <c r="EA155" s="2838"/>
      <c r="EB155" s="2838"/>
      <c r="EC155" s="2838"/>
      <c r="ED155" s="2838"/>
      <c r="EE155" s="2838"/>
      <c r="EF155" s="2838"/>
      <c r="EG155" s="2838"/>
      <c r="EH155" s="2838"/>
      <c r="EI155" s="2838"/>
      <c r="EJ155" s="2838"/>
      <c r="EK155" s="2838"/>
      <c r="EL155" s="2838"/>
      <c r="EM155" s="2838"/>
      <c r="EN155" s="2838"/>
      <c r="EO155" s="2838"/>
      <c r="EP155" s="2838"/>
      <c r="EQ155" s="2838"/>
      <c r="ER155" s="2838"/>
      <c r="ES155" s="2838"/>
      <c r="ET155" s="2838"/>
      <c r="EU155" s="2838"/>
      <c r="EV155" s="2838"/>
      <c r="EW155" s="2838"/>
      <c r="EX155" s="2838"/>
      <c r="EY155" s="2838"/>
      <c r="EZ155" s="2839"/>
      <c r="FA155" s="2829"/>
      <c r="FB155" s="2830"/>
      <c r="FC155" s="2830"/>
      <c r="FD155" s="2830"/>
      <c r="FE155" s="2830"/>
      <c r="FF155" s="2830"/>
      <c r="FG155" s="2830"/>
      <c r="FH155" s="2830"/>
      <c r="FI155" s="2830"/>
      <c r="FJ155" s="2831"/>
      <c r="FK155" s="2843"/>
      <c r="FL155" s="2844"/>
      <c r="FM155" s="2844"/>
      <c r="FN155" s="2844"/>
      <c r="FO155" s="2844"/>
      <c r="FP155" s="2844"/>
      <c r="FQ155" s="2844"/>
      <c r="FR155" s="2845"/>
      <c r="FS155" s="124"/>
      <c r="FT155" s="155"/>
    </row>
    <row r="156" spans="2:176" ht="11.25" customHeight="1" x14ac:dyDescent="0.2">
      <c r="B156" s="473"/>
      <c r="C156" s="475"/>
      <c r="D156" s="350"/>
      <c r="E156" s="351"/>
      <c r="F156" s="351"/>
      <c r="G156" s="351"/>
      <c r="H156" s="351"/>
      <c r="I156" s="351"/>
      <c r="J156" s="351"/>
      <c r="K156" s="351"/>
      <c r="L156" s="351"/>
      <c r="M156" s="351"/>
      <c r="N156" s="351"/>
      <c r="O156" s="2833"/>
      <c r="P156" s="360"/>
      <c r="Q156" s="361"/>
      <c r="R156" s="362"/>
      <c r="S156" s="366"/>
      <c r="T156" s="367"/>
      <c r="U156" s="367"/>
      <c r="V156" s="367"/>
      <c r="W156" s="368"/>
      <c r="X156" s="360"/>
      <c r="Y156" s="361"/>
      <c r="Z156" s="361"/>
      <c r="AA156" s="361"/>
      <c r="AB156" s="361"/>
      <c r="AC156" s="361"/>
      <c r="AD156" s="361"/>
      <c r="AE156" s="361"/>
      <c r="AF156" s="361"/>
      <c r="AG156" s="361"/>
      <c r="AH156" s="361"/>
      <c r="AI156" s="362"/>
      <c r="AJ156" s="372"/>
      <c r="AK156" s="373"/>
      <c r="AL156" s="373"/>
      <c r="AM156" s="373"/>
      <c r="AN156" s="373"/>
      <c r="AO156" s="373"/>
      <c r="AP156" s="373"/>
      <c r="AQ156" s="373"/>
      <c r="AR156" s="373"/>
      <c r="AS156" s="373"/>
      <c r="AT156" s="373"/>
      <c r="AU156" s="373"/>
      <c r="AV156" s="373"/>
      <c r="AW156" s="373"/>
      <c r="AX156" s="373"/>
      <c r="AY156" s="373"/>
      <c r="AZ156" s="373"/>
      <c r="BA156" s="373"/>
      <c r="BB156" s="373"/>
      <c r="BC156" s="373"/>
      <c r="BD156" s="373"/>
      <c r="BE156" s="373"/>
      <c r="BF156" s="373"/>
      <c r="BG156" s="373"/>
      <c r="BH156" s="374"/>
      <c r="BI156" s="479"/>
      <c r="BJ156" s="480"/>
      <c r="BK156" s="480"/>
      <c r="BL156" s="480"/>
      <c r="BM156" s="480"/>
      <c r="BN156" s="480"/>
      <c r="BO156" s="480"/>
      <c r="BP156" s="480"/>
      <c r="BQ156" s="480"/>
      <c r="BR156" s="480"/>
      <c r="BS156" s="480"/>
      <c r="BT156" s="480"/>
      <c r="BU156" s="480"/>
      <c r="BV156" s="480"/>
      <c r="BW156" s="480"/>
      <c r="BX156" s="480"/>
      <c r="BY156" s="480"/>
      <c r="BZ156" s="481"/>
      <c r="CA156" s="72"/>
      <c r="CB156" s="2"/>
      <c r="CC156" s="156"/>
      <c r="CD156" s="157"/>
      <c r="CE156" s="157"/>
      <c r="CF156" s="157"/>
      <c r="CG156" s="157"/>
      <c r="CH156" s="157"/>
      <c r="CI156" s="157"/>
      <c r="CJ156" s="157"/>
      <c r="CK156" s="157"/>
      <c r="CL156" s="157"/>
      <c r="CM156" s="157"/>
      <c r="CN156" s="157"/>
      <c r="CO156" s="158"/>
      <c r="CP156" s="158"/>
      <c r="CQ156" s="158"/>
      <c r="CR156" s="158"/>
      <c r="CS156" s="157"/>
      <c r="CT156" s="157"/>
      <c r="CU156" s="157"/>
      <c r="CV156" s="157"/>
      <c r="CW156" s="157"/>
      <c r="CX156" s="157"/>
      <c r="CY156" s="157"/>
      <c r="CZ156" s="157"/>
      <c r="DA156" s="157"/>
      <c r="DB156" s="157"/>
      <c r="DC156" s="157"/>
      <c r="DD156" s="157"/>
      <c r="DE156" s="157"/>
      <c r="DF156" s="157"/>
      <c r="DG156" s="157"/>
      <c r="DH156" s="157"/>
      <c r="DI156" s="158"/>
      <c r="DJ156" s="158"/>
      <c r="DK156" s="158"/>
      <c r="DL156" s="158"/>
      <c r="DM156" s="157"/>
      <c r="DN156" s="157"/>
      <c r="DO156" s="157"/>
      <c r="DP156" s="157"/>
      <c r="DQ156" s="157"/>
      <c r="DR156" s="157"/>
      <c r="DS156" s="157"/>
      <c r="DT156" s="157"/>
      <c r="DU156" s="157"/>
      <c r="DV156" s="157"/>
      <c r="DW156" s="157"/>
      <c r="DX156" s="157"/>
      <c r="DY156" s="157"/>
      <c r="DZ156" s="157"/>
      <c r="EA156" s="157"/>
      <c r="EB156" s="157"/>
      <c r="EC156" s="157"/>
      <c r="ED156" s="157"/>
      <c r="EE156" s="157"/>
      <c r="EF156" s="157"/>
      <c r="EG156" s="159"/>
      <c r="EH156" s="159"/>
      <c r="EI156" s="159"/>
      <c r="EJ156" s="159"/>
      <c r="EK156" s="157"/>
      <c r="EL156" s="157"/>
      <c r="EM156" s="157"/>
      <c r="EN156" s="157"/>
      <c r="EO156" s="157"/>
      <c r="EP156" s="157"/>
      <c r="EQ156" s="157"/>
      <c r="ER156" s="157"/>
      <c r="ES156" s="157"/>
      <c r="ET156" s="157"/>
      <c r="EU156" s="157"/>
      <c r="EV156" s="157"/>
      <c r="EW156" s="157"/>
      <c r="EX156" s="157"/>
      <c r="EY156" s="157"/>
      <c r="EZ156" s="157"/>
      <c r="FA156" s="157"/>
      <c r="FB156" s="157"/>
      <c r="FC156" s="157"/>
      <c r="FD156" s="157"/>
      <c r="FE156" s="157"/>
      <c r="FF156" s="157"/>
      <c r="FG156" s="157"/>
      <c r="FH156" s="157"/>
      <c r="FI156" s="157"/>
      <c r="FJ156" s="157"/>
      <c r="FK156" s="157"/>
      <c r="FL156" s="157"/>
      <c r="FM156" s="157"/>
      <c r="FN156" s="157"/>
      <c r="FO156" s="157"/>
      <c r="FP156" s="157"/>
      <c r="FQ156" s="157"/>
      <c r="FR156" s="157"/>
      <c r="FS156" s="157"/>
      <c r="FT156" s="160"/>
    </row>
    <row r="157" spans="2:176" ht="22.5" customHeight="1" x14ac:dyDescent="0.2">
      <c r="B157" s="87" t="str">
        <f t="shared" ref="B157:D161" si="15">IF(B103="","",B103)</f>
        <v/>
      </c>
      <c r="C157" s="19" t="str">
        <f t="shared" si="15"/>
        <v/>
      </c>
      <c r="D157" s="397" t="str">
        <f t="shared" si="15"/>
        <v/>
      </c>
      <c r="E157" s="398"/>
      <c r="F157" s="398"/>
      <c r="G157" s="398"/>
      <c r="H157" s="398"/>
      <c r="I157" s="398"/>
      <c r="J157" s="398"/>
      <c r="K157" s="398"/>
      <c r="L157" s="398"/>
      <c r="M157" s="398"/>
      <c r="N157" s="398"/>
      <c r="O157" s="2847"/>
      <c r="P157" s="1150" t="str">
        <f>IF(P103="","",P103)</f>
        <v/>
      </c>
      <c r="Q157" s="1150"/>
      <c r="R157" s="1150"/>
      <c r="S157" s="363" t="str">
        <f>IF(S103="","",S103)</f>
        <v/>
      </c>
      <c r="T157" s="364"/>
      <c r="U157" s="364"/>
      <c r="V157" s="364"/>
      <c r="W157" s="365"/>
      <c r="X157" s="1151" t="str">
        <f>IF(X103="","",X103)</f>
        <v/>
      </c>
      <c r="Y157" s="938"/>
      <c r="Z157" s="938"/>
      <c r="AA157" s="938"/>
      <c r="AB157" s="938"/>
      <c r="AC157" s="938"/>
      <c r="AD157" s="938"/>
      <c r="AE157" s="938"/>
      <c r="AF157" s="938"/>
      <c r="AG157" s="938"/>
      <c r="AH157" s="938"/>
      <c r="AI157" s="939"/>
      <c r="AJ157" s="1152" t="str">
        <f t="shared" ref="AJ157:AJ162" si="16">IF(AJ103="","",AJ103)</f>
        <v/>
      </c>
      <c r="AK157" s="1153"/>
      <c r="AL157" s="1153"/>
      <c r="AM157" s="1153"/>
      <c r="AN157" s="1153"/>
      <c r="AO157" s="1153"/>
      <c r="AP157" s="1153"/>
      <c r="AQ157" s="1153"/>
      <c r="AR157" s="1153"/>
      <c r="AS157" s="1153"/>
      <c r="AT157" s="1153"/>
      <c r="AU157" s="1153"/>
      <c r="AV157" s="1153"/>
      <c r="AW157" s="1153"/>
      <c r="AX157" s="1153"/>
      <c r="AY157" s="1153"/>
      <c r="AZ157" s="1153"/>
      <c r="BA157" s="1153"/>
      <c r="BB157" s="1153"/>
      <c r="BC157" s="1153"/>
      <c r="BD157" s="1153"/>
      <c r="BE157" s="1153"/>
      <c r="BF157" s="1153"/>
      <c r="BG157" s="1153"/>
      <c r="BH157" s="1153"/>
      <c r="BI157" s="1166"/>
      <c r="BJ157" s="1167"/>
      <c r="BK157" s="1167"/>
      <c r="BL157" s="1167"/>
      <c r="BM157" s="1167"/>
      <c r="BN157" s="1167"/>
      <c r="BO157" s="1167"/>
      <c r="BP157" s="1167"/>
      <c r="BQ157" s="1167"/>
      <c r="BR157" s="1167"/>
      <c r="BS157" s="1167"/>
      <c r="BT157" s="1167"/>
      <c r="BU157" s="1167"/>
      <c r="BV157" s="1167"/>
      <c r="BW157" s="1167"/>
      <c r="BX157" s="1167"/>
      <c r="BY157" s="1167"/>
      <c r="BZ157" s="1168"/>
      <c r="CA157" s="72"/>
      <c r="CB157" s="2"/>
      <c r="CC157" s="1659" t="s">
        <v>37</v>
      </c>
      <c r="CD157" s="1660"/>
      <c r="CE157" s="1660"/>
      <c r="CF157" s="1660"/>
      <c r="CG157" s="1660"/>
      <c r="CH157" s="1660"/>
      <c r="CI157" s="1660"/>
      <c r="CJ157" s="1660"/>
      <c r="CK157" s="1660"/>
      <c r="CL157" s="1660"/>
      <c r="CM157" s="1660"/>
      <c r="CN157" s="1661"/>
      <c r="CO157" s="2300" t="s">
        <v>78</v>
      </c>
      <c r="CP157" s="2301"/>
      <c r="CQ157" s="2301"/>
      <c r="CR157" s="2302"/>
      <c r="CS157" s="1662" t="s">
        <v>82</v>
      </c>
      <c r="CT157" s="1660"/>
      <c r="CU157" s="1660"/>
      <c r="CV157" s="1660"/>
      <c r="CW157" s="1660"/>
      <c r="CX157" s="1660"/>
      <c r="CY157" s="1660"/>
      <c r="CZ157" s="1660"/>
      <c r="DA157" s="1660"/>
      <c r="DB157" s="1660"/>
      <c r="DC157" s="1660"/>
      <c r="DD157" s="1660"/>
      <c r="DE157" s="1660"/>
      <c r="DF157" s="1660"/>
      <c r="DG157" s="1660"/>
      <c r="DH157" s="1661"/>
      <c r="DI157" s="2300" t="s">
        <v>78</v>
      </c>
      <c r="DJ157" s="2301"/>
      <c r="DK157" s="2301"/>
      <c r="DL157" s="2302"/>
      <c r="DM157" s="1662" t="s">
        <v>81</v>
      </c>
      <c r="DN157" s="1660"/>
      <c r="DO157" s="1660"/>
      <c r="DP157" s="1660"/>
      <c r="DQ157" s="1660"/>
      <c r="DR157" s="1660"/>
      <c r="DS157" s="1660"/>
      <c r="DT157" s="1660"/>
      <c r="DU157" s="1660"/>
      <c r="DV157" s="1660"/>
      <c r="DW157" s="1660"/>
      <c r="DX157" s="1660"/>
      <c r="DY157" s="1660"/>
      <c r="DZ157" s="1660"/>
      <c r="EA157" s="1660"/>
      <c r="EB157" s="1660"/>
      <c r="EC157" s="1660"/>
      <c r="ED157" s="1660"/>
      <c r="EE157" s="1660"/>
      <c r="EF157" s="1661"/>
      <c r="EG157" s="2297" t="s">
        <v>107</v>
      </c>
      <c r="EH157" s="2298"/>
      <c r="EI157" s="2298"/>
      <c r="EJ157" s="2299"/>
      <c r="EK157" s="1662" t="s">
        <v>251</v>
      </c>
      <c r="EL157" s="1660"/>
      <c r="EM157" s="1660"/>
      <c r="EN157" s="1660"/>
      <c r="EO157" s="1660"/>
      <c r="EP157" s="1660"/>
      <c r="EQ157" s="1660"/>
      <c r="ER157" s="1660"/>
      <c r="ES157" s="1660"/>
      <c r="ET157" s="1660"/>
      <c r="EU157" s="1660"/>
      <c r="EV157" s="1660"/>
      <c r="EW157" s="1660"/>
      <c r="EX157" s="1660"/>
      <c r="EY157" s="1660"/>
      <c r="EZ157" s="1660"/>
      <c r="FA157" s="1660"/>
      <c r="FB157" s="1660"/>
      <c r="FC157" s="1660"/>
      <c r="FD157" s="1660"/>
      <c r="FE157" s="1660"/>
      <c r="FF157" s="1660"/>
      <c r="FG157" s="1660"/>
      <c r="FH157" s="1660"/>
      <c r="FI157" s="1660"/>
      <c r="FJ157" s="1660"/>
      <c r="FK157" s="1660"/>
      <c r="FL157" s="1660"/>
      <c r="FM157" s="1660"/>
      <c r="FN157" s="1660"/>
      <c r="FO157" s="1660"/>
      <c r="FP157" s="1660"/>
      <c r="FQ157" s="1660"/>
      <c r="FR157" s="1660"/>
      <c r="FS157" s="1660"/>
      <c r="FT157" s="1663"/>
    </row>
    <row r="158" spans="2:176" ht="22.5" customHeight="1" x14ac:dyDescent="0.2">
      <c r="B158" s="87" t="str">
        <f t="shared" si="15"/>
        <v/>
      </c>
      <c r="C158" s="19" t="str">
        <f t="shared" si="15"/>
        <v/>
      </c>
      <c r="D158" s="397" t="str">
        <f t="shared" si="15"/>
        <v/>
      </c>
      <c r="E158" s="398"/>
      <c r="F158" s="398"/>
      <c r="G158" s="398"/>
      <c r="H158" s="398"/>
      <c r="I158" s="398"/>
      <c r="J158" s="398"/>
      <c r="K158" s="398"/>
      <c r="L158" s="398"/>
      <c r="M158" s="398"/>
      <c r="N158" s="398"/>
      <c r="O158" s="2847"/>
      <c r="P158" s="1150" t="str">
        <f>IF(P104="","",P104)</f>
        <v/>
      </c>
      <c r="Q158" s="1150"/>
      <c r="R158" s="1150"/>
      <c r="S158" s="363" t="str">
        <f>IF(S104="","",S104)</f>
        <v/>
      </c>
      <c r="T158" s="364"/>
      <c r="U158" s="364"/>
      <c r="V158" s="364"/>
      <c r="W158" s="365"/>
      <c r="X158" s="1151" t="str">
        <f>IF(X104="","",X104)</f>
        <v/>
      </c>
      <c r="Y158" s="938"/>
      <c r="Z158" s="938"/>
      <c r="AA158" s="938"/>
      <c r="AB158" s="938"/>
      <c r="AC158" s="938"/>
      <c r="AD158" s="938"/>
      <c r="AE158" s="938"/>
      <c r="AF158" s="938"/>
      <c r="AG158" s="938"/>
      <c r="AH158" s="938"/>
      <c r="AI158" s="939"/>
      <c r="AJ158" s="1152" t="str">
        <f t="shared" si="16"/>
        <v/>
      </c>
      <c r="AK158" s="1153"/>
      <c r="AL158" s="1153"/>
      <c r="AM158" s="1153"/>
      <c r="AN158" s="1153"/>
      <c r="AO158" s="1153"/>
      <c r="AP158" s="1153"/>
      <c r="AQ158" s="1153"/>
      <c r="AR158" s="1153"/>
      <c r="AS158" s="1153"/>
      <c r="AT158" s="1153"/>
      <c r="AU158" s="1153"/>
      <c r="AV158" s="1153"/>
      <c r="AW158" s="1153"/>
      <c r="AX158" s="1153"/>
      <c r="AY158" s="1153"/>
      <c r="AZ158" s="1153"/>
      <c r="BA158" s="1153"/>
      <c r="BB158" s="1153"/>
      <c r="BC158" s="1153"/>
      <c r="BD158" s="1153"/>
      <c r="BE158" s="1153"/>
      <c r="BF158" s="1153"/>
      <c r="BG158" s="1153"/>
      <c r="BH158" s="1153"/>
      <c r="BI158" s="1154"/>
      <c r="BJ158" s="1155"/>
      <c r="BK158" s="1155"/>
      <c r="BL158" s="1155"/>
      <c r="BM158" s="1155"/>
      <c r="BN158" s="1155"/>
      <c r="BO158" s="1155"/>
      <c r="BP158" s="1155"/>
      <c r="BQ158" s="1155"/>
      <c r="BR158" s="1155"/>
      <c r="BS158" s="1155"/>
      <c r="BT158" s="1155"/>
      <c r="BU158" s="1155"/>
      <c r="BV158" s="1155"/>
      <c r="BW158" s="1155"/>
      <c r="BX158" s="1155"/>
      <c r="BY158" s="1155"/>
      <c r="BZ158" s="1156"/>
      <c r="CA158" s="72"/>
      <c r="CB158" s="2"/>
      <c r="CC158" s="2295" t="str">
        <f>IF(DQ162&gt;0,IF(ISERROR(MID(R41,LEN(R41)-2,1)),"",MID(R41,LEN(R41)-2,1)),"")</f>
        <v/>
      </c>
      <c r="CD158" s="1685"/>
      <c r="CE158" s="1685"/>
      <c r="CF158" s="2296"/>
      <c r="CG158" s="2306" t="str">
        <f>IF(DQ162&gt;0,IF(ISERROR(MID(R41,LEN(R41)-1,1)),"",MID(R41,LEN(R41)-1,1)),"")</f>
        <v/>
      </c>
      <c r="CH158" s="1685"/>
      <c r="CI158" s="1685"/>
      <c r="CJ158" s="2296"/>
      <c r="CK158" s="1753" t="str">
        <f>IF(DQ162&gt;0,IF(ISERROR(MID(R41,LEN(R41)-0,1)),"",MID(R41,LEN(R41)-0,1)),"")</f>
        <v/>
      </c>
      <c r="CL158" s="2303"/>
      <c r="CM158" s="2303"/>
      <c r="CN158" s="1752"/>
      <c r="CO158" s="2305" t="s">
        <v>79</v>
      </c>
      <c r="CP158" s="2305"/>
      <c r="CQ158" s="2305"/>
      <c r="CR158" s="2305"/>
      <c r="CS158" s="1679" t="str">
        <f>IF(DQ162&gt;0,IF(ISERROR(MID(AE41,LEN(AE41)-3,1)),"",MID(AE41,LEN(AE41)-3,1)),"")</f>
        <v/>
      </c>
      <c r="CT158" s="1680"/>
      <c r="CU158" s="1680"/>
      <c r="CV158" s="1681"/>
      <c r="CW158" s="1682" t="str">
        <f>IF(DQ162&gt;0,IF(ISERROR(MID(AE41,LEN(AE41)-2,1)),"",MID(AE41,LEN(AE41)-2,1)),"")</f>
        <v/>
      </c>
      <c r="CX158" s="1651"/>
      <c r="CY158" s="1651"/>
      <c r="CZ158" s="1683"/>
      <c r="DA158" s="1682" t="str">
        <f>IF(DQ162&gt;0,IF(ISERROR(MID(AE41,LEN(AE41)-1,1)),"",MID(AE41,LEN(AE41)-1,1)),"")</f>
        <v/>
      </c>
      <c r="DB158" s="1651"/>
      <c r="DC158" s="1651"/>
      <c r="DD158" s="1683"/>
      <c r="DE158" s="1651" t="str">
        <f>IF(DQ162&gt;0,IF(ISERROR(MID(AE41,LEN(AE41)-0,1)),"",MID(AE41,LEN(AE41)-0,1)),"")</f>
        <v/>
      </c>
      <c r="DF158" s="1651"/>
      <c r="DG158" s="1651"/>
      <c r="DH158" s="1651"/>
      <c r="DI158" s="2305" t="s">
        <v>79</v>
      </c>
      <c r="DJ158" s="2305"/>
      <c r="DK158" s="2305"/>
      <c r="DL158" s="2305"/>
      <c r="DM158" s="1752" t="str">
        <f>IF(DQ162&gt;0,IF(ISERROR(MID(AX41,1,1)),"",MID(AX41,1,1)),"")</f>
        <v/>
      </c>
      <c r="DN158" s="1651"/>
      <c r="DO158" s="1651"/>
      <c r="DP158" s="1683"/>
      <c r="DQ158" s="1682" t="str">
        <f>IF(DQ162&gt;0,IF(ISERROR(MID(AX41,2,1)),"",MID(AX41,2,1)),"")</f>
        <v/>
      </c>
      <c r="DR158" s="1651"/>
      <c r="DS158" s="1651"/>
      <c r="DT158" s="1683"/>
      <c r="DU158" s="1682" t="str">
        <f>IF(DQ162&gt;0,IF(ISERROR(MID(AX41,3,1)),"",MID(AX41,3,1)),"")</f>
        <v/>
      </c>
      <c r="DV158" s="1651"/>
      <c r="DW158" s="1651"/>
      <c r="DX158" s="1683"/>
      <c r="DY158" s="1682" t="str">
        <f>IF(DQ162&gt;0,IF(ISERROR(MID(AX41,4,1)),"",MID(AX41,4,1)),"")</f>
        <v/>
      </c>
      <c r="DZ158" s="1651"/>
      <c r="EA158" s="1651"/>
      <c r="EB158" s="1683"/>
      <c r="EC158" s="1753" t="str">
        <f>IF(DQ162&gt;0,IF(ISERROR(MID(AX41,5,1)),"",MID(AX41,5,1)),"")</f>
        <v/>
      </c>
      <c r="ED158" s="2303"/>
      <c r="EE158" s="2303"/>
      <c r="EF158" s="2303"/>
      <c r="EG158" s="2304"/>
      <c r="EH158" s="2304"/>
      <c r="EI158" s="2304"/>
      <c r="EJ158" s="2304"/>
      <c r="EK158" s="1685" t="str">
        <f>IF(DQ162=0,"",IF(ISERROR(MID((CS162+DQ162),LEN((CS162+DQ162))-8,1)),"",MID((CS162+DQ162),LEN((CS162+DQ162))-8,1)))</f>
        <v/>
      </c>
      <c r="EL158" s="1685"/>
      <c r="EM158" s="1685"/>
      <c r="EN158" s="1679"/>
      <c r="EO158" s="1684" t="str">
        <f>IF(DQ162=0,"",IF(ISERROR(MID((CS162+DQ162),LEN((CS162+DQ162))-7,1)),"",MID((CS162+DQ162),LEN((CS162+DQ162))-7,1)))</f>
        <v/>
      </c>
      <c r="EP158" s="1685"/>
      <c r="EQ158" s="1685"/>
      <c r="ER158" s="1679"/>
      <c r="ES158" s="1684" t="str">
        <f>IF(DQ162=0,"",IF(ISERROR(MID((CS162+DQ162),LEN((CS162+DQ162))-6,1)),"",MID((CS162+DQ162),LEN((CS162+DQ162))-6,1)))</f>
        <v/>
      </c>
      <c r="ET158" s="1685"/>
      <c r="EU158" s="1685"/>
      <c r="EV158" s="1686"/>
      <c r="EW158" s="1684" t="str">
        <f>IF(DQ162=0,"",IF(ISERROR(MID((CS162+DQ162),LEN((CS162+DQ162))-5,1)),"",MID((CS162+DQ162),LEN((CS162+DQ162))-5,1)))</f>
        <v/>
      </c>
      <c r="EX158" s="1685"/>
      <c r="EY158" s="1685"/>
      <c r="EZ158" s="1679"/>
      <c r="FA158" s="1684" t="str">
        <f>IF(DQ162=0,"",IF(ISERROR(MID((CS162+DQ162),LEN((CS162+DQ162))-4,1)),"",MID((CS162+DQ162),LEN((CS162+DQ162))-4,1)))</f>
        <v/>
      </c>
      <c r="FB158" s="1685"/>
      <c r="FC158" s="1685"/>
      <c r="FD158" s="1679"/>
      <c r="FE158" s="1684" t="str">
        <f>IF(DQ162=0,"",IF(ISERROR(MID((CS162+DQ162),LEN((CS162+DQ162))-3,1)),"",MID((CS162+DQ162),LEN((CS162+DQ162))-3,1)))</f>
        <v/>
      </c>
      <c r="FF158" s="1685"/>
      <c r="FG158" s="1685"/>
      <c r="FH158" s="1686"/>
      <c r="FI158" s="1680" t="str">
        <f>IF(DQ162=0,"",IF(ISERROR(MID((CS162+DQ162),LEN((CS162+DQ162))-2,1)),"",MID((CS162+DQ162),LEN((CS162+DQ162))-2,1)))</f>
        <v/>
      </c>
      <c r="FJ158" s="1680"/>
      <c r="FK158" s="1680"/>
      <c r="FL158" s="1680"/>
      <c r="FM158" s="1680" t="str">
        <f>IF(DQ162=0,"",IF(ISERROR(MID((CS162+DQ162),LEN((CS162+DQ162))-1,1)),"",MID((CS162+DQ162),LEN((CS162+DQ162))-1,1)))</f>
        <v/>
      </c>
      <c r="FN158" s="1680"/>
      <c r="FO158" s="1680"/>
      <c r="FP158" s="1680"/>
      <c r="FQ158" s="1684" t="str">
        <f>IF(DQ162=0,"",IF(ISERROR(MID((CS162+DQ162),LEN((CS162+DQ162))-0,1)),"",MID((CS162+DQ162),LEN((CS162+DQ162))-0,1)))</f>
        <v/>
      </c>
      <c r="FR158" s="1685"/>
      <c r="FS158" s="1685"/>
      <c r="FT158" s="2419"/>
    </row>
    <row r="159" spans="2:176" ht="22.5" customHeight="1" x14ac:dyDescent="0.2">
      <c r="B159" s="87" t="str">
        <f t="shared" si="15"/>
        <v/>
      </c>
      <c r="C159" s="19" t="str">
        <f t="shared" si="15"/>
        <v/>
      </c>
      <c r="D159" s="397" t="str">
        <f t="shared" si="15"/>
        <v/>
      </c>
      <c r="E159" s="398"/>
      <c r="F159" s="398"/>
      <c r="G159" s="398"/>
      <c r="H159" s="398"/>
      <c r="I159" s="398"/>
      <c r="J159" s="398"/>
      <c r="K159" s="398"/>
      <c r="L159" s="398"/>
      <c r="M159" s="398"/>
      <c r="N159" s="398"/>
      <c r="O159" s="2847"/>
      <c r="P159" s="1150" t="str">
        <f>IF(P105="","",P105)</f>
        <v/>
      </c>
      <c r="Q159" s="1150"/>
      <c r="R159" s="1150"/>
      <c r="S159" s="363" t="str">
        <f>IF(S105="","",S105)</f>
        <v/>
      </c>
      <c r="T159" s="364"/>
      <c r="U159" s="364"/>
      <c r="V159" s="364"/>
      <c r="W159" s="365"/>
      <c r="X159" s="1151" t="str">
        <f>IF(X105="","",X105)</f>
        <v/>
      </c>
      <c r="Y159" s="938"/>
      <c r="Z159" s="938"/>
      <c r="AA159" s="938"/>
      <c r="AB159" s="938"/>
      <c r="AC159" s="938"/>
      <c r="AD159" s="938"/>
      <c r="AE159" s="938"/>
      <c r="AF159" s="938"/>
      <c r="AG159" s="938"/>
      <c r="AH159" s="938"/>
      <c r="AI159" s="939"/>
      <c r="AJ159" s="1152" t="str">
        <f t="shared" si="16"/>
        <v/>
      </c>
      <c r="AK159" s="1153"/>
      <c r="AL159" s="1153"/>
      <c r="AM159" s="1153"/>
      <c r="AN159" s="1153"/>
      <c r="AO159" s="1153"/>
      <c r="AP159" s="1153"/>
      <c r="AQ159" s="1153"/>
      <c r="AR159" s="1153"/>
      <c r="AS159" s="1153"/>
      <c r="AT159" s="1153"/>
      <c r="AU159" s="1153"/>
      <c r="AV159" s="1153"/>
      <c r="AW159" s="1153"/>
      <c r="AX159" s="1153"/>
      <c r="AY159" s="1153"/>
      <c r="AZ159" s="1153"/>
      <c r="BA159" s="1153"/>
      <c r="BB159" s="1153"/>
      <c r="BC159" s="1153"/>
      <c r="BD159" s="1153"/>
      <c r="BE159" s="1153"/>
      <c r="BF159" s="1153"/>
      <c r="BG159" s="1153"/>
      <c r="BH159" s="1153"/>
      <c r="BI159" s="1186"/>
      <c r="BJ159" s="1187"/>
      <c r="BK159" s="1187"/>
      <c r="BL159" s="1187"/>
      <c r="BM159" s="1187"/>
      <c r="BN159" s="1187"/>
      <c r="BO159" s="1187"/>
      <c r="BP159" s="1187"/>
      <c r="BQ159" s="1187"/>
      <c r="BR159" s="1187"/>
      <c r="BS159" s="1187"/>
      <c r="BT159" s="1187"/>
      <c r="BU159" s="1187"/>
      <c r="BV159" s="1187"/>
      <c r="BW159" s="1187"/>
      <c r="BX159" s="1187"/>
      <c r="BY159" s="1187"/>
      <c r="BZ159" s="1188"/>
      <c r="CA159" s="72"/>
      <c r="CB159" s="2"/>
      <c r="CC159" s="1664" t="str">
        <f>IF(DI162&gt;0,IF(ISERROR(MID(R41,LEN(R41)-2,1)),"",MID(R41,LEN(R41)-2,1)),IF(ISERROR(MID(R43,LEN(R43)-2,1)),"",MID(R43,LEN(R43)-2,1)))</f>
        <v/>
      </c>
      <c r="CD159" s="1665"/>
      <c r="CE159" s="1665"/>
      <c r="CF159" s="1666"/>
      <c r="CG159" s="1667" t="str">
        <f>IF(DI162&gt;0,IF(ISERROR(MID(R41,LEN(R41)-1,1)),"",MID(R41,LEN(R41)-1,1)),IF(ISERROR(MID(R43,LEN(R43)-1,1)),"",MID(R43,LEN(R43)-1,1)))</f>
        <v/>
      </c>
      <c r="CH159" s="1665"/>
      <c r="CI159" s="1665"/>
      <c r="CJ159" s="1666"/>
      <c r="CK159" s="1668" t="str">
        <f>IF(DI162&gt;0,IF(ISERROR(MID(R41,LEN(R41)-0,1)),"",MID(R41,LEN(R41)-0,1)),IF(ISERROR(MID(R43,LEN(R43)-0,1)),"",MID(R43,LEN(R43)-0,1)))</f>
        <v/>
      </c>
      <c r="CL159" s="1669"/>
      <c r="CM159" s="1669"/>
      <c r="CN159" s="1670"/>
      <c r="CO159" s="1671" t="s">
        <v>79</v>
      </c>
      <c r="CP159" s="1671"/>
      <c r="CQ159" s="1671"/>
      <c r="CR159" s="1671"/>
      <c r="CS159" s="1670" t="str">
        <f>IF(DI162&gt;0,IF(ISERROR(MID(AE41,LEN(AE41)-3,1)),"",MID(AE41,LEN(AE41)-3,1)),IF(ISERROR(MID(AE43,LEN(AE43)-3,1)),"",MID(AE43,LEN(AE43)-3,1)))</f>
        <v/>
      </c>
      <c r="CT159" s="1672"/>
      <c r="CU159" s="1672"/>
      <c r="CV159" s="1673"/>
      <c r="CW159" s="1674" t="str">
        <f>IF(DI162&gt;0,IF(ISERROR(MID(AE41,LEN(AE41)-2,1)),"",MID(AE41,LEN(AE41)-2,1)),IF(ISERROR(MID(AE43,LEN(AE43)-2,1)),"",MID(AE43,LEN(AE43)-2,1)))</f>
        <v/>
      </c>
      <c r="CX159" s="1672"/>
      <c r="CY159" s="1672"/>
      <c r="CZ159" s="1673"/>
      <c r="DA159" s="1674" t="str">
        <f>IF(DI162&gt;0,IF(ISERROR(MID(AE41,LEN(AE41)-1,1)),"",MID(AE41,LEN(AE41)-1,1)),IF(ISERROR(MID(AE43,LEN(AE43)-1,1)),"",MID(AE43,LEN(AE43)-1,1)))</f>
        <v/>
      </c>
      <c r="DB159" s="1672"/>
      <c r="DC159" s="1672"/>
      <c r="DD159" s="1673"/>
      <c r="DE159" s="1672" t="str">
        <f>IF(DI162&gt;0,IF(ISERROR(MID(AE41,LEN(AE41)-0,1)),"",MID(AE41,LEN(AE41)-0,1)),IF(ISERROR(MID(AE43,LEN(AE43)-0,1)),"",MID(AE43,LEN(AE43)-0,1)))</f>
        <v/>
      </c>
      <c r="DF159" s="1672"/>
      <c r="DG159" s="1672"/>
      <c r="DH159" s="1672"/>
      <c r="DI159" s="1671" t="s">
        <v>79</v>
      </c>
      <c r="DJ159" s="1671"/>
      <c r="DK159" s="1671"/>
      <c r="DL159" s="1671"/>
      <c r="DM159" s="1670" t="str">
        <f>IF(DI162&gt;0,IF(ISERROR(MID(AX41,1,1)),"",MID(AX41,1,1)),IF(ISERROR(MID(AX43,1,1)),"",MID(AX43,1,1)))</f>
        <v/>
      </c>
      <c r="DN159" s="1672"/>
      <c r="DO159" s="1672"/>
      <c r="DP159" s="1673"/>
      <c r="DQ159" s="1674" t="str">
        <f>IF(DI162&gt;0,IF(ISERROR(MID(AX41,2,1)),"",MID(AX41,2,1)),IF(ISERROR(MID(AX43,2,1)),"",MID(AX43,2,1)))</f>
        <v/>
      </c>
      <c r="DR159" s="1672"/>
      <c r="DS159" s="1672"/>
      <c r="DT159" s="1673"/>
      <c r="DU159" s="1674" t="str">
        <f>IF(DI162&gt;0,IF(ISERROR(MID(AX41,3,1)),"",MID(AX41,3,1)),IF(ISERROR(MID(AX43,3,1)),"",MID(AX43,3,1)))</f>
        <v/>
      </c>
      <c r="DV159" s="1672"/>
      <c r="DW159" s="1672"/>
      <c r="DX159" s="1673"/>
      <c r="DY159" s="1674" t="str">
        <f>IF(DI162&gt;0,IF(ISERROR(MID(AX41,4,1)),"",MID(AX41,4,1)),IF(ISERROR(MID(AX43,4,1)),"",MID(AX43,4,1)))</f>
        <v/>
      </c>
      <c r="DZ159" s="1672"/>
      <c r="EA159" s="1672"/>
      <c r="EB159" s="1673"/>
      <c r="EC159" s="1672" t="str">
        <f>IF(DI162&gt;0,IF(ISERROR(MID(AX41,5,1)),"",MID(AX41,5,1)),IF(ISERROR(MID(AX43,5,1)),"",MID(AX43,5,1)))</f>
        <v/>
      </c>
      <c r="ED159" s="1672"/>
      <c r="EE159" s="1672"/>
      <c r="EF159" s="1668"/>
      <c r="EG159" s="1675" t="str">
        <f>IF(FQ159="","","※")</f>
        <v/>
      </c>
      <c r="EH159" s="1675"/>
      <c r="EI159" s="1675"/>
      <c r="EJ159" s="1675"/>
      <c r="EK159" s="1665" t="str">
        <f>IF(DI162=0,"",IF(ISERROR(MID((CK162+DI162),LEN((CK162+DI162))-8,1)),"",MID((CK162+DI162),LEN((CK162+DI162))-8,1)))</f>
        <v/>
      </c>
      <c r="EL159" s="1665"/>
      <c r="EM159" s="1665"/>
      <c r="EN159" s="1676"/>
      <c r="EO159" s="1677" t="str">
        <f>IF(DI162=0,"",IF(ISERROR(MID((CK162+DI162),LEN((CK162+DI162))-7,1)),"",MID((CK162+DI162),LEN((CK162+DI162))-7,1)))</f>
        <v/>
      </c>
      <c r="EP159" s="1665"/>
      <c r="EQ159" s="1665"/>
      <c r="ER159" s="1676"/>
      <c r="ES159" s="1677" t="str">
        <f>IF(DI162=0,"",IF(ISERROR(MID((CK162+DI162),LEN((CK162+DI162))-6,1)),"",MID((CK162+DI162),LEN((CK162+DI162))-6,1)))</f>
        <v/>
      </c>
      <c r="ET159" s="1665"/>
      <c r="EU159" s="1665"/>
      <c r="EV159" s="1678"/>
      <c r="EW159" s="1677" t="str">
        <f>IF(DI162=0,"",IF(ISERROR(MID((CK162+DI162),LEN((CK162+DI162))-5,1)),"",MID((CK162+DI162),LEN((CK162+DI162))-5,1)))</f>
        <v/>
      </c>
      <c r="EX159" s="1665"/>
      <c r="EY159" s="1665"/>
      <c r="EZ159" s="1676"/>
      <c r="FA159" s="1677" t="str">
        <f>IF(DI162=0,"",IF(ISERROR(MID((CK162+DI162),LEN((CK162+DI162))-4,1)),"",MID((CK162+DI162),LEN((CK162+DI162))-4,1)))</f>
        <v/>
      </c>
      <c r="FB159" s="1665"/>
      <c r="FC159" s="1665"/>
      <c r="FD159" s="1676"/>
      <c r="FE159" s="1677" t="str">
        <f>IF(DI162=0,"",IF(ISERROR(MID((CK162+DI162),LEN((CK162+DI162))-3,1)),"",MID((CK162+DI162),LEN((CK162+DI162))-3,1)))</f>
        <v/>
      </c>
      <c r="FF159" s="1665"/>
      <c r="FG159" s="1665"/>
      <c r="FH159" s="1678"/>
      <c r="FI159" s="1677" t="str">
        <f>IF(DI162=0,"",IF(ISERROR(MID((CK162+DI162),LEN((CK162+DI162))-2,1)),"",MID((CK162+DI162),LEN((CK162+DI162))-2,1)))</f>
        <v/>
      </c>
      <c r="FJ159" s="1665"/>
      <c r="FK159" s="1665"/>
      <c r="FL159" s="1676"/>
      <c r="FM159" s="1677" t="str">
        <f>IF(DI162=0,"",IF(ISERROR(MID((CK162+DI162),LEN((CK162+DI162))-1,1)),"",MID((CK162+DI162),LEN((CK162+DI162))-1,1)))</f>
        <v/>
      </c>
      <c r="FN159" s="1665"/>
      <c r="FO159" s="1665"/>
      <c r="FP159" s="1676"/>
      <c r="FQ159" s="1677" t="str">
        <f>IF(DI162=0,"",IF(ISERROR(MID((CK162+DI162),LEN((CK162+DI162))-0,1)),"",MID((CK162+DI162),LEN((CK162+DI162))-0,1)))</f>
        <v/>
      </c>
      <c r="FR159" s="1665"/>
      <c r="FS159" s="1665"/>
      <c r="FT159" s="2336"/>
    </row>
    <row r="160" spans="2:176" ht="22.5" customHeight="1" x14ac:dyDescent="0.2">
      <c r="B160" s="87" t="str">
        <f t="shared" si="15"/>
        <v/>
      </c>
      <c r="C160" s="19" t="str">
        <f t="shared" si="15"/>
        <v/>
      </c>
      <c r="D160" s="397" t="str">
        <f t="shared" si="15"/>
        <v/>
      </c>
      <c r="E160" s="398"/>
      <c r="F160" s="398"/>
      <c r="G160" s="398"/>
      <c r="H160" s="398"/>
      <c r="I160" s="398"/>
      <c r="J160" s="398"/>
      <c r="K160" s="398"/>
      <c r="L160" s="398"/>
      <c r="M160" s="398"/>
      <c r="N160" s="398"/>
      <c r="O160" s="2847"/>
      <c r="P160" s="1150" t="str">
        <f>IF(P106="","",P106)</f>
        <v/>
      </c>
      <c r="Q160" s="1150"/>
      <c r="R160" s="1150"/>
      <c r="S160" s="363" t="str">
        <f>IF(S106="","",S106)</f>
        <v/>
      </c>
      <c r="T160" s="364"/>
      <c r="U160" s="364"/>
      <c r="V160" s="364"/>
      <c r="W160" s="365"/>
      <c r="X160" s="1151" t="str">
        <f>IF(X106="","",X106)</f>
        <v/>
      </c>
      <c r="Y160" s="938"/>
      <c r="Z160" s="938"/>
      <c r="AA160" s="938"/>
      <c r="AB160" s="938"/>
      <c r="AC160" s="938"/>
      <c r="AD160" s="938"/>
      <c r="AE160" s="938"/>
      <c r="AF160" s="938"/>
      <c r="AG160" s="938"/>
      <c r="AH160" s="938"/>
      <c r="AI160" s="939"/>
      <c r="AJ160" s="1152" t="str">
        <f t="shared" si="16"/>
        <v/>
      </c>
      <c r="AK160" s="1153"/>
      <c r="AL160" s="1153"/>
      <c r="AM160" s="1153"/>
      <c r="AN160" s="1153"/>
      <c r="AO160" s="1153"/>
      <c r="AP160" s="1153"/>
      <c r="AQ160" s="1153"/>
      <c r="AR160" s="1153"/>
      <c r="AS160" s="1153"/>
      <c r="AT160" s="1153"/>
      <c r="AU160" s="1153"/>
      <c r="AV160" s="1153"/>
      <c r="AW160" s="1153"/>
      <c r="AX160" s="1153"/>
      <c r="AY160" s="1153"/>
      <c r="AZ160" s="1153"/>
      <c r="BA160" s="1153"/>
      <c r="BB160" s="1153"/>
      <c r="BC160" s="1153"/>
      <c r="BD160" s="1153"/>
      <c r="BE160" s="1153"/>
      <c r="BF160" s="1153"/>
      <c r="BG160" s="1153"/>
      <c r="BH160" s="1153"/>
      <c r="BI160" s="1166"/>
      <c r="BJ160" s="1167"/>
      <c r="BK160" s="1167"/>
      <c r="BL160" s="1167"/>
      <c r="BM160" s="1167"/>
      <c r="BN160" s="1167"/>
      <c r="BO160" s="1167"/>
      <c r="BP160" s="1167"/>
      <c r="BQ160" s="1167"/>
      <c r="BR160" s="1167"/>
      <c r="BS160" s="1167"/>
      <c r="BT160" s="1167"/>
      <c r="BU160" s="1167"/>
      <c r="BV160" s="1167"/>
      <c r="BW160" s="1167"/>
      <c r="BX160" s="1167"/>
      <c r="BY160" s="1167"/>
      <c r="BZ160" s="1168"/>
      <c r="CA160" s="72"/>
      <c r="CB160" s="2"/>
      <c r="CC160" s="1664" t="str">
        <f>IF(COUNTIF(Q52:R58,"◇")&gt;=1,IF(ISERROR(MID(R41,LEN(R41)-2,1)),"",MID(R41,LEN(R41)-2,1)),IF(ISERROR(MID(R45,LEN(R45)-2,1)),"",MID(R45,LEN(R45)-2,1)))</f>
        <v/>
      </c>
      <c r="CD160" s="1665"/>
      <c r="CE160" s="1665"/>
      <c r="CF160" s="1666"/>
      <c r="CG160" s="1667" t="str">
        <f>IF(COUNTIF(Q52:R58,"◇")&gt;=1,IF(ISERROR(MID(R41,LEN(R41)-1,1)),"",MID(R41,LEN(R41)-1,1)),IF(ISERROR(MID(R45,LEN(R45)-1,1)),"",MID(R45,LEN(R45)-1,1)))</f>
        <v/>
      </c>
      <c r="CH160" s="1665"/>
      <c r="CI160" s="1665"/>
      <c r="CJ160" s="1666"/>
      <c r="CK160" s="1668" t="str">
        <f>IF(COUNTIF(Q52:R58,"◇")&gt;=1,IF(ISERROR(MID(R41,LEN(R41)-0,1)),"",MID(R41,LEN(R41)-0,1)),IF(ISERROR(MID(R45,LEN(R45)-0,1)),"",MID(R45,LEN(R45)-0,1)))</f>
        <v/>
      </c>
      <c r="CL160" s="1669"/>
      <c r="CM160" s="1669"/>
      <c r="CN160" s="1670"/>
      <c r="CO160" s="1671" t="s">
        <v>79</v>
      </c>
      <c r="CP160" s="1671"/>
      <c r="CQ160" s="1671"/>
      <c r="CR160" s="1671"/>
      <c r="CS160" s="1670" t="str">
        <f>IF(COUNTIF(Q52:R58,"◇")&gt;=1,IF(ISERROR(MID(AE41,LEN(AE41)-3,1)),"",MID(AE41,LEN(AE41)-3,1)),IF(ISERROR(MID(AE45,LEN(AE45)-3,1)),"",MID(AE45,LEN(AE45)-3,1)))</f>
        <v/>
      </c>
      <c r="CT160" s="1672"/>
      <c r="CU160" s="1672"/>
      <c r="CV160" s="1673"/>
      <c r="CW160" s="1674" t="str">
        <f>IF(COUNTIF(Q52:R58,"◇")&gt;=1,IF(ISERROR(MID(AE41,LEN(AE41)-2,1)),"",MID(AE41,LEN(AE41)-2,1)),IF(ISERROR(MID(AE45,LEN(AE45)-2,1)),"",MID(AE45,LEN(AE45)-2,1)))</f>
        <v/>
      </c>
      <c r="CX160" s="1672"/>
      <c r="CY160" s="1672"/>
      <c r="CZ160" s="1673"/>
      <c r="DA160" s="1674" t="str">
        <f>IF(COUNTIF(Q52:R58,"◇")&gt;=1,IF(ISERROR(MID(AE41,LEN(AE41)-1,1)),"",MID(AE41,LEN(AE41)-1,1)),IF(ISERROR(MID(AE45,LEN(AE45)-1,1)),"",MID(AE45,LEN(AE45)-1,1)))</f>
        <v/>
      </c>
      <c r="DB160" s="1672"/>
      <c r="DC160" s="1672"/>
      <c r="DD160" s="1673"/>
      <c r="DE160" s="1672" t="str">
        <f>IF(COUNTIF(Q52:R58,"◇")&gt;=1,IF(ISERROR(MID(AE41,LEN(AE41)-0,1)),"",MID(AE41,LEN(AE41)-0,1)),IF(ISERROR(MID(AE45,LEN(AE45)-0,1)),"",MID(AE45,LEN(AE45)-0,1)))</f>
        <v/>
      </c>
      <c r="DF160" s="1672"/>
      <c r="DG160" s="1672"/>
      <c r="DH160" s="1672"/>
      <c r="DI160" s="2902" t="s">
        <v>79</v>
      </c>
      <c r="DJ160" s="2903"/>
      <c r="DK160" s="2903"/>
      <c r="DL160" s="2904"/>
      <c r="DM160" s="1670" t="str">
        <f>IF(COUNTIF(Q52:R58,"◇")&gt;=1,IF(ISERROR(MID(AX41,1,1)),"",MID(AX41,1,1)),IF(ISERROR(MID(AX45,1,1)),"",MID(AX45,1,1)))</f>
        <v/>
      </c>
      <c r="DN160" s="1672"/>
      <c r="DO160" s="1672"/>
      <c r="DP160" s="1673"/>
      <c r="DQ160" s="1674" t="str">
        <f>IF(COUNTIF(Q52:R58,"◇")&gt;=1,IF(ISERROR(MID(AX41,2,1)),"",MID(AX41,2,1)),IF(ISERROR(MID(AX45,2,1)),"",MID(AX45,2,1)))</f>
        <v/>
      </c>
      <c r="DR160" s="1672"/>
      <c r="DS160" s="1672"/>
      <c r="DT160" s="1673"/>
      <c r="DU160" s="1674" t="str">
        <f>IF(COUNTIF(Q52:R58,"◇")&gt;=1,IF(ISERROR(MID(AX41,3,1)),"",MID(AX41,3,1)),IF(ISERROR(MID(AX45,3,1)),"",MID(AX45,3,1)))</f>
        <v/>
      </c>
      <c r="DV160" s="1672"/>
      <c r="DW160" s="1672"/>
      <c r="DX160" s="1673"/>
      <c r="DY160" s="1674" t="str">
        <f>IF(COUNTIF(Q52:R58,"◇")&gt;=1,IF(ISERROR(MID(AX41,4,1)),"",MID(AX41,4,1)),IF(ISERROR(MID(AX45,4,1)),"",MID(AX45,4,1)))</f>
        <v/>
      </c>
      <c r="DZ160" s="1672"/>
      <c r="EA160" s="1672"/>
      <c r="EB160" s="1673"/>
      <c r="EC160" s="1668" t="str">
        <f>IF(COUNTIF(Q52:R58,"◇")&gt;=1,IF(ISERROR(MID(AX41,5,1)),"",MID(AX41,5,1)),IF(ISERROR(MID(AX45,5,1)),"",MID(AX45,5,1)))</f>
        <v/>
      </c>
      <c r="ED160" s="1669"/>
      <c r="EE160" s="1669"/>
      <c r="EF160" s="1669"/>
      <c r="EG160" s="1675" t="str">
        <f>IF(FQ160="","","◇")</f>
        <v/>
      </c>
      <c r="EH160" s="1675"/>
      <c r="EI160" s="1675"/>
      <c r="EJ160" s="1675"/>
      <c r="EK160" s="1665" t="str">
        <f>IF(SUMIF(Q52:R58,N62,AY52:BV58)=0,"",IF(ISERROR(MID(ROUND(SUMIF(Q52:R58,N62,AY52:BV58),0),LEN(ROUND(SUMIF(Q52:R58,N62,AY52:BV58),0))-8,1)),"",MID(ROUND(SUMIF(Q52:R58,N62,AY52:BV58),0),LEN(ROUND(SUMIF(Q52:R58,N62,AY52:BV58),0))-8,1)))</f>
        <v/>
      </c>
      <c r="EL160" s="1665"/>
      <c r="EM160" s="1665"/>
      <c r="EN160" s="1676"/>
      <c r="EO160" s="1677" t="str">
        <f>IF(SUMIF(Q52:R58,N62,AY52:BV58)=0,"",IF(ISERROR(MID(ROUND(SUMIF(Q52:R58,N62,AY52:BV58),0),LEN(ROUND(SUMIF(Q52:R58,N62,AY52:BV58),0))-7,1)),"",MID(ROUND(SUMIF(Q52:R58,N62,AY52:BV58),0),LEN(ROUND(SUMIF(Q52:R58,N62,AY52:BV58),0))-7,1)))</f>
        <v/>
      </c>
      <c r="EP160" s="1665"/>
      <c r="EQ160" s="1665"/>
      <c r="ER160" s="1676"/>
      <c r="ES160" s="1677" t="str">
        <f>IF(SUMIF(Q52:R58,N62,AY52:BV58)=0,"",IF(ISERROR(MID(ROUND(SUMIF(Q52:R58,N62,AY52:BV58),0),LEN(ROUND(SUMIF(Q52:R58,N62,AY52:BV58),0))-6,1)),"",MID(ROUND(SUMIF(Q52:R58,N62,AY52:BV58),0),LEN(ROUND(SUMIF(Q52:R58,N62,AY52:BV58),0))-6,1)))</f>
        <v/>
      </c>
      <c r="ET160" s="1665"/>
      <c r="EU160" s="1665"/>
      <c r="EV160" s="1678"/>
      <c r="EW160" s="1677" t="str">
        <f>IF(SUMIF(Q52:R58,N62,AY52:BV58)=0,"",IF(ISERROR(MID(ROUND(SUMIF(Q52:R58,N62,AY52:BV58),0),LEN(ROUND(SUMIF(Q52:R58,N62,AY52:BV58),0))-5,1)),"",MID(ROUND(SUMIF(Q52:R58,N62,AY52:BV58),0),LEN(ROUND(SUMIF(Q52:R58,N62,AY52:BV58),0))-5,1)))</f>
        <v/>
      </c>
      <c r="EX160" s="1665"/>
      <c r="EY160" s="1665"/>
      <c r="EZ160" s="1676"/>
      <c r="FA160" s="1677" t="str">
        <f>IF(SUMIF(Q52:R58,N62,AY52:BV58)=0,"",IF(ISERROR(MID(ROUND(SUMIF(Q52:R58,N62,AY52:BV58),0),LEN(ROUND(SUMIF(Q52:R58,N62,AY52:BV58),0))-4,1)),"",MID(ROUND(SUMIF(Q52:R58,N62,AY52:BV58),0),LEN(ROUND(SUMIF(Q52:R58,N62,AY52:BV58),0))-4,1)))</f>
        <v/>
      </c>
      <c r="FB160" s="1665"/>
      <c r="FC160" s="1665"/>
      <c r="FD160" s="1676"/>
      <c r="FE160" s="1677" t="str">
        <f>IF(SUMIF(Q52:R58,N62,AY52:BV58)=0,"",IF(ISERROR(MID(ROUND(SUMIF(Q52:R58,N62,AY52:BV58),0),LEN(ROUND(SUMIF(Q52:R58,N62,AY52:BV58),0))-3,1)),"",MID(ROUND(SUMIF(Q52:R58,N62,AY52:BV58),0),LEN(ROUND(SUMIF(Q52:R58,N62,AY52:BV58),0))-3,1)))</f>
        <v/>
      </c>
      <c r="FF160" s="1665"/>
      <c r="FG160" s="1665"/>
      <c r="FH160" s="1678"/>
      <c r="FI160" s="1677" t="str">
        <f>IF(SUMIF(Q52:R58,N62,AY52:BV58)=0,"",IF(ISERROR(MID(ROUND(SUMIF(Q52:R58,N62,AY52:BV58),0),LEN(ROUND(SUMIF(Q52:R58,N62,AY52:BV58),0))-2,1)),"",MID(ROUND(SUMIF(Q52:R58,N62,AY52:BV58),0),LEN(ROUND(SUMIF(Q52:R58,N62,AY52:BV58),0))-2,1)))</f>
        <v/>
      </c>
      <c r="FJ160" s="1665"/>
      <c r="FK160" s="1665"/>
      <c r="FL160" s="1676"/>
      <c r="FM160" s="1677" t="str">
        <f>IF(SUMIF(Q52:R58,N62,AY52:BV58)=0,"",IF(ISERROR(MID(ROUND(SUMIF(Q52:R58,N62,AY52:BV58),0),LEN(ROUND(SUMIF(Q52:R58,N62,AY52:BV58),0))-1,1)),"",MID(ROUND(SUMIF(Q52:R58,N62,AY52:BV58),0),LEN(ROUND(SUMIF(Q52:R58,N62,AY52:BV58),0))-1,1)))</f>
        <v/>
      </c>
      <c r="FN160" s="1665"/>
      <c r="FO160" s="1665"/>
      <c r="FP160" s="1676"/>
      <c r="FQ160" s="1677" t="str">
        <f>IF(SUMIF(Q52:R58,N62,AY52:BV58)=0,"",IF(ISERROR(MID(ROUND(SUMIF(Q52:R58,N62,AY52:BV58),0),LEN(ROUND(SUMIF(Q52:R58,N62,AY52:BV58),0))-0,1)),"",MID(ROUND(SUMIF(Q52:R58,N62,AY52:BV58),0),LEN(ROUND(SUMIF(Q52:R58,N62,AY52:BV58),0))-0,1)))</f>
        <v/>
      </c>
      <c r="FR160" s="1665"/>
      <c r="FS160" s="1665"/>
      <c r="FT160" s="2336"/>
    </row>
    <row r="161" spans="2:178" ht="22.5" customHeight="1" thickBot="1" x14ac:dyDescent="0.25">
      <c r="B161" s="177" t="str">
        <f t="shared" si="15"/>
        <v/>
      </c>
      <c r="C161" s="178" t="str">
        <f t="shared" si="15"/>
        <v/>
      </c>
      <c r="D161" s="962" t="str">
        <f t="shared" si="15"/>
        <v/>
      </c>
      <c r="E161" s="963"/>
      <c r="F161" s="963"/>
      <c r="G161" s="963"/>
      <c r="H161" s="963"/>
      <c r="I161" s="963"/>
      <c r="J161" s="963"/>
      <c r="K161" s="963"/>
      <c r="L161" s="963"/>
      <c r="M161" s="963"/>
      <c r="N161" s="963"/>
      <c r="O161" s="2846"/>
      <c r="P161" s="1194" t="str">
        <f>IF(P107="","",P107)</f>
        <v/>
      </c>
      <c r="Q161" s="1194"/>
      <c r="R161" s="1194"/>
      <c r="S161" s="1195" t="str">
        <f>IF(S107="","",S107)</f>
        <v/>
      </c>
      <c r="T161" s="1196"/>
      <c r="U161" s="1196"/>
      <c r="V161" s="1196"/>
      <c r="W161" s="1197"/>
      <c r="X161" s="970" t="str">
        <f>IF(X107="","",X107)</f>
        <v/>
      </c>
      <c r="Y161" s="971"/>
      <c r="Z161" s="971"/>
      <c r="AA161" s="971"/>
      <c r="AB161" s="971"/>
      <c r="AC161" s="971"/>
      <c r="AD161" s="971"/>
      <c r="AE161" s="971"/>
      <c r="AF161" s="971"/>
      <c r="AG161" s="971"/>
      <c r="AH161" s="971"/>
      <c r="AI161" s="972"/>
      <c r="AJ161" s="1224" t="str">
        <f t="shared" si="16"/>
        <v/>
      </c>
      <c r="AK161" s="1225"/>
      <c r="AL161" s="1225"/>
      <c r="AM161" s="1225"/>
      <c r="AN161" s="1225"/>
      <c r="AO161" s="1225"/>
      <c r="AP161" s="1225"/>
      <c r="AQ161" s="1225"/>
      <c r="AR161" s="1225"/>
      <c r="AS161" s="1225"/>
      <c r="AT161" s="1225"/>
      <c r="AU161" s="1225"/>
      <c r="AV161" s="1225"/>
      <c r="AW161" s="1225"/>
      <c r="AX161" s="1225"/>
      <c r="AY161" s="1225"/>
      <c r="AZ161" s="1225"/>
      <c r="BA161" s="1225"/>
      <c r="BB161" s="1225"/>
      <c r="BC161" s="1225"/>
      <c r="BD161" s="1225"/>
      <c r="BE161" s="1225"/>
      <c r="BF161" s="1225"/>
      <c r="BG161" s="1225"/>
      <c r="BH161" s="1225"/>
      <c r="BI161" s="2899"/>
      <c r="BJ161" s="2900"/>
      <c r="BK161" s="2900"/>
      <c r="BL161" s="2900"/>
      <c r="BM161" s="2900"/>
      <c r="BN161" s="2900"/>
      <c r="BO161" s="2900"/>
      <c r="BP161" s="2900"/>
      <c r="BQ161" s="2900"/>
      <c r="BR161" s="2900"/>
      <c r="BS161" s="2900"/>
      <c r="BT161" s="2900"/>
      <c r="BU161" s="2900"/>
      <c r="BV161" s="2900"/>
      <c r="BW161" s="2900"/>
      <c r="BX161" s="2900"/>
      <c r="BY161" s="2900"/>
      <c r="BZ161" s="2901"/>
      <c r="CA161" s="72"/>
      <c r="CB161" s="2"/>
      <c r="CC161" s="2325"/>
      <c r="CD161" s="2326"/>
      <c r="CE161" s="2326"/>
      <c r="CF161" s="2327"/>
      <c r="CG161" s="2328"/>
      <c r="CH161" s="2326"/>
      <c r="CI161" s="2326"/>
      <c r="CJ161" s="2327"/>
      <c r="CK161" s="2329"/>
      <c r="CL161" s="2326"/>
      <c r="CM161" s="2326"/>
      <c r="CN161" s="2330"/>
      <c r="CO161" s="2331" t="s">
        <v>79</v>
      </c>
      <c r="CP161" s="2331"/>
      <c r="CQ161" s="2331"/>
      <c r="CR161" s="2331"/>
      <c r="CS161" s="2330"/>
      <c r="CT161" s="2332"/>
      <c r="CU161" s="2332"/>
      <c r="CV161" s="2333"/>
      <c r="CW161" s="2334"/>
      <c r="CX161" s="2332"/>
      <c r="CY161" s="2332"/>
      <c r="CZ161" s="2333"/>
      <c r="DA161" s="2334"/>
      <c r="DB161" s="2332"/>
      <c r="DC161" s="2332"/>
      <c r="DD161" s="2333"/>
      <c r="DE161" s="2332"/>
      <c r="DF161" s="2332"/>
      <c r="DG161" s="2332"/>
      <c r="DH161" s="2332"/>
      <c r="DI161" s="2331" t="s">
        <v>79</v>
      </c>
      <c r="DJ161" s="2331"/>
      <c r="DK161" s="2331"/>
      <c r="DL161" s="2331"/>
      <c r="DM161" s="2330"/>
      <c r="DN161" s="2332"/>
      <c r="DO161" s="2332"/>
      <c r="DP161" s="2333"/>
      <c r="DQ161" s="2334"/>
      <c r="DR161" s="2332"/>
      <c r="DS161" s="2332"/>
      <c r="DT161" s="2333"/>
      <c r="DU161" s="2334"/>
      <c r="DV161" s="2332"/>
      <c r="DW161" s="2332"/>
      <c r="DX161" s="2333"/>
      <c r="DY161" s="2912"/>
      <c r="DZ161" s="2913"/>
      <c r="EA161" s="2913"/>
      <c r="EB161" s="2914"/>
      <c r="EC161" s="1677"/>
      <c r="ED161" s="1665"/>
      <c r="EE161" s="1665"/>
      <c r="EF161" s="1665"/>
      <c r="EG161" s="1675"/>
      <c r="EH161" s="1675"/>
      <c r="EI161" s="1675"/>
      <c r="EJ161" s="1675"/>
      <c r="EK161" s="1665"/>
      <c r="EL161" s="1665"/>
      <c r="EM161" s="1665"/>
      <c r="EN161" s="1676"/>
      <c r="EO161" s="1677"/>
      <c r="EP161" s="1665"/>
      <c r="EQ161" s="1665"/>
      <c r="ER161" s="1676"/>
      <c r="ES161" s="1677"/>
      <c r="ET161" s="1665"/>
      <c r="EU161" s="1665"/>
      <c r="EV161" s="1678"/>
      <c r="EW161" s="1677"/>
      <c r="EX161" s="1665"/>
      <c r="EY161" s="1665"/>
      <c r="EZ161" s="1676"/>
      <c r="FA161" s="1677"/>
      <c r="FB161" s="1665"/>
      <c r="FC161" s="1665"/>
      <c r="FD161" s="1676"/>
      <c r="FE161" s="1677"/>
      <c r="FF161" s="1665"/>
      <c r="FG161" s="1665"/>
      <c r="FH161" s="1678"/>
      <c r="FI161" s="1677"/>
      <c r="FJ161" s="1665"/>
      <c r="FK161" s="1665"/>
      <c r="FL161" s="1676"/>
      <c r="FM161" s="1677"/>
      <c r="FN161" s="1665"/>
      <c r="FO161" s="1665"/>
      <c r="FP161" s="1676"/>
      <c r="FQ161" s="1677"/>
      <c r="FR161" s="1665"/>
      <c r="FS161" s="1665"/>
      <c r="FT161" s="2336"/>
    </row>
    <row r="162" spans="2:178" ht="7.5" customHeight="1" x14ac:dyDescent="0.2">
      <c r="B162" s="2"/>
      <c r="C162" s="2"/>
      <c r="D162" s="2"/>
      <c r="E162" s="2"/>
      <c r="F162" s="2"/>
      <c r="G162" s="2"/>
      <c r="H162" s="2"/>
      <c r="I162" s="2"/>
      <c r="J162" s="179"/>
      <c r="K162" s="179"/>
      <c r="L162" s="179"/>
      <c r="M162" s="179"/>
      <c r="N162" s="179"/>
      <c r="O162" s="179"/>
      <c r="P162" s="2894"/>
      <c r="Q162" s="2895"/>
      <c r="R162" s="2895"/>
      <c r="S162" s="2895"/>
      <c r="T162" s="2895"/>
      <c r="U162" s="2895"/>
      <c r="V162" s="2895"/>
      <c r="W162" s="2895"/>
      <c r="X162" s="2895"/>
      <c r="Y162" s="2895"/>
      <c r="Z162" s="2895"/>
      <c r="AA162" s="2895"/>
      <c r="AB162" s="2895"/>
      <c r="AC162" s="2895"/>
      <c r="AD162" s="2895"/>
      <c r="AE162" s="2895"/>
      <c r="AF162" s="2895"/>
      <c r="AG162" s="2895"/>
      <c r="AH162" s="2895"/>
      <c r="AI162" s="2896"/>
      <c r="AJ162" s="1012" t="str">
        <f t="shared" si="16"/>
        <v/>
      </c>
      <c r="AK162" s="1008"/>
      <c r="AL162" s="1008"/>
      <c r="AM162" s="1008"/>
      <c r="AN162" s="1008"/>
      <c r="AO162" s="1008"/>
      <c r="AP162" s="1008"/>
      <c r="AQ162" s="1008"/>
      <c r="AR162" s="1008"/>
      <c r="AS162" s="1008"/>
      <c r="AT162" s="1008"/>
      <c r="AU162" s="1008"/>
      <c r="AV162" s="1008"/>
      <c r="AW162" s="1008"/>
      <c r="AX162" s="1008"/>
      <c r="AY162" s="1008"/>
      <c r="AZ162" s="1008"/>
      <c r="BA162" s="1008"/>
      <c r="BB162" s="1008"/>
      <c r="BC162" s="1008"/>
      <c r="BD162" s="1008"/>
      <c r="BE162" s="1008"/>
      <c r="BF162" s="1008"/>
      <c r="BG162" s="1008"/>
      <c r="BH162" s="1008"/>
      <c r="BI162" s="2909"/>
      <c r="BJ162" s="2910"/>
      <c r="BK162" s="2910"/>
      <c r="BL162" s="2910"/>
      <c r="BM162" s="2910"/>
      <c r="BN162" s="2910"/>
      <c r="BO162" s="2910"/>
      <c r="BP162" s="2910"/>
      <c r="BQ162" s="2910"/>
      <c r="BR162" s="2910"/>
      <c r="BS162" s="2910"/>
      <c r="BT162" s="2910"/>
      <c r="BU162" s="2910"/>
      <c r="BV162" s="2910"/>
      <c r="BW162" s="2910"/>
      <c r="BX162" s="2910"/>
      <c r="BY162" s="2910"/>
      <c r="BZ162" s="2911"/>
      <c r="CA162" s="72"/>
      <c r="CB162" s="2"/>
      <c r="CC162" s="2815" t="str">
        <f>IF(CS162+CK162=0,"",CS162+CK162)</f>
        <v/>
      </c>
      <c r="CD162" s="2815"/>
      <c r="CE162" s="2815"/>
      <c r="CF162" s="2815"/>
      <c r="CG162" s="2815"/>
      <c r="CH162" s="2815"/>
      <c r="CI162" s="2815"/>
      <c r="CJ162" s="2815"/>
      <c r="CK162" s="2815">
        <f>IFERROR(ROUND(SUMIF(Q52:R58,T62,AY52:BV58)/1.08*0.08*0.8,0),"")</f>
        <v>0</v>
      </c>
      <c r="CL162" s="2815"/>
      <c r="CM162" s="2815"/>
      <c r="CN162" s="2815"/>
      <c r="CO162" s="2815"/>
      <c r="CP162" s="2815"/>
      <c r="CQ162" s="2815"/>
      <c r="CR162" s="2815"/>
      <c r="CS162" s="2815">
        <f>IFERROR(ROUND(SUMIF(Q52:R58,"",AY52:BV58)/1.1*0.1*0.8,0),"")</f>
        <v>0</v>
      </c>
      <c r="CT162" s="2815"/>
      <c r="CU162" s="2815"/>
      <c r="CV162" s="2815"/>
      <c r="CW162" s="2815"/>
      <c r="CX162" s="2815"/>
      <c r="CY162" s="2815"/>
      <c r="CZ162" s="2815"/>
      <c r="DA162" s="2815" t="str">
        <f>IF(DQ162+DI162+SUMIF(Q52:R58,N62,AY52:BV58)=0,"",DQ162+DI162+SUMIF(Q52:R58,N62,AY52:BV58))</f>
        <v/>
      </c>
      <c r="DB162" s="2815"/>
      <c r="DC162" s="2815"/>
      <c r="DD162" s="2815"/>
      <c r="DE162" s="2815"/>
      <c r="DF162" s="2815"/>
      <c r="DG162" s="2815"/>
      <c r="DH162" s="2815"/>
      <c r="DI162" s="2815">
        <f>IFERROR(ROUND(SUMIF(Q52:R58,T62,AY52:BV58)/1.08,0)+(ROUND(SUMIF(Q52:R58,T62,AY52:BV58)/1.08*0.08,0)-ROUND(SUMIF(Q52:R58,T62,AY52:BV58)/1.08*0.08*0.8,0)),"")</f>
        <v>0</v>
      </c>
      <c r="DJ162" s="2815"/>
      <c r="DK162" s="2815"/>
      <c r="DL162" s="2815"/>
      <c r="DM162" s="2815"/>
      <c r="DN162" s="2815"/>
      <c r="DO162" s="2815"/>
      <c r="DP162" s="2815"/>
      <c r="DQ162" s="2815">
        <f>IFERROR(ROUND(SUMIF(Q52:R58,"",AY52:BV58)/1.1,0)+(ROUND(SUMIF(Q52:R58,"",AY52:BV58)/1.1*0.1,0)-ROUND(SUMIF(Q52:R58,"",AY52:BV58)/1.1*0.1*0.8,0)),"")</f>
        <v>0</v>
      </c>
      <c r="DR162" s="2815"/>
      <c r="DS162" s="2815"/>
      <c r="DT162" s="2815"/>
      <c r="DU162" s="2815"/>
      <c r="DV162" s="2815"/>
      <c r="DW162" s="2815"/>
      <c r="DX162" s="2815"/>
      <c r="DY162" s="2906"/>
      <c r="DZ162" s="2907"/>
      <c r="EA162" s="2907"/>
      <c r="EB162" s="2907"/>
      <c r="EC162" s="2907"/>
      <c r="ED162" s="2907"/>
      <c r="EE162" s="2907"/>
      <c r="EF162" s="2907"/>
      <c r="EG162" s="2907"/>
      <c r="EH162" s="2907"/>
      <c r="EI162" s="2907"/>
      <c r="EJ162" s="2908"/>
      <c r="EK162" s="1752" t="str">
        <f>IF(ISERROR(MID(AJ162,LEN(AJ162)-8,1)),"",MID(AJ162,LEN(AJ162)-8,1))</f>
        <v/>
      </c>
      <c r="EL162" s="1651"/>
      <c r="EM162" s="1651"/>
      <c r="EN162" s="1651"/>
      <c r="EO162" s="1651" t="str">
        <f>IF(ISERROR(MID(AJ162,LEN(AJ162)-7,1)),"",MID(AJ162,LEN(AJ162)-7,1))</f>
        <v/>
      </c>
      <c r="EP162" s="1651"/>
      <c r="EQ162" s="1651"/>
      <c r="ER162" s="1651"/>
      <c r="ES162" s="1651" t="str">
        <f>IF(ISERROR(MID(AJ162,LEN(AJ162)-6,1)),"",MID(AJ162,LEN(AJ162)-6,1))</f>
        <v/>
      </c>
      <c r="ET162" s="1651"/>
      <c r="EU162" s="1651"/>
      <c r="EV162" s="2347"/>
      <c r="EW162" s="1650" t="str">
        <f>IF(ISERROR(MID(AJ162,LEN(AJ162)-5,1)),"",MID(AJ162,LEN(AJ162)-5,1))</f>
        <v/>
      </c>
      <c r="EX162" s="1651"/>
      <c r="EY162" s="1651"/>
      <c r="EZ162" s="1651"/>
      <c r="FA162" s="1651" t="str">
        <f>IF(ISERROR(MID(AJ162,LEN(AJ162)-4,1)),"",MID(AJ162,LEN(AJ162)-4,1))</f>
        <v/>
      </c>
      <c r="FB162" s="1651"/>
      <c r="FC162" s="1651"/>
      <c r="FD162" s="1651"/>
      <c r="FE162" s="1651" t="str">
        <f>IF(ISERROR(MID(AJ162,LEN(AJ162)-3,1)),"",MID(AJ162,LEN(AJ162)-3,1))</f>
        <v/>
      </c>
      <c r="FF162" s="1651"/>
      <c r="FG162" s="1651"/>
      <c r="FH162" s="2347"/>
      <c r="FI162" s="1650" t="str">
        <f>IF(ISERROR(MID(AJ162,LEN(AJ162)-2,1)),"",MID(AJ162,LEN(AJ162)-2,1))</f>
        <v/>
      </c>
      <c r="FJ162" s="1651"/>
      <c r="FK162" s="1651"/>
      <c r="FL162" s="1651"/>
      <c r="FM162" s="1651" t="str">
        <f>IF(ISERROR(MID(AJ162,LEN(AJ162)-1,1)),"",MID(AJ162,LEN(AJ162)-1,1))</f>
        <v/>
      </c>
      <c r="FN162" s="1651"/>
      <c r="FO162" s="1651"/>
      <c r="FP162" s="1651"/>
      <c r="FQ162" s="1651" t="str">
        <f>IF(ISERROR(MID(AJ162,LEN(AJ162)-0,1)),"",MID(AJ162,LEN(AJ162)-0,1))</f>
        <v/>
      </c>
      <c r="FR162" s="1651"/>
      <c r="FS162" s="1651"/>
      <c r="FT162" s="2352"/>
    </row>
    <row r="163" spans="2:178" ht="15" customHeight="1" thickBot="1" x14ac:dyDescent="0.25">
      <c r="B163" s="2"/>
      <c r="C163" s="2"/>
      <c r="D163" s="2"/>
      <c r="E163" s="2"/>
      <c r="F163" s="2"/>
      <c r="G163" s="2"/>
      <c r="H163" s="2"/>
      <c r="I163" s="2"/>
      <c r="J163" s="179"/>
      <c r="K163" s="179"/>
      <c r="L163" s="179"/>
      <c r="M163" s="179"/>
      <c r="N163" s="179"/>
      <c r="O163" s="179"/>
      <c r="P163" s="2897" t="s">
        <v>84</v>
      </c>
      <c r="Q163" s="997"/>
      <c r="R163" s="997"/>
      <c r="S163" s="997"/>
      <c r="T163" s="997"/>
      <c r="U163" s="997"/>
      <c r="V163" s="997"/>
      <c r="W163" s="997"/>
      <c r="X163" s="997"/>
      <c r="Y163" s="997"/>
      <c r="Z163" s="997"/>
      <c r="AA163" s="997"/>
      <c r="AB163" s="997"/>
      <c r="AC163" s="997"/>
      <c r="AD163" s="997"/>
      <c r="AE163" s="997"/>
      <c r="AF163" s="997"/>
      <c r="AG163" s="997"/>
      <c r="AH163" s="997"/>
      <c r="AI163" s="998"/>
      <c r="AJ163" s="994"/>
      <c r="AK163" s="986"/>
      <c r="AL163" s="986"/>
      <c r="AM163" s="986"/>
      <c r="AN163" s="986"/>
      <c r="AO163" s="986"/>
      <c r="AP163" s="986"/>
      <c r="AQ163" s="986"/>
      <c r="AR163" s="986"/>
      <c r="AS163" s="986"/>
      <c r="AT163" s="986"/>
      <c r="AU163" s="986"/>
      <c r="AV163" s="986"/>
      <c r="AW163" s="986"/>
      <c r="AX163" s="986"/>
      <c r="AY163" s="986"/>
      <c r="AZ163" s="986"/>
      <c r="BA163" s="986"/>
      <c r="BB163" s="986"/>
      <c r="BC163" s="986"/>
      <c r="BD163" s="986"/>
      <c r="BE163" s="986"/>
      <c r="BF163" s="986"/>
      <c r="BG163" s="986"/>
      <c r="BH163" s="986"/>
      <c r="BI163" s="1275"/>
      <c r="BJ163" s="1276"/>
      <c r="BK163" s="1276"/>
      <c r="BL163" s="1276"/>
      <c r="BM163" s="1276"/>
      <c r="BN163" s="1276"/>
      <c r="BO163" s="1276"/>
      <c r="BP163" s="1276"/>
      <c r="BQ163" s="1276"/>
      <c r="BR163" s="1276"/>
      <c r="BS163" s="1276"/>
      <c r="BT163" s="1276"/>
      <c r="BU163" s="1276"/>
      <c r="BV163" s="1276"/>
      <c r="BW163" s="1276"/>
      <c r="BX163" s="1276"/>
      <c r="BY163" s="1276"/>
      <c r="BZ163" s="1277"/>
      <c r="CA163" s="72"/>
      <c r="CB163" s="2"/>
      <c r="CC163" s="2816"/>
      <c r="CD163" s="2816"/>
      <c r="CE163" s="2816"/>
      <c r="CF163" s="2816"/>
      <c r="CG163" s="2816"/>
      <c r="CH163" s="2816"/>
      <c r="CI163" s="2816"/>
      <c r="CJ163" s="2816"/>
      <c r="CK163" s="2816"/>
      <c r="CL163" s="2816"/>
      <c r="CM163" s="2816"/>
      <c r="CN163" s="2816"/>
      <c r="CO163" s="2816"/>
      <c r="CP163" s="2816"/>
      <c r="CQ163" s="2816"/>
      <c r="CR163" s="2816"/>
      <c r="CS163" s="2816"/>
      <c r="CT163" s="2816"/>
      <c r="CU163" s="2816"/>
      <c r="CV163" s="2816"/>
      <c r="CW163" s="2816"/>
      <c r="CX163" s="2816"/>
      <c r="CY163" s="2816"/>
      <c r="CZ163" s="2816"/>
      <c r="DA163" s="2816"/>
      <c r="DB163" s="2816"/>
      <c r="DC163" s="2816"/>
      <c r="DD163" s="2816"/>
      <c r="DE163" s="2816"/>
      <c r="DF163" s="2816"/>
      <c r="DG163" s="2816"/>
      <c r="DH163" s="2816"/>
      <c r="DI163" s="2816"/>
      <c r="DJ163" s="2816"/>
      <c r="DK163" s="2816"/>
      <c r="DL163" s="2816"/>
      <c r="DM163" s="2816"/>
      <c r="DN163" s="2816"/>
      <c r="DO163" s="2816"/>
      <c r="DP163" s="2816"/>
      <c r="DQ163" s="2816"/>
      <c r="DR163" s="2816"/>
      <c r="DS163" s="2816"/>
      <c r="DT163" s="2816"/>
      <c r="DU163" s="2816"/>
      <c r="DV163" s="2816"/>
      <c r="DW163" s="2816"/>
      <c r="DX163" s="2816"/>
      <c r="DY163" s="2905" t="s">
        <v>109</v>
      </c>
      <c r="DZ163" s="2355"/>
      <c r="EA163" s="2355"/>
      <c r="EB163" s="2355"/>
      <c r="EC163" s="2355"/>
      <c r="ED163" s="2355"/>
      <c r="EE163" s="2355"/>
      <c r="EF163" s="2355"/>
      <c r="EG163" s="2355"/>
      <c r="EH163" s="2355"/>
      <c r="EI163" s="2355"/>
      <c r="EJ163" s="2356"/>
      <c r="EK163" s="1644"/>
      <c r="EL163" s="1645"/>
      <c r="EM163" s="1645"/>
      <c r="EN163" s="1645"/>
      <c r="EO163" s="1645"/>
      <c r="EP163" s="1645"/>
      <c r="EQ163" s="1645"/>
      <c r="ER163" s="1645"/>
      <c r="ES163" s="1645"/>
      <c r="ET163" s="1645"/>
      <c r="EU163" s="1645"/>
      <c r="EV163" s="1647"/>
      <c r="EW163" s="1649"/>
      <c r="EX163" s="1645"/>
      <c r="EY163" s="1645"/>
      <c r="EZ163" s="1645"/>
      <c r="FA163" s="1645"/>
      <c r="FB163" s="1645"/>
      <c r="FC163" s="1645"/>
      <c r="FD163" s="1645"/>
      <c r="FE163" s="1645"/>
      <c r="FF163" s="1645"/>
      <c r="FG163" s="1645"/>
      <c r="FH163" s="1647"/>
      <c r="FI163" s="1649"/>
      <c r="FJ163" s="1645"/>
      <c r="FK163" s="1645"/>
      <c r="FL163" s="1645"/>
      <c r="FM163" s="1645"/>
      <c r="FN163" s="1645"/>
      <c r="FO163" s="1645"/>
      <c r="FP163" s="1645"/>
      <c r="FQ163" s="1645"/>
      <c r="FR163" s="1645"/>
      <c r="FS163" s="1645"/>
      <c r="FT163" s="2353"/>
    </row>
    <row r="164" spans="2:178" ht="7.5" customHeight="1" x14ac:dyDescent="0.2">
      <c r="B164" s="2"/>
      <c r="C164" s="2"/>
      <c r="D164" s="2"/>
      <c r="E164" s="2"/>
      <c r="F164" s="2"/>
      <c r="G164" s="2"/>
      <c r="H164" s="2"/>
      <c r="I164" s="2"/>
      <c r="J164" s="179"/>
      <c r="K164" s="179"/>
      <c r="L164" s="179"/>
      <c r="M164" s="179"/>
      <c r="N164" s="179"/>
      <c r="O164" s="179"/>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80"/>
      <c r="BJ164" s="180"/>
      <c r="BK164" s="180"/>
      <c r="BL164" s="180"/>
      <c r="BM164" s="180"/>
      <c r="BN164" s="180"/>
      <c r="BO164" s="180"/>
      <c r="BP164" s="180"/>
      <c r="BQ164" s="180"/>
      <c r="BR164" s="180"/>
      <c r="BS164" s="180"/>
      <c r="BT164" s="180"/>
      <c r="BU164" s="180"/>
      <c r="BV164" s="180"/>
      <c r="BW164" s="180"/>
      <c r="BX164" s="180"/>
      <c r="BY164" s="180"/>
      <c r="BZ164" s="180"/>
      <c r="CA164" s="72"/>
      <c r="CB164" s="2"/>
      <c r="CC164" s="2956" t="s">
        <v>267</v>
      </c>
      <c r="CD164" s="2957"/>
      <c r="CE164" s="2957"/>
      <c r="CF164" s="2957"/>
      <c r="CG164" s="2957"/>
      <c r="CH164" s="2957"/>
      <c r="CI164" s="2957"/>
      <c r="CJ164" s="2957"/>
      <c r="CK164" s="2957"/>
      <c r="CL164" s="2957"/>
      <c r="CM164" s="2957"/>
      <c r="CN164" s="2958"/>
      <c r="CO164" s="1670" t="str">
        <f>IF(CK162=0,"",IF(ISERROR(MID(CK162,LEN(CK162)-8,1)),"",MID(CK162,LEN(CK162)-8,1)))</f>
        <v/>
      </c>
      <c r="CP164" s="1672"/>
      <c r="CQ164" s="1672"/>
      <c r="CR164" s="1672"/>
      <c r="CS164" s="1672" t="str">
        <f>IF(CK162=0,"",IF(ISERROR(MID(CK162,LEN(CK162)-7,1)),"",MID(CK162,LEN(CK162)-7,1)))</f>
        <v/>
      </c>
      <c r="CT164" s="1672"/>
      <c r="CU164" s="1672"/>
      <c r="CV164" s="1672"/>
      <c r="CW164" s="1672" t="str">
        <f>IF(CK162=0,"",IF(ISERROR(MID(CK162,LEN(CK162)-6,1)),"",MID(CK162,LEN(CK162)-6,1)))</f>
        <v/>
      </c>
      <c r="CX164" s="1672"/>
      <c r="CY164" s="1672"/>
      <c r="CZ164" s="2322"/>
      <c r="DA164" s="2342" t="str">
        <f>IF(CK162=0,"",IF(ISERROR(MID(CK162,LEN(CK162)-5,1)),"",MID(CK162,LEN(CK162)-5,1)))</f>
        <v/>
      </c>
      <c r="DB164" s="1672"/>
      <c r="DC164" s="1672"/>
      <c r="DD164" s="1672"/>
      <c r="DE164" s="1672" t="str">
        <f>IF(CK162=0,"",IF(ISERROR(MID(CK162,LEN(CK162)-4,1)),"",MID(CK162,LEN(CK162)-4,1)))</f>
        <v/>
      </c>
      <c r="DF164" s="1672"/>
      <c r="DG164" s="1672"/>
      <c r="DH164" s="1672"/>
      <c r="DI164" s="1672" t="str">
        <f>IF(CK162=0,"",IF(ISERROR(MID(CK162,LEN(CK162)-3,1)),"",MID(CK162,LEN(CK162)-3,1)))</f>
        <v/>
      </c>
      <c r="DJ164" s="1672"/>
      <c r="DK164" s="1672"/>
      <c r="DL164" s="2322"/>
      <c r="DM164" s="2342" t="str">
        <f>IF(CK162=0,"",IF(ISERROR(MID(CK162,LEN(CK162)-2,1)),"",MID(CK162,LEN(CK162)-2,1)))</f>
        <v/>
      </c>
      <c r="DN164" s="1672"/>
      <c r="DO164" s="1672"/>
      <c r="DP164" s="1672"/>
      <c r="DQ164" s="1672" t="str">
        <f>IF(CK162=0,"",IF(ISERROR(MID(CK162,LEN(CK162)-1,1)),"",MID(CK162,LEN(CK162)-1,1)))</f>
        <v/>
      </c>
      <c r="DR164" s="1672"/>
      <c r="DS164" s="1672"/>
      <c r="DT164" s="1672"/>
      <c r="DU164" s="1672" t="str">
        <f>IF(CK162=0,"",IF(ISERROR(MID(CK162,LEN(CK162)-0,1)),"",MID(CK162,LEN(CK162)-0,1)))</f>
        <v/>
      </c>
      <c r="DV164" s="1672"/>
      <c r="DW164" s="1672"/>
      <c r="DX164" s="1668"/>
      <c r="DY164" s="2952" t="s">
        <v>83</v>
      </c>
      <c r="DZ164" s="2953"/>
      <c r="EA164" s="2953"/>
      <c r="EB164" s="2953"/>
      <c r="EC164" s="2953"/>
      <c r="ED164" s="2953"/>
      <c r="EE164" s="2953"/>
      <c r="EF164" s="2953"/>
      <c r="EG164" s="2953"/>
      <c r="EH164" s="2953"/>
      <c r="EI164" s="2953"/>
      <c r="EJ164" s="2954"/>
      <c r="EK164" s="1752" t="str">
        <f>IF(DI162=0,"",IF(ISERROR(MID(DI162,LEN(DI162)-8,1)),"",MID(DI162,LEN(DI162)-8,1)))</f>
        <v/>
      </c>
      <c r="EL164" s="1651"/>
      <c r="EM164" s="1651"/>
      <c r="EN164" s="1651"/>
      <c r="EO164" s="1651" t="str">
        <f>IF(DI162=0,"",IF(ISERROR(MID(DI162,LEN(DI162)-7,1)),"",MID(DI162,LEN(DI162)-7,1)))</f>
        <v/>
      </c>
      <c r="EP164" s="1651"/>
      <c r="EQ164" s="1651"/>
      <c r="ER164" s="1651"/>
      <c r="ES164" s="1651" t="str">
        <f>IF(DI162=0,"",IF(ISERROR(MID(DI162,LEN(DI162)-6,1)),"",MID(DI162,LEN(DI162)-6,1)))</f>
        <v/>
      </c>
      <c r="ET164" s="1651"/>
      <c r="EU164" s="1651"/>
      <c r="EV164" s="2347"/>
      <c r="EW164" s="1651" t="str">
        <f>IF(DI162=0,"",IF(ISERROR(MID(DI162,LEN(DI162)-5,1)),"",MID(DI162,LEN(DI162)-5,1)))</f>
        <v/>
      </c>
      <c r="EX164" s="1651"/>
      <c r="EY164" s="1651"/>
      <c r="EZ164" s="1651"/>
      <c r="FA164" s="1651" t="str">
        <f>IF(DI162=0,"",IF(ISERROR(MID(DI162,LEN(DI162)-4,1)),"",MID(DI162,LEN(DI162)-4,1)))</f>
        <v/>
      </c>
      <c r="FB164" s="1651"/>
      <c r="FC164" s="1651"/>
      <c r="FD164" s="1651"/>
      <c r="FE164" s="1651" t="str">
        <f>IF(DI162=0,"",IF(ISERROR(MID(DI162,LEN(DI162)-3,1)),"",MID(DI162,LEN(DI162)-3,1)))</f>
        <v/>
      </c>
      <c r="FF164" s="1651"/>
      <c r="FG164" s="1651"/>
      <c r="FH164" s="2347"/>
      <c r="FI164" s="1651" t="str">
        <f>IF(DI162=0,"",IF(ISERROR(MID(DI162,LEN(DI162)-2,1)),"",MID(DI162,LEN(DI162)-2,1)))</f>
        <v/>
      </c>
      <c r="FJ164" s="1651"/>
      <c r="FK164" s="1651"/>
      <c r="FL164" s="1651"/>
      <c r="FM164" s="1651" t="str">
        <f>IF(DI162=0,"",IF(ISERROR(MID(DI162,LEN(DI162)-1,1)),"",MID(DI162,LEN(DI162)-1,1)))</f>
        <v/>
      </c>
      <c r="FN164" s="1651"/>
      <c r="FO164" s="1651"/>
      <c r="FP164" s="1651"/>
      <c r="FQ164" s="1651" t="str">
        <f>IF(DI162=0,"",IF(ISERROR(MID(DI162,LEN(DI162)-0,1)),"",MID(DI162,LEN(DI162)-0,1)))</f>
        <v/>
      </c>
      <c r="FR164" s="1651"/>
      <c r="FS164" s="1651"/>
      <c r="FT164" s="1753"/>
    </row>
    <row r="165" spans="2:178" ht="15" customHeight="1" x14ac:dyDescent="0.2">
      <c r="B165" s="2"/>
      <c r="C165" s="2"/>
      <c r="D165" s="2"/>
      <c r="E165" s="2"/>
      <c r="F165" s="2"/>
      <c r="G165" s="2"/>
      <c r="H165" s="2"/>
      <c r="I165" s="2"/>
      <c r="J165" s="179"/>
      <c r="K165" s="179"/>
      <c r="L165" s="179"/>
      <c r="M165" s="179"/>
      <c r="N165" s="179"/>
      <c r="O165" s="179"/>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80"/>
      <c r="BJ165" s="180"/>
      <c r="BK165" s="180"/>
      <c r="BL165" s="180"/>
      <c r="BM165" s="180"/>
      <c r="BN165" s="180"/>
      <c r="BO165" s="180"/>
      <c r="BP165" s="180"/>
      <c r="BQ165" s="180"/>
      <c r="BR165" s="180"/>
      <c r="BS165" s="180"/>
      <c r="BT165" s="180"/>
      <c r="BU165" s="180"/>
      <c r="BV165" s="180"/>
      <c r="BW165" s="180"/>
      <c r="BX165" s="180"/>
      <c r="BY165" s="180"/>
      <c r="BZ165" s="180"/>
      <c r="CA165" s="72"/>
      <c r="CB165" s="2"/>
      <c r="CC165" s="2959" t="s">
        <v>265</v>
      </c>
      <c r="CD165" s="2960"/>
      <c r="CE165" s="2960"/>
      <c r="CF165" s="2960"/>
      <c r="CG165" s="2960"/>
      <c r="CH165" s="2960"/>
      <c r="CI165" s="2960"/>
      <c r="CJ165" s="2960"/>
      <c r="CK165" s="2960"/>
      <c r="CL165" s="2960"/>
      <c r="CM165" s="2960"/>
      <c r="CN165" s="2961"/>
      <c r="CO165" s="1679"/>
      <c r="CP165" s="1680"/>
      <c r="CQ165" s="1680"/>
      <c r="CR165" s="1680"/>
      <c r="CS165" s="1680"/>
      <c r="CT165" s="1680"/>
      <c r="CU165" s="1680"/>
      <c r="CV165" s="1680"/>
      <c r="CW165" s="1680"/>
      <c r="CX165" s="1680"/>
      <c r="CY165" s="1680"/>
      <c r="CZ165" s="2318"/>
      <c r="DA165" s="2423"/>
      <c r="DB165" s="1680"/>
      <c r="DC165" s="1680"/>
      <c r="DD165" s="1680"/>
      <c r="DE165" s="1680"/>
      <c r="DF165" s="1680"/>
      <c r="DG165" s="1680"/>
      <c r="DH165" s="1680"/>
      <c r="DI165" s="1680"/>
      <c r="DJ165" s="1680"/>
      <c r="DK165" s="1680"/>
      <c r="DL165" s="2318"/>
      <c r="DM165" s="2423"/>
      <c r="DN165" s="1680"/>
      <c r="DO165" s="1680"/>
      <c r="DP165" s="1680"/>
      <c r="DQ165" s="1680"/>
      <c r="DR165" s="1680"/>
      <c r="DS165" s="1680"/>
      <c r="DT165" s="1680"/>
      <c r="DU165" s="1680"/>
      <c r="DV165" s="1680"/>
      <c r="DW165" s="1680"/>
      <c r="DX165" s="1684"/>
      <c r="DY165" s="2406" t="s">
        <v>263</v>
      </c>
      <c r="DZ165" s="2407"/>
      <c r="EA165" s="2407"/>
      <c r="EB165" s="2407"/>
      <c r="EC165" s="2407"/>
      <c r="ED165" s="2407"/>
      <c r="EE165" s="2407"/>
      <c r="EF165" s="2407"/>
      <c r="EG165" s="2407"/>
      <c r="EH165" s="2407"/>
      <c r="EI165" s="2407"/>
      <c r="EJ165" s="2408"/>
      <c r="EK165" s="1679"/>
      <c r="EL165" s="1680"/>
      <c r="EM165" s="1680"/>
      <c r="EN165" s="1680"/>
      <c r="EO165" s="1680"/>
      <c r="EP165" s="1680"/>
      <c r="EQ165" s="1680"/>
      <c r="ER165" s="1680"/>
      <c r="ES165" s="1680"/>
      <c r="ET165" s="1680"/>
      <c r="EU165" s="1680"/>
      <c r="EV165" s="2318"/>
      <c r="EW165" s="1680"/>
      <c r="EX165" s="1680"/>
      <c r="EY165" s="1680"/>
      <c r="EZ165" s="1680"/>
      <c r="FA165" s="1680"/>
      <c r="FB165" s="1680"/>
      <c r="FC165" s="1680"/>
      <c r="FD165" s="1680"/>
      <c r="FE165" s="1680"/>
      <c r="FF165" s="1680"/>
      <c r="FG165" s="1680"/>
      <c r="FH165" s="2318"/>
      <c r="FI165" s="1680"/>
      <c r="FJ165" s="1680"/>
      <c r="FK165" s="1680"/>
      <c r="FL165" s="1680"/>
      <c r="FM165" s="1680"/>
      <c r="FN165" s="1680"/>
      <c r="FO165" s="1680"/>
      <c r="FP165" s="1680"/>
      <c r="FQ165" s="1680"/>
      <c r="FR165" s="1680"/>
      <c r="FS165" s="1680"/>
      <c r="FT165" s="1684"/>
      <c r="FV165" s="61"/>
    </row>
    <row r="166" spans="2:178" ht="7.5" customHeight="1" x14ac:dyDescent="0.2">
      <c r="B166" s="2"/>
      <c r="C166" s="2"/>
      <c r="D166" s="2"/>
      <c r="E166" s="2"/>
      <c r="F166" s="2"/>
      <c r="G166" s="2"/>
      <c r="H166" s="2"/>
      <c r="I166" s="2"/>
      <c r="J166" s="179"/>
      <c r="K166" s="179"/>
      <c r="L166" s="179"/>
      <c r="M166" s="179"/>
      <c r="N166" s="179"/>
      <c r="O166" s="179"/>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80"/>
      <c r="BJ166" s="180"/>
      <c r="BK166" s="180"/>
      <c r="BL166" s="180"/>
      <c r="BM166" s="180"/>
      <c r="BN166" s="180"/>
      <c r="BO166" s="180"/>
      <c r="BP166" s="180"/>
      <c r="BQ166" s="180"/>
      <c r="BZ166" s="180"/>
      <c r="CA166" s="72"/>
      <c r="CB166" s="2"/>
      <c r="CC166" s="2956" t="s">
        <v>267</v>
      </c>
      <c r="CD166" s="2957"/>
      <c r="CE166" s="2957"/>
      <c r="CF166" s="2957"/>
      <c r="CG166" s="2957"/>
      <c r="CH166" s="2957"/>
      <c r="CI166" s="2957"/>
      <c r="CJ166" s="2957"/>
      <c r="CK166" s="2957"/>
      <c r="CL166" s="2957"/>
      <c r="CM166" s="2957"/>
      <c r="CN166" s="2958"/>
      <c r="CO166" s="1670" t="str">
        <f>IF(CS162=0,"",IF(ISERROR(MID(CS162,LEN(CS162)-8,1)),"",MID(CS162,LEN(CS162)-8,1)))</f>
        <v/>
      </c>
      <c r="CP166" s="1672"/>
      <c r="CQ166" s="1672"/>
      <c r="CR166" s="1672"/>
      <c r="CS166" s="1672" t="str">
        <f>IF(CS162=0,"",IF(ISERROR(MID(CS162,LEN(CS162)-7,1)),"",MID(CS162,LEN(CS162)-7,1)))</f>
        <v/>
      </c>
      <c r="CT166" s="1672"/>
      <c r="CU166" s="1672"/>
      <c r="CV166" s="1672"/>
      <c r="CW166" s="1672" t="str">
        <f>IF(CS162=0,"",IF(ISERROR(MID(CS162,LEN(CS162)-6,1)),"",MID(CS162,LEN(CS162)-6,1)))</f>
        <v/>
      </c>
      <c r="CX166" s="1672"/>
      <c r="CY166" s="1672"/>
      <c r="CZ166" s="2322"/>
      <c r="DA166" s="2342" t="str">
        <f>IF(CS162=0,"",IF(ISERROR(MID(CS162,LEN(CS162)-5,1)),"",MID(CS162,LEN(CS162)-5,1)))</f>
        <v/>
      </c>
      <c r="DB166" s="1672"/>
      <c r="DC166" s="1672"/>
      <c r="DD166" s="1672"/>
      <c r="DE166" s="1672" t="str">
        <f>IF(CS162=0,"",IF(ISERROR(MID(CS162,LEN(CS162)-4,1)),"",MID(CS162,LEN(CS162)-4,1)))</f>
        <v/>
      </c>
      <c r="DF166" s="1672"/>
      <c r="DG166" s="1672"/>
      <c r="DH166" s="1672"/>
      <c r="DI166" s="1672" t="str">
        <f>IF(CS162=0,"",IF(ISERROR(MID(CS162,LEN(CS162)-3,1)),"",MID(CS162,LEN(CS162)-3,1)))</f>
        <v/>
      </c>
      <c r="DJ166" s="1672"/>
      <c r="DK166" s="1672"/>
      <c r="DL166" s="2322"/>
      <c r="DM166" s="2342" t="str">
        <f>IF(CS162=0,"",IF(ISERROR(MID(CS162,LEN(CS162)-2,1)),"",MID(CS162,LEN(CS162)-2,1)))</f>
        <v/>
      </c>
      <c r="DN166" s="1672"/>
      <c r="DO166" s="1672"/>
      <c r="DP166" s="1672"/>
      <c r="DQ166" s="1672" t="str">
        <f>IF(CS162=0,"",IF(ISERROR(MID(CS162,LEN(CS162)-1,1)),"",MID(CS162,LEN(CS162)-1,1)))</f>
        <v/>
      </c>
      <c r="DR166" s="1672"/>
      <c r="DS166" s="1672"/>
      <c r="DT166" s="1672"/>
      <c r="DU166" s="1672" t="str">
        <f>IF(CS162=0,"",IF(ISERROR(MID(CS162,LEN(CS162)-0,1)),"",MID(CS162,LEN(CS162)-0,1)))</f>
        <v/>
      </c>
      <c r="DV166" s="1672"/>
      <c r="DW166" s="1672"/>
      <c r="DX166" s="1668"/>
      <c r="DY166" s="2952" t="s">
        <v>83</v>
      </c>
      <c r="DZ166" s="2953"/>
      <c r="EA166" s="2953"/>
      <c r="EB166" s="2953"/>
      <c r="EC166" s="2953"/>
      <c r="ED166" s="2953"/>
      <c r="EE166" s="2953"/>
      <c r="EF166" s="2953"/>
      <c r="EG166" s="2953"/>
      <c r="EH166" s="2953"/>
      <c r="EI166" s="2953"/>
      <c r="EJ166" s="2954"/>
      <c r="EK166" s="1752" t="str">
        <f>IF(DQ162=0,"",IF(ISERROR(MID(DQ162,LEN(DQ162)-8,1)),"",MID(DQ162,LEN(DQ162)-8,1)))</f>
        <v/>
      </c>
      <c r="EL166" s="1651"/>
      <c r="EM166" s="1651"/>
      <c r="EN166" s="1651"/>
      <c r="EO166" s="1651" t="str">
        <f>IF(DQ162=0,"",IF(ISERROR(MID(DQ162,LEN(DQ162)-7,1)),"",MID(DQ162,LEN(DQ162)-7,1)))</f>
        <v/>
      </c>
      <c r="EP166" s="1651"/>
      <c r="EQ166" s="1651"/>
      <c r="ER166" s="1651"/>
      <c r="ES166" s="1651" t="str">
        <f>IF(DQ162=0,"",IF(ISERROR(MID(DQ162,LEN(DQ162)-6,1)),"",MID(DQ162,LEN(DQ162)-6,1)))</f>
        <v/>
      </c>
      <c r="ET166" s="1651"/>
      <c r="EU166" s="1651"/>
      <c r="EV166" s="2347"/>
      <c r="EW166" s="1651" t="str">
        <f>IF(DQ162=0,"",IF(ISERROR(MID(DQ162,LEN(DQ162)-5,1)),"",MID(DQ162,LEN(DQ162)-5,1)))</f>
        <v/>
      </c>
      <c r="EX166" s="1651"/>
      <c r="EY166" s="1651"/>
      <c r="EZ166" s="1651"/>
      <c r="FA166" s="1651" t="str">
        <f>IF(DQ162=0,"",IF(ISERROR(MID(DQ162,LEN(DQ162)-4,1)),"",MID(DQ162,LEN(DQ162)-4,1)))</f>
        <v/>
      </c>
      <c r="FB166" s="1651"/>
      <c r="FC166" s="1651"/>
      <c r="FD166" s="1651"/>
      <c r="FE166" s="1651" t="str">
        <f>IF(DQ162=0,"",IF(ISERROR(MID(DQ162,LEN(DQ162)-3,1)),"",MID(DQ162,LEN(DQ162)-3,1)))</f>
        <v/>
      </c>
      <c r="FF166" s="1651"/>
      <c r="FG166" s="1651"/>
      <c r="FH166" s="2347"/>
      <c r="FI166" s="1651" t="str">
        <f>IF(DQ162=0,"",IF(ISERROR(MID(DQ162,LEN(DQ162)-2,1)),"",MID(DQ162,LEN(DQ162)-2,1)))</f>
        <v/>
      </c>
      <c r="FJ166" s="1651"/>
      <c r="FK166" s="1651"/>
      <c r="FL166" s="1651"/>
      <c r="FM166" s="1651" t="str">
        <f>IF(DQ162=0,"",IF(ISERROR(MID(DQ162,LEN(DQ162)-1,1)),"",MID(DQ162,LEN(DQ162)-1,1)))</f>
        <v/>
      </c>
      <c r="FN166" s="1651"/>
      <c r="FO166" s="1651"/>
      <c r="FP166" s="1651"/>
      <c r="FQ166" s="1651" t="str">
        <f>IF(DQ162=0,"",IF(ISERROR(MID(DQ162,LEN(DQ162)-0,1)),"",MID(DQ162,LEN(DQ162)-0,1)))</f>
        <v/>
      </c>
      <c r="FR166" s="1651"/>
      <c r="FS166" s="1651"/>
      <c r="FT166" s="1753"/>
    </row>
    <row r="167" spans="2:178" ht="15" customHeight="1" x14ac:dyDescent="0.2">
      <c r="B167" s="2"/>
      <c r="C167" s="2"/>
      <c r="D167" s="2"/>
      <c r="E167" s="2"/>
      <c r="F167" s="2"/>
      <c r="G167" s="2"/>
      <c r="H167" s="2"/>
      <c r="I167" s="2"/>
      <c r="J167" s="179"/>
      <c r="K167" s="179"/>
      <c r="L167" s="179"/>
      <c r="M167" s="179"/>
      <c r="N167" s="179"/>
      <c r="O167" s="179"/>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80"/>
      <c r="BJ167" s="180"/>
      <c r="BK167" s="180"/>
      <c r="BL167" s="180"/>
      <c r="BM167" s="180"/>
      <c r="BN167" s="180"/>
      <c r="BO167" s="180"/>
      <c r="BP167" s="180"/>
      <c r="BQ167" s="180"/>
      <c r="BZ167" s="180"/>
      <c r="CA167" s="72"/>
      <c r="CB167" s="2"/>
      <c r="CC167" s="2959" t="s">
        <v>266</v>
      </c>
      <c r="CD167" s="2960"/>
      <c r="CE167" s="2960"/>
      <c r="CF167" s="2960"/>
      <c r="CG167" s="2960"/>
      <c r="CH167" s="2960"/>
      <c r="CI167" s="2960"/>
      <c r="CJ167" s="2960"/>
      <c r="CK167" s="2960"/>
      <c r="CL167" s="2960"/>
      <c r="CM167" s="2960"/>
      <c r="CN167" s="2961"/>
      <c r="CO167" s="1679"/>
      <c r="CP167" s="1680"/>
      <c r="CQ167" s="1680"/>
      <c r="CR167" s="1680"/>
      <c r="CS167" s="1680"/>
      <c r="CT167" s="1680"/>
      <c r="CU167" s="1680"/>
      <c r="CV167" s="1680"/>
      <c r="CW167" s="1680"/>
      <c r="CX167" s="1680"/>
      <c r="CY167" s="1680"/>
      <c r="CZ167" s="2318"/>
      <c r="DA167" s="2423"/>
      <c r="DB167" s="1680"/>
      <c r="DC167" s="1680"/>
      <c r="DD167" s="1680"/>
      <c r="DE167" s="1680"/>
      <c r="DF167" s="1680"/>
      <c r="DG167" s="1680"/>
      <c r="DH167" s="1680"/>
      <c r="DI167" s="1680"/>
      <c r="DJ167" s="1680"/>
      <c r="DK167" s="1680"/>
      <c r="DL167" s="2318"/>
      <c r="DM167" s="2423"/>
      <c r="DN167" s="1680"/>
      <c r="DO167" s="1680"/>
      <c r="DP167" s="1680"/>
      <c r="DQ167" s="1680"/>
      <c r="DR167" s="1680"/>
      <c r="DS167" s="1680"/>
      <c r="DT167" s="1680"/>
      <c r="DU167" s="1680"/>
      <c r="DV167" s="1680"/>
      <c r="DW167" s="1680"/>
      <c r="DX167" s="1684"/>
      <c r="DY167" s="2406" t="s">
        <v>264</v>
      </c>
      <c r="DZ167" s="2407"/>
      <c r="EA167" s="2407"/>
      <c r="EB167" s="2407"/>
      <c r="EC167" s="2407"/>
      <c r="ED167" s="2407"/>
      <c r="EE167" s="2407"/>
      <c r="EF167" s="2407"/>
      <c r="EG167" s="2407"/>
      <c r="EH167" s="2407"/>
      <c r="EI167" s="2407"/>
      <c r="EJ167" s="2408"/>
      <c r="EK167" s="1679"/>
      <c r="EL167" s="1680"/>
      <c r="EM167" s="1680"/>
      <c r="EN167" s="1680"/>
      <c r="EO167" s="1680"/>
      <c r="EP167" s="1680"/>
      <c r="EQ167" s="1680"/>
      <c r="ER167" s="1680"/>
      <c r="ES167" s="1680"/>
      <c r="ET167" s="1680"/>
      <c r="EU167" s="1680"/>
      <c r="EV167" s="2318"/>
      <c r="EW167" s="1680"/>
      <c r="EX167" s="1680"/>
      <c r="EY167" s="1680"/>
      <c r="EZ167" s="1680"/>
      <c r="FA167" s="1680"/>
      <c r="FB167" s="1680"/>
      <c r="FC167" s="1680"/>
      <c r="FD167" s="1680"/>
      <c r="FE167" s="1680"/>
      <c r="FF167" s="1680"/>
      <c r="FG167" s="1680"/>
      <c r="FH167" s="2318"/>
      <c r="FI167" s="1680"/>
      <c r="FJ167" s="1680"/>
      <c r="FK167" s="1680"/>
      <c r="FL167" s="1680"/>
      <c r="FM167" s="1680"/>
      <c r="FN167" s="1680"/>
      <c r="FO167" s="1680"/>
      <c r="FP167" s="1680"/>
      <c r="FQ167" s="1680"/>
      <c r="FR167" s="1680"/>
      <c r="FS167" s="1680"/>
      <c r="FT167" s="1684"/>
    </row>
    <row r="168" spans="2:178" ht="11.25" customHeight="1" x14ac:dyDescent="0.15">
      <c r="B168" s="732" t="s">
        <v>23</v>
      </c>
      <c r="C168" s="732"/>
      <c r="D168" s="999" t="s">
        <v>262</v>
      </c>
      <c r="E168" s="999"/>
      <c r="F168" s="999"/>
      <c r="G168" s="999"/>
      <c r="H168" s="999"/>
      <c r="I168" s="999"/>
      <c r="J168" s="999"/>
      <c r="K168" s="999"/>
      <c r="L168" s="999"/>
      <c r="M168" s="999"/>
      <c r="N168" s="999"/>
      <c r="O168" s="999"/>
      <c r="P168" s="999"/>
      <c r="Q168" s="999"/>
      <c r="R168" s="999"/>
      <c r="S168" s="109"/>
      <c r="T168" s="2"/>
      <c r="U168" s="2"/>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2"/>
      <c r="BJ168" s="2"/>
      <c r="BK168" s="2"/>
      <c r="BL168" s="2"/>
      <c r="BM168" s="2"/>
      <c r="BN168" s="2"/>
      <c r="BO168" s="2"/>
      <c r="BP168" s="2"/>
      <c r="BQ168" s="2"/>
      <c r="BR168" s="2"/>
      <c r="BS168" s="2"/>
      <c r="BT168" s="2"/>
      <c r="BU168" s="2"/>
      <c r="BV168" s="2"/>
      <c r="BW168" s="2"/>
      <c r="BX168" s="2"/>
      <c r="BY168" s="2"/>
      <c r="BZ168" s="2"/>
      <c r="CA168" s="2"/>
      <c r="CB168" s="2"/>
      <c r="CC168" s="2915" t="s">
        <v>221</v>
      </c>
      <c r="CD168" s="2916"/>
      <c r="CE168" s="2916"/>
      <c r="CF168" s="2916"/>
      <c r="CG168" s="2916"/>
      <c r="CH168" s="2916"/>
      <c r="CI168" s="2916"/>
      <c r="CJ168" s="2916"/>
      <c r="CK168" s="2916"/>
      <c r="CL168" s="2916"/>
      <c r="CM168" s="2916"/>
      <c r="CN168" s="2916"/>
      <c r="CO168" s="2916"/>
      <c r="CP168" s="2916"/>
      <c r="CQ168" s="2916"/>
      <c r="CR168" s="2916"/>
      <c r="CS168" s="2916"/>
      <c r="CT168" s="2916"/>
      <c r="CU168" s="2916"/>
      <c r="CV168" s="2916"/>
      <c r="CW168" s="2916"/>
      <c r="CX168" s="2916"/>
      <c r="CY168" s="2916"/>
      <c r="CZ168" s="2916"/>
      <c r="DA168" s="2916"/>
      <c r="DB168" s="2916"/>
      <c r="DC168" s="2916"/>
      <c r="DD168" s="2916"/>
      <c r="DE168" s="2916"/>
      <c r="DF168" s="2916"/>
      <c r="DG168" s="2916"/>
      <c r="DH168" s="2916"/>
      <c r="DI168" s="2916"/>
      <c r="DJ168" s="2916"/>
      <c r="DK168" s="2916"/>
      <c r="DL168" s="2916"/>
      <c r="DM168" s="2916"/>
      <c r="DN168" s="2916"/>
      <c r="DO168" s="2916"/>
      <c r="DP168" s="2916"/>
      <c r="DQ168" s="2916"/>
      <c r="DR168" s="2916"/>
      <c r="DS168" s="2916"/>
      <c r="DT168" s="2916"/>
      <c r="DU168" s="2916"/>
      <c r="DV168" s="2916"/>
      <c r="DW168" s="2916"/>
      <c r="DX168" s="2916"/>
      <c r="DY168" s="2916"/>
      <c r="DZ168" s="2916"/>
      <c r="EA168" s="2916"/>
      <c r="EB168" s="2916"/>
      <c r="EC168" s="2916"/>
      <c r="ED168" s="2916"/>
      <c r="EE168" s="2916"/>
      <c r="EF168" s="2916"/>
      <c r="EG168" s="2916"/>
      <c r="EH168" s="2916"/>
      <c r="EI168" s="2916"/>
      <c r="EJ168" s="2916"/>
      <c r="EK168" s="2916"/>
      <c r="EL168" s="2916"/>
      <c r="EM168" s="2916"/>
      <c r="EN168" s="2916"/>
      <c r="EO168" s="2916"/>
      <c r="EP168" s="2916"/>
      <c r="EQ168" s="2916"/>
      <c r="ER168" s="2916"/>
      <c r="ES168" s="2916"/>
      <c r="ET168" s="2916"/>
      <c r="EU168" s="2916"/>
      <c r="EV168" s="2916"/>
      <c r="EW168" s="2916"/>
      <c r="EX168" s="2916"/>
      <c r="EY168" s="2916"/>
      <c r="EZ168" s="2916"/>
      <c r="FA168" s="2916"/>
      <c r="FB168" s="2916"/>
      <c r="FC168" s="2916"/>
      <c r="FD168" s="2916"/>
      <c r="FE168" s="2916"/>
      <c r="FF168" s="2916"/>
      <c r="FG168" s="2916"/>
      <c r="FH168" s="2916"/>
      <c r="FI168" s="2916"/>
      <c r="FJ168" s="2916"/>
      <c r="FK168" s="2916"/>
      <c r="FL168" s="2916"/>
      <c r="FM168" s="2916"/>
      <c r="FN168" s="2916"/>
      <c r="FO168" s="2916"/>
      <c r="FP168" s="2916"/>
      <c r="FQ168" s="2916"/>
      <c r="FR168" s="2916"/>
      <c r="FS168" s="2916"/>
      <c r="FT168" s="2917"/>
    </row>
    <row r="169" spans="2:178" ht="11.25" customHeight="1" x14ac:dyDescent="0.15">
      <c r="B169" s="732"/>
      <c r="C169" s="732"/>
      <c r="D169" s="999"/>
      <c r="E169" s="999"/>
      <c r="F169" s="999"/>
      <c r="G169" s="999"/>
      <c r="H169" s="999"/>
      <c r="I169" s="999"/>
      <c r="J169" s="999"/>
      <c r="K169" s="999"/>
      <c r="L169" s="999"/>
      <c r="M169" s="999"/>
      <c r="N169" s="999"/>
      <c r="O169" s="999"/>
      <c r="P169" s="999"/>
      <c r="Q169" s="999"/>
      <c r="R169" s="999"/>
      <c r="S169" s="2"/>
      <c r="T169" s="2"/>
      <c r="U169" s="2"/>
      <c r="AH169" s="2"/>
      <c r="AI169" s="2"/>
      <c r="AJ169" s="2"/>
      <c r="BF169" s="2"/>
      <c r="BG169" s="2"/>
      <c r="BH169" s="2"/>
      <c r="BI169" s="2"/>
      <c r="BJ169" s="2"/>
      <c r="BK169" s="2"/>
      <c r="CC169" s="2918"/>
      <c r="CD169" s="2919"/>
      <c r="CE169" s="2919"/>
      <c r="CF169" s="2919"/>
      <c r="CG169" s="2919"/>
      <c r="CH169" s="2919"/>
      <c r="CI169" s="2919"/>
      <c r="CJ169" s="2919"/>
      <c r="CK169" s="2919"/>
      <c r="CL169" s="2919"/>
      <c r="CM169" s="2919"/>
      <c r="CN169" s="2919"/>
      <c r="CO169" s="2919"/>
      <c r="CP169" s="2919"/>
      <c r="CQ169" s="2919"/>
      <c r="CR169" s="2919"/>
      <c r="CS169" s="2919"/>
      <c r="CT169" s="2919"/>
      <c r="CU169" s="2919"/>
      <c r="CV169" s="2919"/>
      <c r="CW169" s="2919"/>
      <c r="CX169" s="2919"/>
      <c r="CY169" s="2919"/>
      <c r="CZ169" s="2919"/>
      <c r="DA169" s="2919"/>
      <c r="DB169" s="2919"/>
      <c r="DC169" s="2919"/>
      <c r="DD169" s="2919"/>
      <c r="DE169" s="2919"/>
      <c r="DF169" s="2919"/>
      <c r="DG169" s="2919"/>
      <c r="DH169" s="2919"/>
      <c r="DI169" s="2919"/>
      <c r="DJ169" s="2919"/>
      <c r="DK169" s="2919"/>
      <c r="DL169" s="2919"/>
      <c r="DM169" s="2919"/>
      <c r="DN169" s="2919"/>
      <c r="DO169" s="2919"/>
      <c r="DP169" s="2919"/>
      <c r="DQ169" s="2919"/>
      <c r="DR169" s="2919"/>
      <c r="DS169" s="2919"/>
      <c r="DT169" s="2919"/>
      <c r="DU169" s="2919"/>
      <c r="DV169" s="2919"/>
      <c r="DW169" s="2919"/>
      <c r="DX169" s="2919"/>
      <c r="DY169" s="2919"/>
      <c r="DZ169" s="2919"/>
      <c r="EA169" s="2919"/>
      <c r="EB169" s="2919"/>
      <c r="EC169" s="2919"/>
      <c r="ED169" s="2919"/>
      <c r="EE169" s="2919"/>
      <c r="EF169" s="2919"/>
      <c r="EG169" s="2919"/>
      <c r="EH169" s="2919"/>
      <c r="EI169" s="2919"/>
      <c r="EJ169" s="2919"/>
      <c r="EK169" s="2919"/>
      <c r="EL169" s="2919"/>
      <c r="EM169" s="2919"/>
      <c r="EN169" s="2919"/>
      <c r="EO169" s="2919"/>
      <c r="EP169" s="2919"/>
      <c r="EQ169" s="2919"/>
      <c r="ER169" s="2919"/>
      <c r="ES169" s="2919"/>
      <c r="ET169" s="2919"/>
      <c r="EU169" s="2919"/>
      <c r="EV169" s="2919"/>
      <c r="EW169" s="2919"/>
      <c r="EX169" s="2919"/>
      <c r="EY169" s="2919"/>
      <c r="EZ169" s="2919"/>
      <c r="FA169" s="2919"/>
      <c r="FB169" s="2919"/>
      <c r="FC169" s="2919"/>
      <c r="FD169" s="2919"/>
      <c r="FE169" s="2919"/>
      <c r="FF169" s="2919"/>
      <c r="FG169" s="2919"/>
      <c r="FH169" s="2919"/>
      <c r="FI169" s="2919"/>
      <c r="FJ169" s="2919"/>
      <c r="FK169" s="2919"/>
      <c r="FL169" s="2919"/>
      <c r="FM169" s="2919"/>
      <c r="FN169" s="2919"/>
      <c r="FO169" s="2919"/>
      <c r="FP169" s="2919"/>
      <c r="FQ169" s="2919"/>
      <c r="FR169" s="2919"/>
      <c r="FS169" s="2919"/>
      <c r="FT169" s="2920"/>
    </row>
    <row r="170" spans="2:178" ht="11.25" customHeight="1" x14ac:dyDescent="0.15">
      <c r="B170" s="722" t="s">
        <v>3</v>
      </c>
      <c r="C170" s="722"/>
      <c r="D170" s="722"/>
      <c r="E170" s="724" t="s">
        <v>43</v>
      </c>
      <c r="F170" s="724"/>
      <c r="G170" s="724"/>
      <c r="H170" s="724"/>
      <c r="I170" s="724"/>
      <c r="J170" s="724"/>
      <c r="K170" s="724"/>
      <c r="L170" s="726" t="s">
        <v>4</v>
      </c>
      <c r="M170" s="726"/>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CQ170" s="12"/>
      <c r="CR170" s="12"/>
      <c r="CS170" s="12"/>
      <c r="CT170" s="12"/>
      <c r="CU170" s="12"/>
      <c r="CV170" s="1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row>
    <row r="171" spans="2:178" ht="11.25" customHeight="1" x14ac:dyDescent="0.15">
      <c r="B171" s="722"/>
      <c r="C171" s="722"/>
      <c r="D171" s="722"/>
      <c r="E171" s="724"/>
      <c r="F171" s="724"/>
      <c r="G171" s="724"/>
      <c r="H171" s="724"/>
      <c r="I171" s="724"/>
      <c r="J171" s="724"/>
      <c r="K171" s="724"/>
      <c r="L171" s="726"/>
      <c r="M171" s="726"/>
      <c r="AD171" s="2"/>
      <c r="AE171" s="2"/>
      <c r="AF171" s="2"/>
      <c r="AG171" s="2"/>
      <c r="AH171" s="728" t="s">
        <v>0</v>
      </c>
      <c r="AI171" s="728"/>
      <c r="AJ171" s="728"/>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28"/>
      <c r="BQ171" s="728"/>
      <c r="BR171" s="728"/>
      <c r="CQ171" s="2"/>
      <c r="CR171" s="2"/>
      <c r="CS171" s="2"/>
      <c r="CT171" s="2"/>
      <c r="CU171" s="2"/>
      <c r="CV171" s="2"/>
      <c r="CW171" s="2"/>
      <c r="CX171" s="2"/>
      <c r="CY171" s="2"/>
      <c r="CZ171" s="2"/>
      <c r="DC171" s="4"/>
      <c r="DD171" s="728" t="s">
        <v>46</v>
      </c>
      <c r="DE171" s="728"/>
      <c r="DF171" s="728"/>
      <c r="DG171" s="728"/>
      <c r="DH171" s="728"/>
      <c r="DI171" s="728"/>
      <c r="DJ171" s="728"/>
      <c r="DK171" s="728"/>
      <c r="DL171" s="728"/>
      <c r="DM171" s="728"/>
      <c r="DN171" s="728"/>
      <c r="DO171" s="728"/>
      <c r="DP171" s="728"/>
      <c r="DQ171" s="728"/>
      <c r="DR171" s="728"/>
      <c r="DS171" s="728"/>
      <c r="DT171" s="728"/>
      <c r="DU171" s="728"/>
      <c r="DV171" s="728"/>
      <c r="DW171" s="728"/>
      <c r="DX171" s="728"/>
      <c r="DY171" s="728"/>
      <c r="DZ171" s="728"/>
      <c r="EA171" s="728"/>
      <c r="EB171" s="728"/>
      <c r="EC171" s="728"/>
      <c r="ED171" s="728"/>
      <c r="EE171" s="728"/>
      <c r="EF171" s="728"/>
      <c r="EG171" s="728"/>
      <c r="EH171" s="728"/>
      <c r="EI171" s="728"/>
      <c r="EJ171" s="728"/>
      <c r="EK171" s="728"/>
      <c r="EL171" s="728"/>
      <c r="EM171" s="728"/>
      <c r="EN171" s="728"/>
      <c r="EO171" s="728"/>
      <c r="EP171" s="728"/>
      <c r="EQ171" s="728"/>
      <c r="ER171" s="728"/>
      <c r="ES171" s="728"/>
      <c r="ET171" s="4"/>
      <c r="EU171" s="4"/>
      <c r="EV171" s="2263" t="s">
        <v>74</v>
      </c>
      <c r="EW171" s="2263"/>
      <c r="EX171" s="2263"/>
      <c r="EY171" s="2263"/>
      <c r="EZ171" s="2263"/>
      <c r="FA171" s="2263"/>
      <c r="FB171" s="2263"/>
      <c r="FC171" s="2263"/>
      <c r="FD171" s="2263"/>
      <c r="FE171" s="2263"/>
      <c r="FF171" s="2263"/>
      <c r="FG171" s="2263"/>
      <c r="FH171" s="2263"/>
      <c r="FI171" s="2263"/>
      <c r="FJ171" s="2263"/>
      <c r="FK171" s="2263"/>
      <c r="FL171" s="2263"/>
      <c r="FM171" s="2263"/>
      <c r="FN171" s="2263"/>
      <c r="FO171" s="2263"/>
      <c r="FP171" s="2263"/>
      <c r="FQ171" s="2263"/>
      <c r="FR171" s="2263"/>
      <c r="FS171" s="2263"/>
      <c r="FT171" s="2263"/>
    </row>
    <row r="172" spans="2:178" ht="9.75" customHeight="1" thickBot="1" x14ac:dyDescent="0.2">
      <c r="B172" s="722"/>
      <c r="C172" s="722"/>
      <c r="D172" s="722"/>
      <c r="E172" s="724"/>
      <c r="F172" s="724"/>
      <c r="G172" s="724"/>
      <c r="H172" s="724"/>
      <c r="I172" s="724"/>
      <c r="J172" s="724"/>
      <c r="K172" s="724"/>
      <c r="L172" s="726"/>
      <c r="M172" s="726"/>
      <c r="AD172" s="2"/>
      <c r="AE172" s="2"/>
      <c r="AF172" s="2"/>
      <c r="AG172" s="2"/>
      <c r="AH172" s="729"/>
      <c r="AI172" s="729"/>
      <c r="AJ172" s="729"/>
      <c r="AK172" s="729"/>
      <c r="AL172" s="729"/>
      <c r="AM172" s="729"/>
      <c r="AN172" s="729"/>
      <c r="AO172" s="729"/>
      <c r="AP172" s="729"/>
      <c r="AQ172" s="729"/>
      <c r="AR172" s="729"/>
      <c r="AS172" s="729"/>
      <c r="AT172" s="729"/>
      <c r="AU172" s="729"/>
      <c r="AV172" s="729"/>
      <c r="AW172" s="729"/>
      <c r="AX172" s="729"/>
      <c r="AY172" s="729"/>
      <c r="AZ172" s="729"/>
      <c r="BA172" s="729"/>
      <c r="BB172" s="729"/>
      <c r="BC172" s="729"/>
      <c r="BD172" s="729"/>
      <c r="BE172" s="729"/>
      <c r="BF172" s="729"/>
      <c r="BG172" s="729"/>
      <c r="BH172" s="729"/>
      <c r="BI172" s="729"/>
      <c r="BJ172" s="729"/>
      <c r="BK172" s="729"/>
      <c r="BL172" s="729"/>
      <c r="BM172" s="729"/>
      <c r="BN172" s="729"/>
      <c r="BO172" s="729"/>
      <c r="BP172" s="729"/>
      <c r="BQ172" s="729"/>
      <c r="BR172" s="729"/>
      <c r="BS172" s="58"/>
      <c r="BT172" s="58"/>
      <c r="BU172" s="58"/>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4"/>
      <c r="DB172" s="4"/>
      <c r="DC172" s="4"/>
      <c r="DD172" s="2262"/>
      <c r="DE172" s="2262"/>
      <c r="DF172" s="2262"/>
      <c r="DG172" s="2262"/>
      <c r="DH172" s="2262"/>
      <c r="DI172" s="2262"/>
      <c r="DJ172" s="2262"/>
      <c r="DK172" s="2262"/>
      <c r="DL172" s="2262"/>
      <c r="DM172" s="2262"/>
      <c r="DN172" s="2262"/>
      <c r="DO172" s="2262"/>
      <c r="DP172" s="2262"/>
      <c r="DQ172" s="2262"/>
      <c r="DR172" s="2262"/>
      <c r="DS172" s="2262"/>
      <c r="DT172" s="2262"/>
      <c r="DU172" s="2262"/>
      <c r="DV172" s="2262"/>
      <c r="DW172" s="2262"/>
      <c r="DX172" s="2262"/>
      <c r="DY172" s="2262"/>
      <c r="DZ172" s="2262"/>
      <c r="EA172" s="2262"/>
      <c r="EB172" s="2262"/>
      <c r="EC172" s="2262"/>
      <c r="ED172" s="2262"/>
      <c r="EE172" s="2262"/>
      <c r="EF172" s="2262"/>
      <c r="EG172" s="2262"/>
      <c r="EH172" s="2262"/>
      <c r="EI172" s="2262"/>
      <c r="EJ172" s="2262"/>
      <c r="EK172" s="2262"/>
      <c r="EL172" s="2262"/>
      <c r="EM172" s="2262"/>
      <c r="EN172" s="2262"/>
      <c r="EO172" s="2262"/>
      <c r="EP172" s="2262"/>
      <c r="EQ172" s="2262"/>
      <c r="ER172" s="2262"/>
      <c r="ES172" s="2262"/>
      <c r="ET172" s="4"/>
      <c r="EU172" s="4"/>
      <c r="EV172" s="2263"/>
      <c r="EW172" s="2263"/>
      <c r="EX172" s="2263"/>
      <c r="EY172" s="2263"/>
      <c r="EZ172" s="2263"/>
      <c r="FA172" s="2263"/>
      <c r="FB172" s="2263"/>
      <c r="FC172" s="2263"/>
      <c r="FD172" s="2263"/>
      <c r="FE172" s="2263"/>
      <c r="FF172" s="2263"/>
      <c r="FG172" s="2263"/>
      <c r="FH172" s="2263"/>
      <c r="FI172" s="2263"/>
      <c r="FJ172" s="2263"/>
      <c r="FK172" s="2263"/>
      <c r="FL172" s="2263"/>
      <c r="FM172" s="2263"/>
      <c r="FN172" s="2263"/>
      <c r="FO172" s="2263"/>
      <c r="FP172" s="2263"/>
      <c r="FQ172" s="2263"/>
      <c r="FR172" s="2263"/>
      <c r="FS172" s="2263"/>
      <c r="FT172" s="2263"/>
    </row>
    <row r="173" spans="2:178" ht="4.5" customHeight="1" thickTop="1" x14ac:dyDescent="0.15">
      <c r="B173" s="722"/>
      <c r="C173" s="722"/>
      <c r="D173" s="722"/>
      <c r="E173" s="724"/>
      <c r="F173" s="724"/>
      <c r="G173" s="724"/>
      <c r="H173" s="724"/>
      <c r="I173" s="724"/>
      <c r="J173" s="724"/>
      <c r="K173" s="724"/>
      <c r="L173" s="726"/>
      <c r="M173" s="726"/>
      <c r="AD173" s="2"/>
      <c r="AE173" s="2"/>
      <c r="AF173" s="2"/>
      <c r="AG173" s="2"/>
      <c r="AH173" s="731" t="s">
        <v>1</v>
      </c>
      <c r="AI173" s="731"/>
      <c r="AJ173" s="731"/>
      <c r="AK173" s="731"/>
      <c r="AL173" s="731"/>
      <c r="AM173" s="731"/>
      <c r="AN173" s="731"/>
      <c r="AO173" s="731"/>
      <c r="AP173" s="731"/>
      <c r="AQ173" s="731"/>
      <c r="AR173" s="731"/>
      <c r="AS173" s="731"/>
      <c r="AT173" s="731"/>
      <c r="AU173" s="731"/>
      <c r="AV173" s="731"/>
      <c r="AW173" s="731"/>
      <c r="AX173" s="731"/>
      <c r="AY173" s="731"/>
      <c r="AZ173" s="731"/>
      <c r="BA173" s="731"/>
      <c r="BB173" s="731"/>
      <c r="BC173" s="731"/>
      <c r="BD173" s="731"/>
      <c r="BE173" s="731"/>
      <c r="BF173" s="731"/>
      <c r="BG173" s="731"/>
      <c r="BH173" s="731"/>
      <c r="BI173" s="731"/>
      <c r="BJ173" s="731"/>
      <c r="BK173" s="731"/>
      <c r="BL173" s="731"/>
      <c r="BM173" s="731"/>
      <c r="BN173" s="731"/>
      <c r="BO173" s="731"/>
      <c r="BP173" s="731"/>
      <c r="BQ173" s="731"/>
      <c r="BR173" s="731"/>
      <c r="BS173" s="59"/>
      <c r="BT173" s="59"/>
      <c r="BU173" s="59"/>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row>
    <row r="174" spans="2:178" ht="4.5" customHeight="1" x14ac:dyDescent="0.15">
      <c r="B174" s="722"/>
      <c r="C174" s="722"/>
      <c r="D174" s="722"/>
      <c r="E174" s="724"/>
      <c r="F174" s="724"/>
      <c r="G174" s="724"/>
      <c r="H174" s="724"/>
      <c r="I174" s="724"/>
      <c r="J174" s="724"/>
      <c r="K174" s="724"/>
      <c r="L174" s="726"/>
      <c r="M174" s="726"/>
      <c r="AD174" s="2"/>
      <c r="AE174" s="2"/>
      <c r="AF174" s="2"/>
      <c r="AG174" s="2"/>
      <c r="AH174" s="732"/>
      <c r="AI174" s="732"/>
      <c r="AJ174" s="732"/>
      <c r="AK174" s="732"/>
      <c r="AL174" s="732"/>
      <c r="AM174" s="732"/>
      <c r="AN174" s="732"/>
      <c r="AO174" s="732"/>
      <c r="AP174" s="732"/>
      <c r="AQ174" s="732"/>
      <c r="AR174" s="732"/>
      <c r="AS174" s="732"/>
      <c r="AT174" s="732"/>
      <c r="AU174" s="732"/>
      <c r="AV174" s="732"/>
      <c r="AW174" s="732"/>
      <c r="AX174" s="732"/>
      <c r="AY174" s="732"/>
      <c r="AZ174" s="732"/>
      <c r="BA174" s="732"/>
      <c r="BB174" s="732"/>
      <c r="BC174" s="732"/>
      <c r="BD174" s="732"/>
      <c r="BE174" s="732"/>
      <c r="BF174" s="732"/>
      <c r="BG174" s="732"/>
      <c r="BH174" s="732"/>
      <c r="BI174" s="732"/>
      <c r="BJ174" s="732"/>
      <c r="BK174" s="732"/>
      <c r="BL174" s="732"/>
      <c r="BM174" s="732"/>
      <c r="BN174" s="732"/>
      <c r="BO174" s="732"/>
      <c r="BP174" s="732"/>
      <c r="BQ174" s="732"/>
      <c r="BR174" s="732"/>
      <c r="BS174" s="59"/>
      <c r="BT174" s="59"/>
      <c r="BU174" s="59"/>
      <c r="BV174" s="2"/>
      <c r="BW174" s="2"/>
      <c r="BX174" s="2"/>
      <c r="BY174" s="2"/>
      <c r="BZ174" s="2"/>
      <c r="CA174" s="2"/>
      <c r="CB174" s="2"/>
      <c r="CC174" s="2251" t="s">
        <v>32</v>
      </c>
      <c r="CD174" s="2251"/>
      <c r="CE174" s="2251"/>
      <c r="CF174" s="2251"/>
      <c r="CG174" s="2251"/>
      <c r="CH174" s="2251"/>
      <c r="CI174" s="2251"/>
      <c r="CJ174" s="2251"/>
      <c r="CK174" s="2251"/>
      <c r="CL174" s="2251"/>
      <c r="CM174" s="2251" t="s">
        <v>40</v>
      </c>
      <c r="CN174" s="2251"/>
      <c r="CO174" s="2251"/>
      <c r="CP174" s="2251"/>
      <c r="CQ174" s="2251"/>
      <c r="CR174" s="2251"/>
      <c r="CS174" s="2251"/>
      <c r="CT174" s="2251"/>
      <c r="CU174" s="2251"/>
      <c r="CV174" s="2251"/>
      <c r="CW174" s="2251"/>
      <c r="CX174" s="2251"/>
      <c r="CY174" s="2251"/>
      <c r="CZ174" s="2251"/>
      <c r="DA174" s="2251"/>
      <c r="DB174" s="2251"/>
      <c r="DC174" s="2251"/>
      <c r="DD174" s="2251"/>
      <c r="DE174" s="2251"/>
      <c r="DF174" s="2251"/>
      <c r="DG174" s="2251"/>
      <c r="DH174" s="2251"/>
      <c r="DI174" s="2251"/>
      <c r="DJ174" s="2251"/>
      <c r="DK174" s="2251"/>
      <c r="DL174" s="2251"/>
      <c r="DM174" s="2251"/>
      <c r="DN174" s="2251"/>
      <c r="DO174" s="2251" t="s">
        <v>41</v>
      </c>
      <c r="DP174" s="2251"/>
      <c r="DQ174" s="2251"/>
      <c r="DR174" s="2251"/>
      <c r="DS174" s="2251"/>
      <c r="DT174" s="2251"/>
      <c r="DU174" s="2251"/>
      <c r="DV174" s="2251"/>
      <c r="DW174" s="2251"/>
      <c r="DX174" s="2251"/>
      <c r="DY174" s="2251" t="s">
        <v>33</v>
      </c>
      <c r="DZ174" s="2251"/>
      <c r="EA174" s="2251"/>
      <c r="EB174" s="2251"/>
      <c r="EC174" s="2251"/>
      <c r="ED174" s="2251"/>
      <c r="EE174" s="2251"/>
      <c r="EF174" s="2251"/>
      <c r="EG174" s="2251"/>
      <c r="EH174" s="2251"/>
      <c r="EI174" s="2251"/>
      <c r="EJ174" s="2251"/>
      <c r="EK174" s="2251"/>
      <c r="EL174" s="2251"/>
      <c r="EM174" s="2251"/>
      <c r="EN174" s="2251"/>
      <c r="EO174" s="2251"/>
      <c r="EP174" s="2251"/>
      <c r="EQ174" s="2251"/>
      <c r="ER174" s="2251"/>
      <c r="ES174" s="2251"/>
      <c r="ET174" s="2251"/>
      <c r="EU174" s="2251"/>
      <c r="EV174" s="2251"/>
      <c r="EW174" s="2251"/>
      <c r="EX174" s="2251"/>
      <c r="EY174" s="2251"/>
      <c r="EZ174" s="2251"/>
      <c r="FA174" s="2251"/>
      <c r="FB174" s="2251"/>
      <c r="FC174" s="2251"/>
      <c r="FD174" s="2251"/>
      <c r="FE174" s="2251"/>
      <c r="FF174" s="2251"/>
      <c r="FG174" s="2251"/>
      <c r="FH174" s="2251"/>
      <c r="FI174" s="2251"/>
      <c r="FJ174" s="2251"/>
      <c r="FK174" s="2251" t="s">
        <v>42</v>
      </c>
      <c r="FL174" s="2251"/>
      <c r="FM174" s="2251"/>
      <c r="FN174" s="2251"/>
      <c r="FO174" s="2251"/>
      <c r="FP174" s="2251"/>
      <c r="FQ174" s="2251"/>
      <c r="FR174" s="2251"/>
      <c r="FS174" s="2251"/>
      <c r="FT174" s="2251"/>
    </row>
    <row r="175" spans="2:178" ht="4.5" customHeight="1" x14ac:dyDescent="0.15">
      <c r="B175" s="723"/>
      <c r="C175" s="723"/>
      <c r="D175" s="723"/>
      <c r="E175" s="725"/>
      <c r="F175" s="725"/>
      <c r="G175" s="725"/>
      <c r="H175" s="725"/>
      <c r="I175" s="725"/>
      <c r="J175" s="725"/>
      <c r="K175" s="725"/>
      <c r="L175" s="727"/>
      <c r="M175" s="727"/>
      <c r="AD175" s="2"/>
      <c r="AE175" s="2"/>
      <c r="AF175" s="2"/>
      <c r="AG175" s="2"/>
      <c r="AH175" s="732"/>
      <c r="AI175" s="732"/>
      <c r="AJ175" s="732"/>
      <c r="AK175" s="732"/>
      <c r="AL175" s="732"/>
      <c r="AM175" s="732"/>
      <c r="AN175" s="732"/>
      <c r="AO175" s="732"/>
      <c r="AP175" s="732"/>
      <c r="AQ175" s="732"/>
      <c r="AR175" s="732"/>
      <c r="AS175" s="732"/>
      <c r="AT175" s="732"/>
      <c r="AU175" s="732"/>
      <c r="AV175" s="732"/>
      <c r="AW175" s="732"/>
      <c r="AX175" s="732"/>
      <c r="AY175" s="732"/>
      <c r="AZ175" s="732"/>
      <c r="BA175" s="732"/>
      <c r="BB175" s="732"/>
      <c r="BC175" s="732"/>
      <c r="BD175" s="732"/>
      <c r="BE175" s="732"/>
      <c r="BF175" s="732"/>
      <c r="BG175" s="732"/>
      <c r="BH175" s="732"/>
      <c r="BI175" s="732"/>
      <c r="BJ175" s="732"/>
      <c r="BK175" s="732"/>
      <c r="BL175" s="732"/>
      <c r="BM175" s="732"/>
      <c r="BN175" s="732"/>
      <c r="BO175" s="732"/>
      <c r="BP175" s="732"/>
      <c r="BQ175" s="732"/>
      <c r="BR175" s="732"/>
      <c r="BS175" s="59"/>
      <c r="BT175" s="59"/>
      <c r="BU175" s="59"/>
      <c r="BV175" s="2"/>
      <c r="BW175" s="2"/>
      <c r="BX175" s="2"/>
      <c r="BY175" s="2"/>
      <c r="BZ175" s="2"/>
      <c r="CA175" s="2"/>
      <c r="CB175" s="2"/>
      <c r="CC175" s="2251"/>
      <c r="CD175" s="2251"/>
      <c r="CE175" s="2251"/>
      <c r="CF175" s="2251"/>
      <c r="CG175" s="2251"/>
      <c r="CH175" s="2251"/>
      <c r="CI175" s="2251"/>
      <c r="CJ175" s="2251"/>
      <c r="CK175" s="2251"/>
      <c r="CL175" s="2251"/>
      <c r="CM175" s="2251"/>
      <c r="CN175" s="2251"/>
      <c r="CO175" s="2251"/>
      <c r="CP175" s="2251"/>
      <c r="CQ175" s="2251"/>
      <c r="CR175" s="2251"/>
      <c r="CS175" s="2251"/>
      <c r="CT175" s="2251"/>
      <c r="CU175" s="2251"/>
      <c r="CV175" s="2251"/>
      <c r="CW175" s="2251"/>
      <c r="CX175" s="2251"/>
      <c r="CY175" s="2251"/>
      <c r="CZ175" s="2251"/>
      <c r="DA175" s="2251"/>
      <c r="DB175" s="2251"/>
      <c r="DC175" s="2251"/>
      <c r="DD175" s="2251"/>
      <c r="DE175" s="2251"/>
      <c r="DF175" s="2251"/>
      <c r="DG175" s="2251"/>
      <c r="DH175" s="2251"/>
      <c r="DI175" s="2251"/>
      <c r="DJ175" s="2251"/>
      <c r="DK175" s="2251"/>
      <c r="DL175" s="2251"/>
      <c r="DM175" s="2251"/>
      <c r="DN175" s="2251"/>
      <c r="DO175" s="2251"/>
      <c r="DP175" s="2251"/>
      <c r="DQ175" s="2251"/>
      <c r="DR175" s="2251"/>
      <c r="DS175" s="2251"/>
      <c r="DT175" s="2251"/>
      <c r="DU175" s="2251"/>
      <c r="DV175" s="2251"/>
      <c r="DW175" s="2251"/>
      <c r="DX175" s="2251"/>
      <c r="DY175" s="2251"/>
      <c r="DZ175" s="2251"/>
      <c r="EA175" s="2251"/>
      <c r="EB175" s="2251"/>
      <c r="EC175" s="2251"/>
      <c r="ED175" s="2251"/>
      <c r="EE175" s="2251"/>
      <c r="EF175" s="2251"/>
      <c r="EG175" s="2251"/>
      <c r="EH175" s="2251"/>
      <c r="EI175" s="2251"/>
      <c r="EJ175" s="2251"/>
      <c r="EK175" s="2251"/>
      <c r="EL175" s="2251"/>
      <c r="EM175" s="2251"/>
      <c r="EN175" s="2251"/>
      <c r="EO175" s="2251"/>
      <c r="EP175" s="2251"/>
      <c r="EQ175" s="2251"/>
      <c r="ER175" s="2251"/>
      <c r="ES175" s="2251"/>
      <c r="ET175" s="2251"/>
      <c r="EU175" s="2251"/>
      <c r="EV175" s="2251"/>
      <c r="EW175" s="2251"/>
      <c r="EX175" s="2251"/>
      <c r="EY175" s="2251"/>
      <c r="EZ175" s="2251"/>
      <c r="FA175" s="2251"/>
      <c r="FB175" s="2251"/>
      <c r="FC175" s="2251"/>
      <c r="FD175" s="2251"/>
      <c r="FE175" s="2251"/>
      <c r="FF175" s="2251"/>
      <c r="FG175" s="2251"/>
      <c r="FH175" s="2251"/>
      <c r="FI175" s="2251"/>
      <c r="FJ175" s="2251"/>
      <c r="FK175" s="2251"/>
      <c r="FL175" s="2251"/>
      <c r="FM175" s="2251"/>
      <c r="FN175" s="2251"/>
      <c r="FO175" s="2251"/>
      <c r="FP175" s="2251"/>
      <c r="FQ175" s="2251"/>
      <c r="FR175" s="2251"/>
      <c r="FS175" s="2251"/>
      <c r="FT175" s="2251"/>
    </row>
    <row r="176" spans="2:178" ht="4.5" customHeight="1" thickBot="1" x14ac:dyDescent="0.2">
      <c r="N176" s="2"/>
      <c r="R176" s="2"/>
      <c r="S176" s="2"/>
      <c r="T176" s="2"/>
      <c r="U176" s="2"/>
      <c r="V176" s="2"/>
      <c r="W176" s="2"/>
      <c r="X176" s="2"/>
      <c r="Y176" s="2"/>
      <c r="Z176" s="2"/>
      <c r="AA176" s="2"/>
      <c r="AB176" s="2"/>
      <c r="AC176" s="2"/>
      <c r="AD176" s="2"/>
      <c r="AE176" s="2"/>
      <c r="AF176" s="2"/>
      <c r="AG176" s="2"/>
      <c r="AH176" s="732"/>
      <c r="AI176" s="732"/>
      <c r="AJ176" s="732"/>
      <c r="AK176" s="732"/>
      <c r="AL176" s="732"/>
      <c r="AM176" s="732"/>
      <c r="AN176" s="732"/>
      <c r="AO176" s="732"/>
      <c r="AP176" s="732"/>
      <c r="AQ176" s="732"/>
      <c r="AR176" s="732"/>
      <c r="AS176" s="732"/>
      <c r="AT176" s="732"/>
      <c r="AU176" s="732"/>
      <c r="AV176" s="732"/>
      <c r="AW176" s="732"/>
      <c r="AX176" s="732"/>
      <c r="AY176" s="732"/>
      <c r="AZ176" s="732"/>
      <c r="BA176" s="732"/>
      <c r="BB176" s="732"/>
      <c r="BC176" s="732"/>
      <c r="BD176" s="732"/>
      <c r="BE176" s="732"/>
      <c r="BF176" s="732"/>
      <c r="BG176" s="732"/>
      <c r="BH176" s="732"/>
      <c r="BI176" s="732"/>
      <c r="BJ176" s="732"/>
      <c r="BK176" s="732"/>
      <c r="BL176" s="732"/>
      <c r="BM176" s="732"/>
      <c r="BN176" s="732"/>
      <c r="BO176" s="732"/>
      <c r="BP176" s="732"/>
      <c r="BQ176" s="732"/>
      <c r="BR176" s="732"/>
      <c r="BS176" s="59"/>
      <c r="BT176" s="59"/>
      <c r="BU176" s="59"/>
      <c r="BV176" s="2"/>
      <c r="BW176" s="2"/>
      <c r="BX176" s="2"/>
      <c r="BY176" s="2"/>
      <c r="BZ176" s="2"/>
      <c r="CA176" s="2"/>
      <c r="CB176" s="2"/>
      <c r="CC176" s="2252"/>
      <c r="CD176" s="2252"/>
      <c r="CE176" s="2252"/>
      <c r="CF176" s="2252"/>
      <c r="CG176" s="2252"/>
      <c r="CH176" s="2252"/>
      <c r="CI176" s="2252"/>
      <c r="CJ176" s="2252"/>
      <c r="CK176" s="2252"/>
      <c r="CL176" s="2252"/>
      <c r="CM176" s="2254"/>
      <c r="CN176" s="2254"/>
      <c r="CO176" s="2254"/>
      <c r="CP176" s="2254"/>
      <c r="CQ176" s="2254"/>
      <c r="CR176" s="2254"/>
      <c r="CS176" s="2254"/>
      <c r="CT176" s="2254"/>
      <c r="CU176" s="2254"/>
      <c r="CV176" s="2254"/>
      <c r="CW176" s="2254"/>
      <c r="CX176" s="2254"/>
      <c r="CY176" s="2254"/>
      <c r="CZ176" s="2254"/>
      <c r="DA176" s="2254"/>
      <c r="DB176" s="2254"/>
      <c r="DC176" s="2254"/>
      <c r="DD176" s="2254"/>
      <c r="DE176" s="2254"/>
      <c r="DF176" s="2254"/>
      <c r="DG176" s="2254"/>
      <c r="DH176" s="2254"/>
      <c r="DI176" s="2254"/>
      <c r="DJ176" s="2254"/>
      <c r="DK176" s="2254"/>
      <c r="DL176" s="2254"/>
      <c r="DM176" s="2254"/>
      <c r="DN176" s="2254"/>
      <c r="DO176" s="2252"/>
      <c r="DP176" s="2252"/>
      <c r="DQ176" s="2252"/>
      <c r="DR176" s="2252"/>
      <c r="DS176" s="2252"/>
      <c r="DT176" s="2252"/>
      <c r="DU176" s="2252"/>
      <c r="DV176" s="2252"/>
      <c r="DW176" s="2252"/>
      <c r="DX176" s="2252"/>
      <c r="DY176" s="2252"/>
      <c r="DZ176" s="2252"/>
      <c r="EA176" s="2252"/>
      <c r="EB176" s="2252"/>
      <c r="EC176" s="2252"/>
      <c r="ED176" s="2252"/>
      <c r="EE176" s="2252"/>
      <c r="EF176" s="2252"/>
      <c r="EG176" s="2252"/>
      <c r="EH176" s="2252"/>
      <c r="EI176" s="2252"/>
      <c r="EJ176" s="2252"/>
      <c r="EK176" s="2252"/>
      <c r="EL176" s="2252"/>
      <c r="EM176" s="2252"/>
      <c r="EN176" s="2252"/>
      <c r="EO176" s="2252"/>
      <c r="EP176" s="2252"/>
      <c r="EQ176" s="2252"/>
      <c r="ER176" s="2252"/>
      <c r="ES176" s="2252"/>
      <c r="ET176" s="2252"/>
      <c r="EU176" s="2252"/>
      <c r="EV176" s="2252"/>
      <c r="EW176" s="2252"/>
      <c r="EX176" s="2252"/>
      <c r="EY176" s="2252"/>
      <c r="EZ176" s="2252"/>
      <c r="FA176" s="2252"/>
      <c r="FB176" s="2252"/>
      <c r="FC176" s="2252"/>
      <c r="FD176" s="2252"/>
      <c r="FE176" s="2252"/>
      <c r="FF176" s="2252"/>
      <c r="FG176" s="2252"/>
      <c r="FH176" s="2252"/>
      <c r="FI176" s="2252"/>
      <c r="FJ176" s="2252"/>
      <c r="FK176" s="2252"/>
      <c r="FL176" s="2252"/>
      <c r="FM176" s="2252"/>
      <c r="FN176" s="2252"/>
      <c r="FO176" s="2252"/>
      <c r="FP176" s="2252"/>
      <c r="FQ176" s="2252"/>
      <c r="FR176" s="2252"/>
      <c r="FS176" s="2252"/>
      <c r="FT176" s="2252"/>
    </row>
    <row r="177" spans="2:176" ht="9.75" customHeight="1" thickBot="1" x14ac:dyDescent="0.2">
      <c r="B177" s="1053" t="s">
        <v>6</v>
      </c>
      <c r="C177" s="1054"/>
      <c r="D177" s="1054"/>
      <c r="E177" s="1054"/>
      <c r="F177" s="1055" t="str">
        <f>IF(F123="","",F123)</f>
        <v/>
      </c>
      <c r="G177" s="1055"/>
      <c r="H177" s="1055"/>
      <c r="I177" s="1055"/>
      <c r="J177" s="1055"/>
      <c r="K177" s="1055"/>
      <c r="L177" s="1055"/>
      <c r="M177" s="1055"/>
      <c r="N177" s="1055"/>
      <c r="O177" s="1055"/>
      <c r="P177" s="1055"/>
      <c r="Q177" s="1055"/>
      <c r="R177" s="1055"/>
      <c r="S177" s="1056"/>
      <c r="T177" s="2"/>
      <c r="U177" s="2"/>
      <c r="V177" s="2"/>
      <c r="W177" s="2"/>
      <c r="X177" s="2"/>
      <c r="Y177" s="2"/>
      <c r="Z177" s="2"/>
      <c r="AA177" s="2"/>
      <c r="AB177" s="2"/>
      <c r="AC177" s="2"/>
      <c r="AD177" s="2"/>
      <c r="AE177" s="2"/>
      <c r="AF177" s="2"/>
      <c r="AG177" s="2"/>
      <c r="AH177" s="732"/>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2"/>
      <c r="BG177" s="732"/>
      <c r="BH177" s="732"/>
      <c r="BI177" s="732"/>
      <c r="BJ177" s="732"/>
      <c r="BK177" s="732"/>
      <c r="BL177" s="732"/>
      <c r="BM177" s="732"/>
      <c r="BN177" s="732"/>
      <c r="BO177" s="732"/>
      <c r="BP177" s="732"/>
      <c r="BQ177" s="732"/>
      <c r="BR177" s="732"/>
      <c r="BS177" s="59"/>
      <c r="BT177" s="59"/>
      <c r="BU177" s="59"/>
      <c r="BV177" s="2"/>
      <c r="BW177" s="2"/>
      <c r="BX177" s="2"/>
      <c r="BY177" s="2"/>
      <c r="BZ177" s="2"/>
      <c r="CA177" s="2"/>
      <c r="CB177" s="2"/>
      <c r="CC177" s="2252"/>
      <c r="CD177" s="2252"/>
      <c r="CE177" s="2252"/>
      <c r="CF177" s="2252"/>
      <c r="CG177" s="2252"/>
      <c r="CH177" s="2252"/>
      <c r="CI177" s="2252"/>
      <c r="CJ177" s="2252"/>
      <c r="CK177" s="2252"/>
      <c r="CL177" s="2252"/>
      <c r="CM177" s="2254"/>
      <c r="CN177" s="2254"/>
      <c r="CO177" s="2254"/>
      <c r="CP177" s="2254"/>
      <c r="CQ177" s="2254"/>
      <c r="CR177" s="2254"/>
      <c r="CS177" s="2254"/>
      <c r="CT177" s="2254"/>
      <c r="CU177" s="2254"/>
      <c r="CV177" s="2254"/>
      <c r="CW177" s="2254"/>
      <c r="CX177" s="2254"/>
      <c r="CY177" s="2254"/>
      <c r="CZ177" s="2254"/>
      <c r="DA177" s="2254"/>
      <c r="DB177" s="2254"/>
      <c r="DC177" s="2254"/>
      <c r="DD177" s="2254"/>
      <c r="DE177" s="2254"/>
      <c r="DF177" s="2254"/>
      <c r="DG177" s="2254"/>
      <c r="DH177" s="2254"/>
      <c r="DI177" s="2254"/>
      <c r="DJ177" s="2254"/>
      <c r="DK177" s="2254"/>
      <c r="DL177" s="2254"/>
      <c r="DM177" s="2254"/>
      <c r="DN177" s="2254"/>
      <c r="DO177" s="2252"/>
      <c r="DP177" s="2252"/>
      <c r="DQ177" s="2252"/>
      <c r="DR177" s="2252"/>
      <c r="DS177" s="2252"/>
      <c r="DT177" s="2252"/>
      <c r="DU177" s="2252"/>
      <c r="DV177" s="2252"/>
      <c r="DW177" s="2252"/>
      <c r="DX177" s="2252"/>
      <c r="DY177" s="2252"/>
      <c r="DZ177" s="2252"/>
      <c r="EA177" s="2252"/>
      <c r="EB177" s="2252"/>
      <c r="EC177" s="2252"/>
      <c r="ED177" s="2252"/>
      <c r="EE177" s="2252"/>
      <c r="EF177" s="2252"/>
      <c r="EG177" s="2252"/>
      <c r="EH177" s="2252"/>
      <c r="EI177" s="2252"/>
      <c r="EJ177" s="2252"/>
      <c r="EK177" s="2252"/>
      <c r="EL177" s="2252"/>
      <c r="EM177" s="2252"/>
      <c r="EN177" s="2252"/>
      <c r="EO177" s="2252"/>
      <c r="EP177" s="2252"/>
      <c r="EQ177" s="2252"/>
      <c r="ER177" s="2252"/>
      <c r="ES177" s="2252"/>
      <c r="ET177" s="2252"/>
      <c r="EU177" s="2252"/>
      <c r="EV177" s="2252"/>
      <c r="EW177" s="2252"/>
      <c r="EX177" s="2252"/>
      <c r="EY177" s="2252"/>
      <c r="EZ177" s="2252"/>
      <c r="FA177" s="2252"/>
      <c r="FB177" s="2252"/>
      <c r="FC177" s="2252"/>
      <c r="FD177" s="2252"/>
      <c r="FE177" s="2252"/>
      <c r="FF177" s="2252"/>
      <c r="FG177" s="2252"/>
      <c r="FH177" s="2252"/>
      <c r="FI177" s="2252"/>
      <c r="FJ177" s="2252"/>
      <c r="FK177" s="2252"/>
      <c r="FL177" s="2252"/>
      <c r="FM177" s="2252"/>
      <c r="FN177" s="2252"/>
      <c r="FO177" s="2252"/>
      <c r="FP177" s="2252"/>
      <c r="FQ177" s="2252"/>
      <c r="FR177" s="2252"/>
      <c r="FS177" s="2252"/>
      <c r="FT177" s="2252"/>
    </row>
    <row r="178" spans="2:176" ht="9.75" customHeight="1" x14ac:dyDescent="0.15">
      <c r="B178" s="1049"/>
      <c r="C178" s="1050"/>
      <c r="D178" s="1050"/>
      <c r="E178" s="1050"/>
      <c r="F178" s="1057"/>
      <c r="G178" s="1057"/>
      <c r="H178" s="1057"/>
      <c r="I178" s="1057"/>
      <c r="J178" s="1057"/>
      <c r="K178" s="1057"/>
      <c r="L178" s="1057"/>
      <c r="M178" s="1057"/>
      <c r="N178" s="1057"/>
      <c r="O178" s="1057"/>
      <c r="P178" s="1057"/>
      <c r="Q178" s="1057"/>
      <c r="R178" s="1057"/>
      <c r="S178" s="1058"/>
      <c r="T178" s="2"/>
      <c r="V178" s="748" t="s">
        <v>25</v>
      </c>
      <c r="W178" s="749"/>
      <c r="X178" s="749"/>
      <c r="Y178" s="749"/>
      <c r="Z178" s="749"/>
      <c r="AA178" s="749"/>
      <c r="AB178" s="749"/>
      <c r="AC178" s="749"/>
      <c r="AD178" s="749"/>
      <c r="AE178" s="749"/>
      <c r="AF178" s="749"/>
      <c r="AG178" s="749"/>
      <c r="AH178" s="749"/>
      <c r="AI178" s="749"/>
      <c r="AJ178" s="749"/>
      <c r="AK178" s="749"/>
      <c r="AL178" s="749"/>
      <c r="AM178" s="749"/>
      <c r="AN178" s="749"/>
      <c r="AO178" s="749"/>
      <c r="AP178" s="750"/>
      <c r="AQ178" s="710" t="str">
        <f>IF(AQ124="","",AQ124)</f>
        <v/>
      </c>
      <c r="AR178" s="710"/>
      <c r="AS178" s="710"/>
      <c r="AT178" s="710"/>
      <c r="AU178" s="710"/>
      <c r="AV178" s="710"/>
      <c r="AW178" s="710"/>
      <c r="AX178" s="710"/>
      <c r="AY178" s="710" t="s">
        <v>26</v>
      </c>
      <c r="AZ178" s="710"/>
      <c r="BA178" s="710"/>
      <c r="BB178" s="710"/>
      <c r="BC178" s="710" t="str">
        <f>IF(BC124="","",BC124)</f>
        <v/>
      </c>
      <c r="BD178" s="710"/>
      <c r="BE178" s="710"/>
      <c r="BF178" s="710"/>
      <c r="BG178" s="710"/>
      <c r="BH178" s="710"/>
      <c r="BI178" s="710"/>
      <c r="BJ178" s="710"/>
      <c r="BK178" s="710" t="s">
        <v>27</v>
      </c>
      <c r="BL178" s="710"/>
      <c r="BM178" s="710"/>
      <c r="BN178" s="710"/>
      <c r="BO178" s="710" t="str">
        <f>IF(BO124="","",BO124)</f>
        <v/>
      </c>
      <c r="BP178" s="710"/>
      <c r="BQ178" s="710"/>
      <c r="BR178" s="710"/>
      <c r="BS178" s="710"/>
      <c r="BT178" s="710"/>
      <c r="BU178" s="710"/>
      <c r="BV178" s="710"/>
      <c r="BW178" s="710" t="s">
        <v>28</v>
      </c>
      <c r="BX178" s="710"/>
      <c r="BY178" s="710"/>
      <c r="BZ178" s="713"/>
      <c r="CA178" s="56"/>
      <c r="CB178" s="2"/>
      <c r="CC178" s="2252"/>
      <c r="CD178" s="2252"/>
      <c r="CE178" s="2252"/>
      <c r="CF178" s="2252"/>
      <c r="CG178" s="2252"/>
      <c r="CH178" s="2252"/>
      <c r="CI178" s="2252"/>
      <c r="CJ178" s="2252"/>
      <c r="CK178" s="2252"/>
      <c r="CL178" s="2252"/>
      <c r="CM178" s="2254"/>
      <c r="CN178" s="2254"/>
      <c r="CO178" s="2254"/>
      <c r="CP178" s="2254"/>
      <c r="CQ178" s="2254"/>
      <c r="CR178" s="2254"/>
      <c r="CS178" s="2254"/>
      <c r="CT178" s="2254"/>
      <c r="CU178" s="2254"/>
      <c r="CV178" s="2254"/>
      <c r="CW178" s="2254"/>
      <c r="CX178" s="2254"/>
      <c r="CY178" s="2254"/>
      <c r="CZ178" s="2254"/>
      <c r="DA178" s="2254"/>
      <c r="DB178" s="2254"/>
      <c r="DC178" s="2254"/>
      <c r="DD178" s="2254"/>
      <c r="DE178" s="2254"/>
      <c r="DF178" s="2254"/>
      <c r="DG178" s="2254"/>
      <c r="DH178" s="2254"/>
      <c r="DI178" s="2254"/>
      <c r="DJ178" s="2254"/>
      <c r="DK178" s="2254"/>
      <c r="DL178" s="2254"/>
      <c r="DM178" s="2254"/>
      <c r="DN178" s="2254"/>
      <c r="DO178" s="2252"/>
      <c r="DP178" s="2252"/>
      <c r="DQ178" s="2252"/>
      <c r="DR178" s="2252"/>
      <c r="DS178" s="2252"/>
      <c r="DT178" s="2252"/>
      <c r="DU178" s="2252"/>
      <c r="DV178" s="2252"/>
      <c r="DW178" s="2252"/>
      <c r="DX178" s="2252"/>
      <c r="DY178" s="2252"/>
      <c r="DZ178" s="2252"/>
      <c r="EA178" s="2252"/>
      <c r="EB178" s="2252"/>
      <c r="EC178" s="2252"/>
      <c r="ED178" s="2252"/>
      <c r="EE178" s="2252"/>
      <c r="EF178" s="2252"/>
      <c r="EG178" s="2252"/>
      <c r="EH178" s="2252"/>
      <c r="EI178" s="2252"/>
      <c r="EJ178" s="2252"/>
      <c r="EK178" s="2252"/>
      <c r="EL178" s="2252"/>
      <c r="EM178" s="2252"/>
      <c r="EN178" s="2252"/>
      <c r="EO178" s="2252"/>
      <c r="EP178" s="2252"/>
      <c r="EQ178" s="2252"/>
      <c r="ER178" s="2252"/>
      <c r="ES178" s="2252"/>
      <c r="ET178" s="2252"/>
      <c r="EU178" s="2252"/>
      <c r="EV178" s="2252"/>
      <c r="EW178" s="2252"/>
      <c r="EX178" s="2252"/>
      <c r="EY178" s="2252"/>
      <c r="EZ178" s="2252"/>
      <c r="FA178" s="2252"/>
      <c r="FB178" s="2252"/>
      <c r="FC178" s="2252"/>
      <c r="FD178" s="2252"/>
      <c r="FE178" s="2252"/>
      <c r="FF178" s="2252"/>
      <c r="FG178" s="2252"/>
      <c r="FH178" s="2252"/>
      <c r="FI178" s="2252"/>
      <c r="FJ178" s="2252"/>
      <c r="FK178" s="2252"/>
      <c r="FL178" s="2252"/>
      <c r="FM178" s="2252"/>
      <c r="FN178" s="2252"/>
      <c r="FO178" s="2252"/>
      <c r="FP178" s="2252"/>
      <c r="FQ178" s="2252"/>
      <c r="FR178" s="2252"/>
      <c r="FS178" s="2252"/>
      <c r="FT178" s="2252"/>
    </row>
    <row r="179" spans="2:176" ht="9.75" customHeight="1" x14ac:dyDescent="0.15">
      <c r="B179" s="1049"/>
      <c r="C179" s="1050"/>
      <c r="D179" s="1050"/>
      <c r="E179" s="1050"/>
      <c r="F179" s="1057"/>
      <c r="G179" s="1057"/>
      <c r="H179" s="1057"/>
      <c r="I179" s="1057"/>
      <c r="J179" s="1057"/>
      <c r="K179" s="1057"/>
      <c r="L179" s="1057"/>
      <c r="M179" s="1057"/>
      <c r="N179" s="1057"/>
      <c r="O179" s="1057"/>
      <c r="P179" s="1057"/>
      <c r="Q179" s="1057"/>
      <c r="R179" s="1057"/>
      <c r="S179" s="1058"/>
      <c r="T179" s="71"/>
      <c r="U179" s="2"/>
      <c r="V179" s="751"/>
      <c r="W179" s="752"/>
      <c r="X179" s="752"/>
      <c r="Y179" s="752"/>
      <c r="Z179" s="752"/>
      <c r="AA179" s="752"/>
      <c r="AB179" s="752"/>
      <c r="AC179" s="752"/>
      <c r="AD179" s="752"/>
      <c r="AE179" s="752"/>
      <c r="AF179" s="752"/>
      <c r="AG179" s="752"/>
      <c r="AH179" s="752"/>
      <c r="AI179" s="752"/>
      <c r="AJ179" s="752"/>
      <c r="AK179" s="752"/>
      <c r="AL179" s="752"/>
      <c r="AM179" s="752"/>
      <c r="AN179" s="752"/>
      <c r="AO179" s="752"/>
      <c r="AP179" s="753"/>
      <c r="AQ179" s="711"/>
      <c r="AR179" s="711"/>
      <c r="AS179" s="711"/>
      <c r="AT179" s="711"/>
      <c r="AU179" s="711"/>
      <c r="AV179" s="711"/>
      <c r="AW179" s="711"/>
      <c r="AX179" s="711"/>
      <c r="AY179" s="711"/>
      <c r="AZ179" s="711"/>
      <c r="BA179" s="711"/>
      <c r="BB179" s="711"/>
      <c r="BC179" s="711"/>
      <c r="BD179" s="711"/>
      <c r="BE179" s="711"/>
      <c r="BF179" s="711"/>
      <c r="BG179" s="711"/>
      <c r="BH179" s="711"/>
      <c r="BI179" s="711"/>
      <c r="BJ179" s="711"/>
      <c r="BK179" s="711"/>
      <c r="BL179" s="711"/>
      <c r="BM179" s="711"/>
      <c r="BN179" s="711"/>
      <c r="BO179" s="711"/>
      <c r="BP179" s="711"/>
      <c r="BQ179" s="711"/>
      <c r="BR179" s="711"/>
      <c r="BS179" s="711"/>
      <c r="BT179" s="711"/>
      <c r="BU179" s="711"/>
      <c r="BV179" s="711"/>
      <c r="BW179" s="711"/>
      <c r="BX179" s="711"/>
      <c r="BY179" s="711"/>
      <c r="BZ179" s="714"/>
      <c r="CA179" s="56"/>
      <c r="CB179" s="2"/>
      <c r="CC179" s="2252"/>
      <c r="CD179" s="2252"/>
      <c r="CE179" s="2252"/>
      <c r="CF179" s="2252"/>
      <c r="CG179" s="2252"/>
      <c r="CH179" s="2252"/>
      <c r="CI179" s="2252"/>
      <c r="CJ179" s="2252"/>
      <c r="CK179" s="2252"/>
      <c r="CL179" s="2252"/>
      <c r="CM179" s="2254"/>
      <c r="CN179" s="2254"/>
      <c r="CO179" s="2254"/>
      <c r="CP179" s="2254"/>
      <c r="CQ179" s="2254"/>
      <c r="CR179" s="2254"/>
      <c r="CS179" s="2254"/>
      <c r="CT179" s="2254"/>
      <c r="CU179" s="2254"/>
      <c r="CV179" s="2254"/>
      <c r="CW179" s="2254"/>
      <c r="CX179" s="2254"/>
      <c r="CY179" s="2254"/>
      <c r="CZ179" s="2254"/>
      <c r="DA179" s="2254"/>
      <c r="DB179" s="2254"/>
      <c r="DC179" s="2254"/>
      <c r="DD179" s="2254"/>
      <c r="DE179" s="2254"/>
      <c r="DF179" s="2254"/>
      <c r="DG179" s="2254"/>
      <c r="DH179" s="2254"/>
      <c r="DI179" s="2254"/>
      <c r="DJ179" s="2254"/>
      <c r="DK179" s="2254"/>
      <c r="DL179" s="2254"/>
      <c r="DM179" s="2254"/>
      <c r="DN179" s="2254"/>
      <c r="DO179" s="2252"/>
      <c r="DP179" s="2252"/>
      <c r="DQ179" s="2252"/>
      <c r="DR179" s="2252"/>
      <c r="DS179" s="2252"/>
      <c r="DT179" s="2252"/>
      <c r="DU179" s="2252"/>
      <c r="DV179" s="2252"/>
      <c r="DW179" s="2252"/>
      <c r="DX179" s="2252"/>
      <c r="DY179" s="2252"/>
      <c r="DZ179" s="2252"/>
      <c r="EA179" s="2252"/>
      <c r="EB179" s="2252"/>
      <c r="EC179" s="2252"/>
      <c r="ED179" s="2252"/>
      <c r="EE179" s="2252"/>
      <c r="EF179" s="2252"/>
      <c r="EG179" s="2252"/>
      <c r="EH179" s="2252"/>
      <c r="EI179" s="2252"/>
      <c r="EJ179" s="2252"/>
      <c r="EK179" s="2252"/>
      <c r="EL179" s="2252"/>
      <c r="EM179" s="2252"/>
      <c r="EN179" s="2252"/>
      <c r="EO179" s="2252"/>
      <c r="EP179" s="2252"/>
      <c r="EQ179" s="2252"/>
      <c r="ER179" s="2252"/>
      <c r="ES179" s="2252"/>
      <c r="ET179" s="2252"/>
      <c r="EU179" s="2252"/>
      <c r="EV179" s="2252"/>
      <c r="EW179" s="2252"/>
      <c r="EX179" s="2252"/>
      <c r="EY179" s="2252"/>
      <c r="EZ179" s="2252"/>
      <c r="FA179" s="2252"/>
      <c r="FB179" s="2252"/>
      <c r="FC179" s="2252"/>
      <c r="FD179" s="2252"/>
      <c r="FE179" s="2252"/>
      <c r="FF179" s="2252"/>
      <c r="FG179" s="2252"/>
      <c r="FH179" s="2252"/>
      <c r="FI179" s="2252"/>
      <c r="FJ179" s="2252"/>
      <c r="FK179" s="2252"/>
      <c r="FL179" s="2252"/>
      <c r="FM179" s="2252"/>
      <c r="FN179" s="2252"/>
      <c r="FO179" s="2252"/>
      <c r="FP179" s="2252"/>
      <c r="FQ179" s="2252"/>
      <c r="FR179" s="2252"/>
      <c r="FS179" s="2252"/>
      <c r="FT179" s="2252"/>
    </row>
    <row r="180" spans="2:176" ht="9.75" customHeight="1" thickBot="1" x14ac:dyDescent="0.2">
      <c r="B180" s="1049"/>
      <c r="C180" s="1050"/>
      <c r="D180" s="1050"/>
      <c r="E180" s="1050"/>
      <c r="F180" s="1057"/>
      <c r="G180" s="1057"/>
      <c r="H180" s="1057"/>
      <c r="I180" s="1057"/>
      <c r="J180" s="1057"/>
      <c r="K180" s="1057"/>
      <c r="L180" s="1057"/>
      <c r="M180" s="1057"/>
      <c r="N180" s="1057"/>
      <c r="O180" s="1057"/>
      <c r="P180" s="1057"/>
      <c r="Q180" s="1057"/>
      <c r="R180" s="1057"/>
      <c r="S180" s="1058"/>
      <c r="T180" s="71"/>
      <c r="U180" s="2"/>
      <c r="V180" s="754"/>
      <c r="W180" s="755"/>
      <c r="X180" s="755"/>
      <c r="Y180" s="755"/>
      <c r="Z180" s="755"/>
      <c r="AA180" s="755"/>
      <c r="AB180" s="755"/>
      <c r="AC180" s="755"/>
      <c r="AD180" s="755"/>
      <c r="AE180" s="755"/>
      <c r="AF180" s="755"/>
      <c r="AG180" s="755"/>
      <c r="AH180" s="755"/>
      <c r="AI180" s="755"/>
      <c r="AJ180" s="755"/>
      <c r="AK180" s="755"/>
      <c r="AL180" s="755"/>
      <c r="AM180" s="755"/>
      <c r="AN180" s="755"/>
      <c r="AO180" s="755"/>
      <c r="AP180" s="756"/>
      <c r="AQ180" s="712"/>
      <c r="AR180" s="712"/>
      <c r="AS180" s="712"/>
      <c r="AT180" s="712"/>
      <c r="AU180" s="712"/>
      <c r="AV180" s="712"/>
      <c r="AW180" s="712"/>
      <c r="AX180" s="712"/>
      <c r="AY180" s="712"/>
      <c r="AZ180" s="712"/>
      <c r="BA180" s="712"/>
      <c r="BB180" s="712"/>
      <c r="BC180" s="712"/>
      <c r="BD180" s="712"/>
      <c r="BE180" s="712"/>
      <c r="BF180" s="712"/>
      <c r="BG180" s="712"/>
      <c r="BH180" s="712"/>
      <c r="BI180" s="712"/>
      <c r="BJ180" s="712"/>
      <c r="BK180" s="712"/>
      <c r="BL180" s="712"/>
      <c r="BM180" s="712"/>
      <c r="BN180" s="712"/>
      <c r="BO180" s="712"/>
      <c r="BP180" s="712"/>
      <c r="BQ180" s="712"/>
      <c r="BR180" s="712"/>
      <c r="BS180" s="712"/>
      <c r="BT180" s="712"/>
      <c r="BU180" s="712"/>
      <c r="BV180" s="712"/>
      <c r="BW180" s="712"/>
      <c r="BX180" s="712"/>
      <c r="BY180" s="712"/>
      <c r="BZ180" s="715"/>
      <c r="CA180" s="56"/>
      <c r="CB180" s="2"/>
      <c r="CC180" s="2253"/>
      <c r="CD180" s="2253"/>
      <c r="CE180" s="2253"/>
      <c r="CF180" s="2253"/>
      <c r="CG180" s="2253"/>
      <c r="CH180" s="2253"/>
      <c r="CI180" s="2253"/>
      <c r="CJ180" s="2253"/>
      <c r="CK180" s="2253"/>
      <c r="CL180" s="2253"/>
      <c r="CM180" s="2255"/>
      <c r="CN180" s="2255"/>
      <c r="CO180" s="2255"/>
      <c r="CP180" s="2255"/>
      <c r="CQ180" s="2255"/>
      <c r="CR180" s="2255"/>
      <c r="CS180" s="2255"/>
      <c r="CT180" s="2255"/>
      <c r="CU180" s="2255"/>
      <c r="CV180" s="2255"/>
      <c r="CW180" s="2255"/>
      <c r="CX180" s="2255"/>
      <c r="CY180" s="2255"/>
      <c r="CZ180" s="2255"/>
      <c r="DA180" s="2255"/>
      <c r="DB180" s="2255"/>
      <c r="DC180" s="2255"/>
      <c r="DD180" s="2255"/>
      <c r="DE180" s="2255"/>
      <c r="DF180" s="2255"/>
      <c r="DG180" s="2255"/>
      <c r="DH180" s="2255"/>
      <c r="DI180" s="2255"/>
      <c r="DJ180" s="2255"/>
      <c r="DK180" s="2255"/>
      <c r="DL180" s="2255"/>
      <c r="DM180" s="2255"/>
      <c r="DN180" s="2255"/>
      <c r="DO180" s="2253"/>
      <c r="DP180" s="2253"/>
      <c r="DQ180" s="2253"/>
      <c r="DR180" s="2253"/>
      <c r="DS180" s="2253"/>
      <c r="DT180" s="2253"/>
      <c r="DU180" s="2253"/>
      <c r="DV180" s="2253"/>
      <c r="DW180" s="2253"/>
      <c r="DX180" s="2253"/>
      <c r="DY180" s="2253"/>
      <c r="DZ180" s="2253"/>
      <c r="EA180" s="2253"/>
      <c r="EB180" s="2253"/>
      <c r="EC180" s="2253"/>
      <c r="ED180" s="2253"/>
      <c r="EE180" s="2253"/>
      <c r="EF180" s="2253"/>
      <c r="EG180" s="2253"/>
      <c r="EH180" s="2253"/>
      <c r="EI180" s="2253"/>
      <c r="EJ180" s="2253"/>
      <c r="EK180" s="2253"/>
      <c r="EL180" s="2253"/>
      <c r="EM180" s="2253"/>
      <c r="EN180" s="2253"/>
      <c r="EO180" s="2253"/>
      <c r="EP180" s="2253"/>
      <c r="EQ180" s="2253"/>
      <c r="ER180" s="2253"/>
      <c r="ES180" s="2253"/>
      <c r="ET180" s="2253"/>
      <c r="EU180" s="2253"/>
      <c r="EV180" s="2253"/>
      <c r="EW180" s="2253"/>
      <c r="EX180" s="2253"/>
      <c r="EY180" s="2253"/>
      <c r="EZ180" s="2253"/>
      <c r="FA180" s="2253"/>
      <c r="FB180" s="2253"/>
      <c r="FC180" s="2253"/>
      <c r="FD180" s="2253"/>
      <c r="FE180" s="2253"/>
      <c r="FF180" s="2253"/>
      <c r="FG180" s="2253"/>
      <c r="FH180" s="2253"/>
      <c r="FI180" s="2253"/>
      <c r="FJ180" s="2253"/>
      <c r="FK180" s="2253"/>
      <c r="FL180" s="2253"/>
      <c r="FM180" s="2253"/>
      <c r="FN180" s="2253"/>
      <c r="FO180" s="2253"/>
      <c r="FP180" s="2253"/>
      <c r="FQ180" s="2253"/>
      <c r="FR180" s="2253"/>
      <c r="FS180" s="2253"/>
      <c r="FT180" s="2253"/>
    </row>
    <row r="181" spans="2:176" ht="9.75" customHeight="1" x14ac:dyDescent="0.15">
      <c r="B181" s="1049" t="s">
        <v>5</v>
      </c>
      <c r="C181" s="1050"/>
      <c r="D181" s="1050"/>
      <c r="E181" s="1050"/>
      <c r="F181" s="363" t="str">
        <f t="shared" ref="F181:M181" si="17">IF(F127="","",F127)</f>
        <v/>
      </c>
      <c r="G181" s="1051" t="str">
        <f t="shared" si="17"/>
        <v/>
      </c>
      <c r="H181" s="1051" t="str">
        <f t="shared" si="17"/>
        <v/>
      </c>
      <c r="I181" s="1051" t="str">
        <f t="shared" si="17"/>
        <v/>
      </c>
      <c r="J181" s="1051" t="str">
        <f t="shared" si="17"/>
        <v/>
      </c>
      <c r="K181" s="1051" t="str">
        <f t="shared" si="17"/>
        <v/>
      </c>
      <c r="L181" s="1051" t="str">
        <f t="shared" si="17"/>
        <v/>
      </c>
      <c r="M181" s="1051" t="str">
        <f t="shared" si="17"/>
        <v/>
      </c>
      <c r="N181" s="1296"/>
      <c r="O181" s="1296"/>
      <c r="P181" s="1296"/>
      <c r="Q181" s="1296"/>
      <c r="R181" s="1296"/>
      <c r="S181" s="1297"/>
      <c r="T181" s="24"/>
      <c r="V181" s="808" t="s">
        <v>113</v>
      </c>
      <c r="W181" s="808"/>
      <c r="X181" s="808"/>
      <c r="Y181" s="808"/>
      <c r="Z181" s="808"/>
      <c r="AA181" s="808"/>
      <c r="AB181" s="808"/>
      <c r="AC181" s="808"/>
      <c r="AD181" s="808"/>
      <c r="AE181" s="808"/>
      <c r="AF181" s="808"/>
      <c r="AG181" s="808"/>
      <c r="AH181" s="808"/>
      <c r="AI181" s="808"/>
      <c r="AJ181" s="808"/>
      <c r="AK181" s="808"/>
      <c r="AL181" s="808"/>
      <c r="AM181" s="808"/>
      <c r="AN181" s="808"/>
      <c r="AO181" s="808"/>
      <c r="AP181" s="808"/>
      <c r="AQ181" s="808"/>
      <c r="AR181" s="808"/>
      <c r="AS181" s="808"/>
      <c r="AT181" s="808"/>
      <c r="AU181" s="808"/>
      <c r="AV181" s="808"/>
      <c r="AW181" s="808"/>
      <c r="AX181" s="808"/>
      <c r="AY181" s="808"/>
      <c r="AZ181" s="808"/>
      <c r="BA181" s="808"/>
      <c r="BB181" s="808"/>
      <c r="BC181" s="808"/>
      <c r="BD181" s="808"/>
      <c r="BE181" s="808"/>
      <c r="BF181" s="808"/>
      <c r="BG181" s="808"/>
      <c r="BH181" s="808"/>
      <c r="BI181" s="808"/>
      <c r="BJ181" s="808"/>
      <c r="BK181" s="808"/>
      <c r="BL181" s="808"/>
      <c r="BM181" s="808"/>
      <c r="BN181" s="808"/>
      <c r="BO181" s="808"/>
      <c r="BP181" s="808"/>
      <c r="BQ181" s="808"/>
      <c r="BR181" s="808"/>
      <c r="BS181" s="808"/>
      <c r="BT181" s="808"/>
      <c r="BU181" s="808"/>
      <c r="BV181" s="808"/>
      <c r="BW181" s="808"/>
      <c r="BX181" s="808"/>
      <c r="BY181" s="808"/>
      <c r="BZ181" s="808"/>
      <c r="CA181" s="69"/>
      <c r="CB181" s="2"/>
      <c r="CC181" s="1625" t="s">
        <v>270</v>
      </c>
      <c r="CD181" s="1626"/>
      <c r="CE181" s="1626"/>
      <c r="CF181" s="1626"/>
      <c r="CG181" s="1626"/>
      <c r="CH181" s="1626"/>
      <c r="CI181" s="1626"/>
      <c r="CJ181" s="1626"/>
      <c r="CK181" s="1626"/>
      <c r="CL181" s="1626"/>
      <c r="CM181" s="1626"/>
      <c r="CN181" s="1626"/>
      <c r="CO181" s="1626"/>
      <c r="CP181" s="1626"/>
      <c r="CQ181" s="1626"/>
      <c r="CR181" s="1626"/>
      <c r="CS181" s="1626"/>
      <c r="CT181" s="1626"/>
      <c r="CU181" s="1626"/>
      <c r="CV181" s="1626"/>
      <c r="CW181" s="1626"/>
      <c r="CX181" s="1626"/>
      <c r="CY181" s="1626"/>
      <c r="CZ181" s="1626"/>
      <c r="DA181" s="1626"/>
      <c r="DB181" s="1626"/>
      <c r="DC181" s="1626"/>
      <c r="DD181" s="1626"/>
      <c r="DE181" s="1626"/>
      <c r="DF181" s="1626"/>
      <c r="DG181" s="1626"/>
      <c r="DH181" s="1626"/>
      <c r="DI181" s="1626"/>
      <c r="DJ181" s="1626"/>
      <c r="DK181" s="1626"/>
      <c r="DL181" s="1626"/>
      <c r="DM181" s="1626"/>
      <c r="DN181" s="1626"/>
      <c r="DO181" s="1626"/>
      <c r="DP181" s="1626"/>
      <c r="DQ181" s="1626"/>
      <c r="DR181" s="1626"/>
      <c r="DS181" s="1626"/>
      <c r="DT181" s="1626"/>
      <c r="DU181" s="1626"/>
      <c r="DV181" s="1626"/>
      <c r="DW181" s="1626"/>
      <c r="DX181" s="1626"/>
      <c r="DY181" s="1626"/>
      <c r="DZ181" s="1626"/>
      <c r="EA181" s="1626"/>
      <c r="EB181" s="1626"/>
      <c r="EC181" s="1626"/>
      <c r="ED181" s="1626"/>
      <c r="EE181" s="1626"/>
      <c r="EF181" s="1626"/>
      <c r="EG181" s="1626"/>
      <c r="EH181" s="1626"/>
      <c r="EI181" s="1626"/>
      <c r="EJ181" s="1626"/>
      <c r="EK181" s="1626"/>
      <c r="EL181" s="1626"/>
      <c r="EM181" s="1626"/>
      <c r="EN181" s="1626"/>
      <c r="EO181" s="1626"/>
      <c r="EP181" s="1626"/>
      <c r="EQ181" s="1626"/>
      <c r="ER181" s="1626"/>
      <c r="ES181" s="1626"/>
      <c r="ET181" s="1626"/>
      <c r="EU181" s="1626"/>
      <c r="EV181" s="1626"/>
      <c r="EW181" s="1626"/>
      <c r="EX181" s="1626"/>
      <c r="EY181" s="1626"/>
      <c r="EZ181" s="1626"/>
      <c r="FA181" s="1626"/>
      <c r="FB181" s="1626"/>
      <c r="FC181" s="1626"/>
      <c r="FD181" s="1626"/>
      <c r="FE181" s="1626"/>
      <c r="FF181" s="1626"/>
      <c r="FG181" s="1626"/>
      <c r="FH181" s="1626"/>
      <c r="FI181" s="1626"/>
      <c r="FJ181" s="1626"/>
      <c r="FK181" s="1626"/>
      <c r="FL181" s="1626"/>
      <c r="FM181" s="1626"/>
      <c r="FN181" s="1626"/>
      <c r="FO181" s="1626"/>
      <c r="FP181" s="1626"/>
      <c r="FQ181" s="1626"/>
      <c r="FR181" s="1626"/>
      <c r="FS181" s="1626"/>
      <c r="FT181" s="1627"/>
    </row>
    <row r="182" spans="2:176" ht="9.75" customHeight="1" thickBot="1" x14ac:dyDescent="0.2">
      <c r="B182" s="1049"/>
      <c r="C182" s="1050"/>
      <c r="D182" s="1050"/>
      <c r="E182" s="1050"/>
      <c r="F182" s="366"/>
      <c r="G182" s="1052"/>
      <c r="H182" s="1052"/>
      <c r="I182" s="1052"/>
      <c r="J182" s="1052"/>
      <c r="K182" s="1052"/>
      <c r="L182" s="1052"/>
      <c r="M182" s="1052"/>
      <c r="N182" s="1296"/>
      <c r="O182" s="1296"/>
      <c r="P182" s="1296"/>
      <c r="Q182" s="1296"/>
      <c r="R182" s="1296"/>
      <c r="S182" s="1297"/>
      <c r="T182" s="24"/>
      <c r="U182" s="6"/>
      <c r="V182" s="809"/>
      <c r="W182" s="809"/>
      <c r="X182" s="809"/>
      <c r="Y182" s="809"/>
      <c r="Z182" s="809"/>
      <c r="AA182" s="809"/>
      <c r="AB182" s="809"/>
      <c r="AC182" s="809"/>
      <c r="AD182" s="809"/>
      <c r="AE182" s="809"/>
      <c r="AF182" s="809"/>
      <c r="AG182" s="809"/>
      <c r="AH182" s="809"/>
      <c r="AI182" s="809"/>
      <c r="AJ182" s="809"/>
      <c r="AK182" s="809"/>
      <c r="AL182" s="809"/>
      <c r="AM182" s="809"/>
      <c r="AN182" s="809"/>
      <c r="AO182" s="809"/>
      <c r="AP182" s="809"/>
      <c r="AQ182" s="809"/>
      <c r="AR182" s="809"/>
      <c r="AS182" s="809"/>
      <c r="AT182" s="809"/>
      <c r="AU182" s="809"/>
      <c r="AV182" s="809"/>
      <c r="AW182" s="809"/>
      <c r="AX182" s="809"/>
      <c r="AY182" s="809"/>
      <c r="AZ182" s="809"/>
      <c r="BA182" s="809"/>
      <c r="BB182" s="809"/>
      <c r="BC182" s="809"/>
      <c r="BD182" s="809"/>
      <c r="BE182" s="809"/>
      <c r="BF182" s="809"/>
      <c r="BG182" s="809"/>
      <c r="BH182" s="809"/>
      <c r="BI182" s="809"/>
      <c r="BJ182" s="809"/>
      <c r="BK182" s="809"/>
      <c r="BL182" s="809"/>
      <c r="BM182" s="809"/>
      <c r="BN182" s="809"/>
      <c r="BO182" s="809"/>
      <c r="BP182" s="809"/>
      <c r="BQ182" s="809"/>
      <c r="BR182" s="809"/>
      <c r="BS182" s="809"/>
      <c r="BT182" s="809"/>
      <c r="BU182" s="809"/>
      <c r="BV182" s="809"/>
      <c r="BW182" s="809"/>
      <c r="BX182" s="809"/>
      <c r="BY182" s="809"/>
      <c r="BZ182" s="809"/>
      <c r="CA182" s="69"/>
      <c r="CB182" s="2"/>
      <c r="CC182" s="16"/>
      <c r="CD182" s="2"/>
      <c r="EQ182" s="108"/>
      <c r="ER182" s="108"/>
      <c r="ES182" s="108"/>
      <c r="ET182" s="108"/>
      <c r="EU182" s="108"/>
      <c r="EV182" s="108"/>
      <c r="EW182" s="108"/>
      <c r="FS182" s="2"/>
      <c r="FT182" s="17"/>
    </row>
    <row r="183" spans="2:176" ht="9.75" customHeight="1" x14ac:dyDescent="0.15">
      <c r="B183" s="810" t="s">
        <v>45</v>
      </c>
      <c r="C183" s="811"/>
      <c r="D183" s="811"/>
      <c r="E183" s="811"/>
      <c r="F183" s="812" t="str">
        <f>IF(F129="","",F129)</f>
        <v>〒</v>
      </c>
      <c r="G183" s="794" t="str">
        <f>G129</f>
        <v/>
      </c>
      <c r="H183" s="794"/>
      <c r="I183" s="794"/>
      <c r="J183" s="794"/>
      <c r="K183" s="794"/>
      <c r="L183" s="794"/>
      <c r="M183" s="794"/>
      <c r="N183" s="794"/>
      <c r="O183" s="794"/>
      <c r="P183" s="794"/>
      <c r="Q183" s="794"/>
      <c r="R183" s="794"/>
      <c r="S183" s="795"/>
      <c r="T183" s="14"/>
      <c r="V183" s="2235" t="s">
        <v>15</v>
      </c>
      <c r="W183" s="2058"/>
      <c r="X183" s="2058"/>
      <c r="Y183" s="2058"/>
      <c r="Z183" s="2058"/>
      <c r="AA183" s="2058"/>
      <c r="AB183" s="2058"/>
      <c r="AC183" s="2058"/>
      <c r="AD183" s="2058"/>
      <c r="AE183" s="2058"/>
      <c r="AF183" s="2058"/>
      <c r="AG183" s="2058"/>
      <c r="AH183" s="2058"/>
      <c r="AI183" s="2058"/>
      <c r="AJ183" s="2236"/>
      <c r="AK183" s="2359" t="str">
        <f>IF(AK129="","",AK129)</f>
        <v/>
      </c>
      <c r="AL183" s="1757"/>
      <c r="AM183" s="1757"/>
      <c r="AN183" s="1781"/>
      <c r="AO183" s="1780" t="str">
        <f>IF(AO129="","",AO129)</f>
        <v/>
      </c>
      <c r="AP183" s="1757"/>
      <c r="AQ183" s="1757"/>
      <c r="AR183" s="1781"/>
      <c r="AS183" s="1780" t="str">
        <f>IF(AS129="","",AS129)</f>
        <v/>
      </c>
      <c r="AT183" s="1757"/>
      <c r="AU183" s="1757"/>
      <c r="AV183" s="1781"/>
      <c r="AW183" s="1780" t="str">
        <f>IF(AW129="","",AW129)</f>
        <v/>
      </c>
      <c r="AX183" s="1757"/>
      <c r="AY183" s="1757"/>
      <c r="AZ183" s="1781"/>
      <c r="BA183" s="1780" t="str">
        <f>IF(BA129="","",BA129)</f>
        <v/>
      </c>
      <c r="BB183" s="1757"/>
      <c r="BC183" s="1757"/>
      <c r="BD183" s="1781"/>
      <c r="BE183" s="1780" t="str">
        <f>IF(BE129="","",BE129)</f>
        <v/>
      </c>
      <c r="BF183" s="1757"/>
      <c r="BG183" s="1757"/>
      <c r="BH183" s="1781"/>
      <c r="BI183" s="1757" t="str">
        <f>IF(BI129="","",BI129)</f>
        <v/>
      </c>
      <c r="BJ183" s="1757"/>
      <c r="BK183" s="1757"/>
      <c r="BL183" s="1758"/>
      <c r="BM183" s="1760" t="str">
        <f>IF(BM129="","",BM129)</f>
        <v/>
      </c>
      <c r="BN183" s="1761"/>
      <c r="BO183" s="1761"/>
      <c r="BP183" s="1761"/>
      <c r="BQ183" s="1761"/>
      <c r="BR183" s="1761"/>
      <c r="BS183" s="1761"/>
      <c r="BT183" s="1761"/>
      <c r="BU183" s="1761"/>
      <c r="BV183" s="1761"/>
      <c r="BW183" s="1761"/>
      <c r="BX183" s="1761"/>
      <c r="BY183" s="1761"/>
      <c r="BZ183" s="1762"/>
      <c r="CA183" s="14"/>
      <c r="CB183" s="2"/>
      <c r="CC183" s="16"/>
      <c r="CD183" s="8"/>
      <c r="CE183" s="1589" t="s">
        <v>224</v>
      </c>
      <c r="CF183" s="1590"/>
      <c r="CG183" s="1590"/>
      <c r="CH183" s="1590"/>
      <c r="CI183" s="1590"/>
      <c r="CJ183" s="1590"/>
      <c r="CK183" s="1590"/>
      <c r="CL183" s="1590"/>
      <c r="CM183" s="1590"/>
      <c r="CN183" s="1590"/>
      <c r="CO183" s="1590"/>
      <c r="CP183" s="1590"/>
      <c r="CQ183" s="1590"/>
      <c r="CR183" s="1590"/>
      <c r="CS183" s="1590"/>
      <c r="CT183" s="1590"/>
      <c r="CU183" s="1590"/>
      <c r="CV183" s="1590"/>
      <c r="CW183" s="2453">
        <f>IF(CW129="","",CW129)</f>
        <v>0</v>
      </c>
      <c r="CX183" s="2454"/>
      <c r="CY183" s="2454"/>
      <c r="CZ183" s="2455"/>
      <c r="DA183" s="2457">
        <f>IF(DA129="","",DA129)</f>
        <v>2</v>
      </c>
      <c r="DB183" s="2454"/>
      <c r="DC183" s="2454"/>
      <c r="DD183" s="2455"/>
      <c r="DE183" s="2459">
        <f>IF(DE129="","",DE129)</f>
        <v>0</v>
      </c>
      <c r="DF183" s="2454"/>
      <c r="DG183" s="2454"/>
      <c r="DH183" s="2460"/>
      <c r="DK183" s="2462" t="s">
        <v>35</v>
      </c>
      <c r="DL183" s="2463"/>
      <c r="DM183" s="2463"/>
      <c r="DN183" s="2463"/>
      <c r="DO183" s="2463"/>
      <c r="DP183" s="2463"/>
      <c r="DQ183" s="2463"/>
      <c r="DR183" s="2463"/>
      <c r="DS183" s="2463"/>
      <c r="DT183" s="2463"/>
      <c r="DU183" s="2463"/>
      <c r="DV183" s="2463"/>
      <c r="DW183" s="2463"/>
      <c r="DX183" s="2463"/>
      <c r="DY183" s="2463"/>
      <c r="DZ183" s="2463"/>
      <c r="EA183" s="2463"/>
      <c r="EB183" s="2463"/>
      <c r="EC183" s="1585" t="str">
        <f>IF(EC129="","",EC129)</f>
        <v/>
      </c>
      <c r="ED183" s="1531"/>
      <c r="EE183" s="1531"/>
      <c r="EF183" s="1588"/>
      <c r="EG183" s="1587" t="str">
        <f>IF(EG129="","",EG129)</f>
        <v/>
      </c>
      <c r="EH183" s="1531"/>
      <c r="EI183" s="1531"/>
      <c r="EJ183" s="1588"/>
      <c r="EK183" s="1587" t="str">
        <f>IF(EK129="","",EK129)</f>
        <v/>
      </c>
      <c r="EL183" s="1531"/>
      <c r="EM183" s="1531"/>
      <c r="EN183" s="1586"/>
      <c r="EO183" s="1530" t="str">
        <f>IF(EO129="","",EO129)</f>
        <v/>
      </c>
      <c r="EP183" s="1531"/>
      <c r="EQ183" s="1531"/>
      <c r="ER183" s="1588"/>
      <c r="ES183" s="1587" t="str">
        <f>IF(ES129="","",ES129)</f>
        <v/>
      </c>
      <c r="ET183" s="1531"/>
      <c r="EU183" s="1531"/>
      <c r="EV183" s="1586"/>
      <c r="EW183" s="1530" t="str">
        <f>IF(EW129="","",EW129)</f>
        <v/>
      </c>
      <c r="EX183" s="1531"/>
      <c r="EY183" s="1531"/>
      <c r="EZ183" s="1531"/>
      <c r="FC183" s="2367" t="str">
        <f>IF(FC129="","",FC129)</f>
        <v/>
      </c>
      <c r="FD183" s="2368"/>
      <c r="FE183" s="2368"/>
      <c r="FF183" s="2368"/>
      <c r="FG183" s="2368"/>
      <c r="FH183" s="2368"/>
      <c r="FI183" s="2368"/>
      <c r="FJ183" s="2368"/>
      <c r="FK183" s="2368"/>
      <c r="FL183" s="2368"/>
      <c r="FM183" s="2368"/>
      <c r="FN183" s="2368"/>
      <c r="FO183" s="2368"/>
      <c r="FP183" s="2368"/>
      <c r="FQ183" s="2368"/>
      <c r="FR183" s="2369"/>
      <c r="FS183" s="2"/>
      <c r="FT183" s="17"/>
    </row>
    <row r="184" spans="2:176" ht="9.75" customHeight="1" x14ac:dyDescent="0.15">
      <c r="B184" s="736"/>
      <c r="C184" s="737"/>
      <c r="D184" s="737"/>
      <c r="E184" s="737"/>
      <c r="F184" s="813"/>
      <c r="G184" s="794"/>
      <c r="H184" s="794"/>
      <c r="I184" s="794"/>
      <c r="J184" s="794"/>
      <c r="K184" s="794"/>
      <c r="L184" s="794"/>
      <c r="M184" s="794"/>
      <c r="N184" s="794"/>
      <c r="O184" s="794"/>
      <c r="P184" s="794"/>
      <c r="Q184" s="794"/>
      <c r="R184" s="794"/>
      <c r="S184" s="795"/>
      <c r="T184" s="14"/>
      <c r="U184" s="70"/>
      <c r="V184" s="2227"/>
      <c r="W184" s="2228"/>
      <c r="X184" s="2228"/>
      <c r="Y184" s="2228"/>
      <c r="Z184" s="2228"/>
      <c r="AA184" s="2228"/>
      <c r="AB184" s="2228"/>
      <c r="AC184" s="2228"/>
      <c r="AD184" s="2228"/>
      <c r="AE184" s="2228"/>
      <c r="AF184" s="2228"/>
      <c r="AG184" s="2228"/>
      <c r="AH184" s="2228"/>
      <c r="AI184" s="2228"/>
      <c r="AJ184" s="2237"/>
      <c r="AK184" s="2360"/>
      <c r="AL184" s="727"/>
      <c r="AM184" s="727"/>
      <c r="AN184" s="2285"/>
      <c r="AO184" s="2284"/>
      <c r="AP184" s="727"/>
      <c r="AQ184" s="727"/>
      <c r="AR184" s="2285"/>
      <c r="AS184" s="2284"/>
      <c r="AT184" s="727"/>
      <c r="AU184" s="727"/>
      <c r="AV184" s="2285"/>
      <c r="AW184" s="2284"/>
      <c r="AX184" s="727"/>
      <c r="AY184" s="727"/>
      <c r="AZ184" s="1783"/>
      <c r="BA184" s="1782"/>
      <c r="BB184" s="726"/>
      <c r="BC184" s="726"/>
      <c r="BD184" s="1783"/>
      <c r="BE184" s="2284"/>
      <c r="BF184" s="727"/>
      <c r="BG184" s="727"/>
      <c r="BH184" s="2285"/>
      <c r="BI184" s="726"/>
      <c r="BJ184" s="726"/>
      <c r="BK184" s="726"/>
      <c r="BL184" s="1759"/>
      <c r="BM184" s="1763"/>
      <c r="BN184" s="1764"/>
      <c r="BO184" s="1764"/>
      <c r="BP184" s="1764"/>
      <c r="BQ184" s="1764"/>
      <c r="BR184" s="1764"/>
      <c r="BS184" s="1764"/>
      <c r="BT184" s="1764"/>
      <c r="BU184" s="1764"/>
      <c r="BV184" s="1764"/>
      <c r="BW184" s="1764"/>
      <c r="BX184" s="1764"/>
      <c r="BY184" s="1764"/>
      <c r="BZ184" s="1765"/>
      <c r="CA184" s="14"/>
      <c r="CB184" s="2"/>
      <c r="CC184" s="16"/>
      <c r="CD184" s="8"/>
      <c r="CE184" s="1591"/>
      <c r="CF184" s="1592"/>
      <c r="CG184" s="1592"/>
      <c r="CH184" s="1592"/>
      <c r="CI184" s="1592"/>
      <c r="CJ184" s="1592"/>
      <c r="CK184" s="1592"/>
      <c r="CL184" s="1592"/>
      <c r="CM184" s="1592"/>
      <c r="CN184" s="1592"/>
      <c r="CO184" s="1592"/>
      <c r="CP184" s="1592"/>
      <c r="CQ184" s="1592"/>
      <c r="CR184" s="1592"/>
      <c r="CS184" s="1592"/>
      <c r="CT184" s="1592"/>
      <c r="CU184" s="1592"/>
      <c r="CV184" s="1592"/>
      <c r="CW184" s="2456"/>
      <c r="CX184" s="1534"/>
      <c r="CY184" s="1534"/>
      <c r="CZ184" s="1535"/>
      <c r="DA184" s="2458"/>
      <c r="DB184" s="1534"/>
      <c r="DC184" s="1534"/>
      <c r="DD184" s="1535"/>
      <c r="DE184" s="1533"/>
      <c r="DF184" s="1534"/>
      <c r="DG184" s="1534"/>
      <c r="DH184" s="2461"/>
      <c r="DK184" s="2464"/>
      <c r="DL184" s="2465"/>
      <c r="DM184" s="2465"/>
      <c r="DN184" s="2465"/>
      <c r="DO184" s="2465"/>
      <c r="DP184" s="2465"/>
      <c r="DQ184" s="2465"/>
      <c r="DR184" s="2465"/>
      <c r="DS184" s="2465"/>
      <c r="DT184" s="2465"/>
      <c r="DU184" s="2465"/>
      <c r="DV184" s="2465"/>
      <c r="DW184" s="2465"/>
      <c r="DX184" s="2465"/>
      <c r="DY184" s="2465"/>
      <c r="DZ184" s="2465"/>
      <c r="EA184" s="2465"/>
      <c r="EB184" s="2465"/>
      <c r="EC184" s="1585"/>
      <c r="ED184" s="1531"/>
      <c r="EE184" s="1531"/>
      <c r="EF184" s="1588"/>
      <c r="EG184" s="1587"/>
      <c r="EH184" s="1531"/>
      <c r="EI184" s="1531"/>
      <c r="EJ184" s="1588"/>
      <c r="EK184" s="1587"/>
      <c r="EL184" s="1531"/>
      <c r="EM184" s="1531"/>
      <c r="EN184" s="1586"/>
      <c r="EO184" s="1530"/>
      <c r="EP184" s="1531"/>
      <c r="EQ184" s="1531"/>
      <c r="ER184" s="1588"/>
      <c r="ES184" s="1587"/>
      <c r="ET184" s="1531"/>
      <c r="EU184" s="1531"/>
      <c r="EV184" s="1586"/>
      <c r="EW184" s="1530"/>
      <c r="EX184" s="1531"/>
      <c r="EY184" s="1531"/>
      <c r="EZ184" s="1531"/>
      <c r="FC184" s="2370"/>
      <c r="FD184" s="2371"/>
      <c r="FE184" s="2371"/>
      <c r="FF184" s="2371"/>
      <c r="FG184" s="2371"/>
      <c r="FH184" s="2371"/>
      <c r="FI184" s="2371"/>
      <c r="FJ184" s="2371"/>
      <c r="FK184" s="2371"/>
      <c r="FL184" s="2371"/>
      <c r="FM184" s="2371"/>
      <c r="FN184" s="2371"/>
      <c r="FO184" s="2371"/>
      <c r="FP184" s="2371"/>
      <c r="FQ184" s="2371"/>
      <c r="FR184" s="2372"/>
      <c r="FS184" s="2"/>
      <c r="FT184" s="17"/>
    </row>
    <row r="185" spans="2:176" ht="9.75" customHeight="1" x14ac:dyDescent="0.2">
      <c r="B185" s="736"/>
      <c r="C185" s="737"/>
      <c r="D185" s="737"/>
      <c r="E185" s="737"/>
      <c r="F185" s="794" t="str">
        <f>IF(F131="","",F131)</f>
        <v/>
      </c>
      <c r="G185" s="794"/>
      <c r="H185" s="794"/>
      <c r="I185" s="794"/>
      <c r="J185" s="794"/>
      <c r="K185" s="794"/>
      <c r="L185" s="794"/>
      <c r="M185" s="794"/>
      <c r="N185" s="794"/>
      <c r="O185" s="794"/>
      <c r="P185" s="794"/>
      <c r="Q185" s="794"/>
      <c r="R185" s="794"/>
      <c r="S185" s="795"/>
      <c r="T185" s="22"/>
      <c r="V185" s="1934" t="s">
        <v>186</v>
      </c>
      <c r="W185" s="1935"/>
      <c r="X185" s="1935"/>
      <c r="Y185" s="1935"/>
      <c r="Z185" s="1935"/>
      <c r="AA185" s="1935"/>
      <c r="AB185" s="1935"/>
      <c r="AC185" s="1935"/>
      <c r="AD185" s="1935"/>
      <c r="AE185" s="1935"/>
      <c r="AF185" s="1935"/>
      <c r="AG185" s="1935"/>
      <c r="AH185" s="1935"/>
      <c r="AI185" s="1935"/>
      <c r="AJ185" s="1935"/>
      <c r="AK185" s="1935"/>
      <c r="AL185" s="1935"/>
      <c r="AM185" s="1935"/>
      <c r="AN185" s="1935"/>
      <c r="AO185" s="1935"/>
      <c r="AP185" s="1935"/>
      <c r="AQ185" s="1935"/>
      <c r="AR185" s="1935"/>
      <c r="AS185" s="1935"/>
      <c r="AT185" s="1935"/>
      <c r="AU185" s="1935"/>
      <c r="AV185" s="1935"/>
      <c r="AW185" s="1935"/>
      <c r="AX185" s="1935"/>
      <c r="AY185" s="1935"/>
      <c r="AZ185" s="1784" t="str">
        <f>IF(AZ131="","",AZ131)</f>
        <v/>
      </c>
      <c r="BA185" s="1769"/>
      <c r="BB185" s="1769"/>
      <c r="BC185" s="1769" t="str">
        <f>IF(BC131="","",BC131)</f>
        <v/>
      </c>
      <c r="BD185" s="1769"/>
      <c r="BE185" s="1769"/>
      <c r="BF185" s="1769" t="str">
        <f>IF(BF131="","",BF131)</f>
        <v/>
      </c>
      <c r="BG185" s="1769"/>
      <c r="BH185" s="1770"/>
      <c r="BI185" s="1769" t="str">
        <f>IF(BI131="","",BI131)</f>
        <v/>
      </c>
      <c r="BJ185" s="1769"/>
      <c r="BK185" s="1769"/>
      <c r="BL185" s="1769" t="str">
        <f>IF(BL131="","",BL131)</f>
        <v/>
      </c>
      <c r="BM185" s="1769"/>
      <c r="BN185" s="1769"/>
      <c r="BO185" s="1769" t="str">
        <f>IF(BO131="","",BO131)</f>
        <v/>
      </c>
      <c r="BP185" s="1769"/>
      <c r="BQ185" s="1770"/>
      <c r="BR185" s="1769" t="str">
        <f>IF(BR131="","",BR131)</f>
        <v/>
      </c>
      <c r="BS185" s="1769"/>
      <c r="BT185" s="1769"/>
      <c r="BU185" s="1769" t="str">
        <f>IF(BU131="","",BU131)</f>
        <v/>
      </c>
      <c r="BV185" s="1769"/>
      <c r="BW185" s="1769"/>
      <c r="BX185" s="1769" t="str">
        <f>IF(BX131="","",BX131)</f>
        <v/>
      </c>
      <c r="BY185" s="1769"/>
      <c r="BZ185" s="1775"/>
      <c r="CA185" s="64"/>
      <c r="CB185" s="2"/>
      <c r="CC185" s="16"/>
      <c r="CD185" s="8"/>
      <c r="CQ185" s="8"/>
      <c r="CR185" s="8"/>
      <c r="CS185" s="8"/>
      <c r="EC185" s="115"/>
      <c r="ED185" s="115"/>
      <c r="FC185" s="1763"/>
      <c r="FD185" s="1764"/>
      <c r="FE185" s="1764"/>
      <c r="FF185" s="1764"/>
      <c r="FG185" s="1764"/>
      <c r="FH185" s="1764"/>
      <c r="FI185" s="1764"/>
      <c r="FJ185" s="1764"/>
      <c r="FK185" s="1764"/>
      <c r="FL185" s="1764"/>
      <c r="FM185" s="1764"/>
      <c r="FN185" s="1764"/>
      <c r="FO185" s="1764"/>
      <c r="FP185" s="1764"/>
      <c r="FQ185" s="1764"/>
      <c r="FR185" s="2373"/>
      <c r="FS185" s="2"/>
      <c r="FT185" s="17"/>
    </row>
    <row r="186" spans="2:176" ht="9.75" customHeight="1" x14ac:dyDescent="0.2">
      <c r="B186" s="736"/>
      <c r="C186" s="737"/>
      <c r="D186" s="737"/>
      <c r="E186" s="737"/>
      <c r="F186" s="794"/>
      <c r="G186" s="794"/>
      <c r="H186" s="794"/>
      <c r="I186" s="794"/>
      <c r="J186" s="794"/>
      <c r="K186" s="794"/>
      <c r="L186" s="794"/>
      <c r="M186" s="794"/>
      <c r="N186" s="794"/>
      <c r="O186" s="794"/>
      <c r="P186" s="794"/>
      <c r="Q186" s="794"/>
      <c r="R186" s="794"/>
      <c r="S186" s="795"/>
      <c r="T186" s="22"/>
      <c r="U186" s="70"/>
      <c r="V186" s="1937"/>
      <c r="W186" s="1938"/>
      <c r="X186" s="1938"/>
      <c r="Y186" s="1938"/>
      <c r="Z186" s="1938"/>
      <c r="AA186" s="1938"/>
      <c r="AB186" s="1938"/>
      <c r="AC186" s="1938"/>
      <c r="AD186" s="1938"/>
      <c r="AE186" s="1938"/>
      <c r="AF186" s="1938"/>
      <c r="AG186" s="1938"/>
      <c r="AH186" s="1938"/>
      <c r="AI186" s="1938"/>
      <c r="AJ186" s="1938"/>
      <c r="AK186" s="1938"/>
      <c r="AL186" s="1938"/>
      <c r="AM186" s="1938"/>
      <c r="AN186" s="1938"/>
      <c r="AO186" s="1938"/>
      <c r="AP186" s="1938"/>
      <c r="AQ186" s="1938"/>
      <c r="AR186" s="1938"/>
      <c r="AS186" s="1938"/>
      <c r="AT186" s="1938"/>
      <c r="AU186" s="1938"/>
      <c r="AV186" s="1938"/>
      <c r="AW186" s="1938"/>
      <c r="AX186" s="1938"/>
      <c r="AY186" s="1938"/>
      <c r="AZ186" s="1785"/>
      <c r="BA186" s="1771"/>
      <c r="BB186" s="1771"/>
      <c r="BC186" s="1771"/>
      <c r="BD186" s="1771"/>
      <c r="BE186" s="1771"/>
      <c r="BF186" s="1771"/>
      <c r="BG186" s="1771"/>
      <c r="BH186" s="1772"/>
      <c r="BI186" s="1771"/>
      <c r="BJ186" s="1771"/>
      <c r="BK186" s="1771"/>
      <c r="BL186" s="1771"/>
      <c r="BM186" s="1771"/>
      <c r="BN186" s="1771"/>
      <c r="BO186" s="1771"/>
      <c r="BP186" s="1771"/>
      <c r="BQ186" s="1772"/>
      <c r="BR186" s="1771"/>
      <c r="BS186" s="1771"/>
      <c r="BT186" s="1771"/>
      <c r="BU186" s="1771"/>
      <c r="BV186" s="1771"/>
      <c r="BW186" s="1771"/>
      <c r="BX186" s="1771"/>
      <c r="BY186" s="1771"/>
      <c r="BZ186" s="1776"/>
      <c r="CA186" s="64"/>
      <c r="CB186" s="2"/>
      <c r="CC186" s="16"/>
      <c r="CD186" s="8"/>
      <c r="CE186" s="1589" t="s">
        <v>5</v>
      </c>
      <c r="CF186" s="1590"/>
      <c r="CG186" s="1590"/>
      <c r="CH186" s="1590"/>
      <c r="CI186" s="1590"/>
      <c r="CJ186" s="1590"/>
      <c r="CK186" s="1590"/>
      <c r="CL186" s="1590"/>
      <c r="CM186" s="1590"/>
      <c r="CN186" s="1590"/>
      <c r="CO186" s="1590"/>
      <c r="CP186" s="1590"/>
      <c r="CQ186" s="1590"/>
      <c r="CR186" s="1590"/>
      <c r="CS186" s="1590"/>
      <c r="CT186" s="1590"/>
      <c r="CU186" s="1590"/>
      <c r="CV186" s="1590"/>
      <c r="CW186" s="1593" t="str">
        <f>IF(CW132="","",CW132)</f>
        <v/>
      </c>
      <c r="CX186" s="1594"/>
      <c r="CY186" s="1594"/>
      <c r="CZ186" s="1594"/>
      <c r="DA186" s="1594" t="str">
        <f>IF(DA132="","",DA132)</f>
        <v/>
      </c>
      <c r="DB186" s="1594"/>
      <c r="DC186" s="1594"/>
      <c r="DD186" s="1594"/>
      <c r="DE186" s="1594" t="str">
        <f>IF(DE132="","",DE132)</f>
        <v/>
      </c>
      <c r="DF186" s="1594"/>
      <c r="DG186" s="1594"/>
      <c r="DH186" s="1594"/>
      <c r="DI186" s="1594" t="str">
        <f>IF(DI132="","",DI132)</f>
        <v/>
      </c>
      <c r="DJ186" s="1594"/>
      <c r="DK186" s="1594"/>
      <c r="DL186" s="1594"/>
      <c r="DM186" s="1594" t="str">
        <f>IF(DM132="","",DM132)</f>
        <v/>
      </c>
      <c r="DN186" s="1594"/>
      <c r="DO186" s="1594"/>
      <c r="DP186" s="1594"/>
      <c r="DQ186" s="1594" t="str">
        <f>IF(DQ132="","",DQ132)</f>
        <v/>
      </c>
      <c r="DR186" s="1594"/>
      <c r="DS186" s="1594"/>
      <c r="DT186" s="1594"/>
      <c r="DU186" s="1594" t="str">
        <f>IF(DU132="","",DU132)</f>
        <v/>
      </c>
      <c r="DV186" s="1594"/>
      <c r="DW186" s="1594"/>
      <c r="DX186" s="1594"/>
      <c r="DY186" s="1594" t="str">
        <f>IF(DY132="","",DY132)</f>
        <v/>
      </c>
      <c r="DZ186" s="1594"/>
      <c r="EA186" s="1594"/>
      <c r="EB186" s="1597"/>
      <c r="EC186" s="2"/>
      <c r="ED186" s="2"/>
      <c r="EE186" s="1589" t="s">
        <v>175</v>
      </c>
      <c r="EF186" s="1590"/>
      <c r="EG186" s="1590"/>
      <c r="EH186" s="1590"/>
      <c r="EI186" s="1590"/>
      <c r="EJ186" s="1590"/>
      <c r="EK186" s="1590"/>
      <c r="EL186" s="1590"/>
      <c r="EM186" s="1590"/>
      <c r="EN186" s="1590"/>
      <c r="EO186" s="1590"/>
      <c r="EP186" s="1628"/>
      <c r="EQ186" s="1633" t="str">
        <f>IF(EQ132="","",EQ132)</f>
        <v/>
      </c>
      <c r="ER186" s="1572"/>
      <c r="ES186" s="1572"/>
      <c r="ET186" s="1573"/>
      <c r="EU186" s="1571" t="str">
        <f>IF(EU132="","",EU132)</f>
        <v/>
      </c>
      <c r="EV186" s="1572"/>
      <c r="EW186" s="1572"/>
      <c r="EX186" s="1573"/>
      <c r="EY186" s="1571" t="str">
        <f>IF(EY132="","",EY132)</f>
        <v/>
      </c>
      <c r="EZ186" s="1572"/>
      <c r="FA186" s="1572"/>
      <c r="FB186" s="1573"/>
      <c r="FC186" s="1571" t="str">
        <f>IF(FC132="","",FC132)</f>
        <v/>
      </c>
      <c r="FD186" s="1572"/>
      <c r="FE186" s="1572"/>
      <c r="FF186" s="1573"/>
      <c r="FG186" s="1572" t="str">
        <f>IF(FG132="","",FG132)</f>
        <v/>
      </c>
      <c r="FH186" s="1572"/>
      <c r="FI186" s="1572"/>
      <c r="FJ186" s="1572"/>
      <c r="FK186" s="1571" t="str">
        <f>IF(FK132="","",FK132)</f>
        <v/>
      </c>
      <c r="FL186" s="1572"/>
      <c r="FM186" s="1572"/>
      <c r="FN186" s="1573"/>
      <c r="FO186" s="1571" t="str">
        <f>IF(FO132="","",FO132)</f>
        <v/>
      </c>
      <c r="FP186" s="1572"/>
      <c r="FQ186" s="1572"/>
      <c r="FR186" s="1580"/>
      <c r="FS186" s="2"/>
      <c r="FT186" s="17"/>
    </row>
    <row r="187" spans="2:176" ht="9.75" customHeight="1" x14ac:dyDescent="0.2">
      <c r="B187" s="736"/>
      <c r="C187" s="737"/>
      <c r="D187" s="737"/>
      <c r="E187" s="737"/>
      <c r="F187" s="794" t="str">
        <f>IF(F133="","",F133)</f>
        <v/>
      </c>
      <c r="G187" s="794"/>
      <c r="H187" s="794"/>
      <c r="I187" s="794"/>
      <c r="J187" s="794"/>
      <c r="K187" s="794"/>
      <c r="L187" s="794"/>
      <c r="M187" s="794"/>
      <c r="N187" s="794"/>
      <c r="O187" s="794"/>
      <c r="P187" s="794"/>
      <c r="Q187" s="794"/>
      <c r="R187" s="846"/>
      <c r="S187" s="847"/>
      <c r="T187" s="22"/>
      <c r="U187" s="70"/>
      <c r="V187" s="2227"/>
      <c r="W187" s="2228"/>
      <c r="X187" s="2228"/>
      <c r="Y187" s="2228"/>
      <c r="Z187" s="2228"/>
      <c r="AA187" s="2228"/>
      <c r="AB187" s="2228"/>
      <c r="AC187" s="2228"/>
      <c r="AD187" s="2228"/>
      <c r="AE187" s="2228"/>
      <c r="AF187" s="2228"/>
      <c r="AG187" s="2228"/>
      <c r="AH187" s="2228"/>
      <c r="AI187" s="2228"/>
      <c r="AJ187" s="2228"/>
      <c r="AK187" s="2228"/>
      <c r="AL187" s="2228"/>
      <c r="AM187" s="2228"/>
      <c r="AN187" s="2228"/>
      <c r="AO187" s="2228"/>
      <c r="AP187" s="2228"/>
      <c r="AQ187" s="2228"/>
      <c r="AR187" s="2228"/>
      <c r="AS187" s="2228"/>
      <c r="AT187" s="2228"/>
      <c r="AU187" s="2228"/>
      <c r="AV187" s="2228"/>
      <c r="AW187" s="2228"/>
      <c r="AX187" s="2228"/>
      <c r="AY187" s="2228"/>
      <c r="AZ187" s="1786"/>
      <c r="BA187" s="1773"/>
      <c r="BB187" s="1773"/>
      <c r="BC187" s="1773"/>
      <c r="BD187" s="1773"/>
      <c r="BE187" s="1773"/>
      <c r="BF187" s="1773"/>
      <c r="BG187" s="1773"/>
      <c r="BH187" s="1774"/>
      <c r="BI187" s="1773"/>
      <c r="BJ187" s="1773"/>
      <c r="BK187" s="1773"/>
      <c r="BL187" s="1773"/>
      <c r="BM187" s="1773"/>
      <c r="BN187" s="1773"/>
      <c r="BO187" s="1773"/>
      <c r="BP187" s="1773"/>
      <c r="BQ187" s="1774"/>
      <c r="BR187" s="1773"/>
      <c r="BS187" s="1773"/>
      <c r="BT187" s="1773"/>
      <c r="BU187" s="1773"/>
      <c r="BV187" s="1773"/>
      <c r="BW187" s="1773"/>
      <c r="BX187" s="1773"/>
      <c r="BY187" s="1773"/>
      <c r="BZ187" s="1777"/>
      <c r="CA187" s="64"/>
      <c r="CB187" s="2"/>
      <c r="CC187" s="16"/>
      <c r="CD187" s="2"/>
      <c r="CE187" s="1591"/>
      <c r="CF187" s="1592"/>
      <c r="CG187" s="1592"/>
      <c r="CH187" s="1592"/>
      <c r="CI187" s="1592"/>
      <c r="CJ187" s="1592"/>
      <c r="CK187" s="1592"/>
      <c r="CL187" s="1592"/>
      <c r="CM187" s="1592"/>
      <c r="CN187" s="1592"/>
      <c r="CO187" s="1592"/>
      <c r="CP187" s="1592"/>
      <c r="CQ187" s="1592"/>
      <c r="CR187" s="1592"/>
      <c r="CS187" s="1592"/>
      <c r="CT187" s="1592"/>
      <c r="CU187" s="1592"/>
      <c r="CV187" s="1592"/>
      <c r="CW187" s="1595"/>
      <c r="CX187" s="1596"/>
      <c r="CY187" s="1596"/>
      <c r="CZ187" s="1596"/>
      <c r="DA187" s="1596"/>
      <c r="DB187" s="1596"/>
      <c r="DC187" s="1596"/>
      <c r="DD187" s="1596"/>
      <c r="DE187" s="1596"/>
      <c r="DF187" s="1596"/>
      <c r="DG187" s="1596"/>
      <c r="DH187" s="1596"/>
      <c r="DI187" s="1596"/>
      <c r="DJ187" s="1596"/>
      <c r="DK187" s="1596"/>
      <c r="DL187" s="1596"/>
      <c r="DM187" s="1596"/>
      <c r="DN187" s="1596"/>
      <c r="DO187" s="1596"/>
      <c r="DP187" s="1596"/>
      <c r="DQ187" s="1596"/>
      <c r="DR187" s="1596"/>
      <c r="DS187" s="1596"/>
      <c r="DT187" s="1596"/>
      <c r="DU187" s="1596"/>
      <c r="DV187" s="1596"/>
      <c r="DW187" s="1596"/>
      <c r="DX187" s="1596"/>
      <c r="DY187" s="1596"/>
      <c r="DZ187" s="1596"/>
      <c r="EA187" s="1596"/>
      <c r="EB187" s="1598"/>
      <c r="EE187" s="1629"/>
      <c r="EF187" s="1630"/>
      <c r="EG187" s="1630"/>
      <c r="EH187" s="1630"/>
      <c r="EI187" s="1630"/>
      <c r="EJ187" s="1630"/>
      <c r="EK187" s="1630"/>
      <c r="EL187" s="1630"/>
      <c r="EM187" s="1630"/>
      <c r="EN187" s="1630"/>
      <c r="EO187" s="1630"/>
      <c r="EP187" s="1631"/>
      <c r="EQ187" s="1634"/>
      <c r="ER187" s="1575"/>
      <c r="ES187" s="1575"/>
      <c r="ET187" s="1576"/>
      <c r="EU187" s="1574"/>
      <c r="EV187" s="1575"/>
      <c r="EW187" s="1575"/>
      <c r="EX187" s="1576"/>
      <c r="EY187" s="1574"/>
      <c r="EZ187" s="1575"/>
      <c r="FA187" s="1575"/>
      <c r="FB187" s="1576"/>
      <c r="FC187" s="1574"/>
      <c r="FD187" s="1575"/>
      <c r="FE187" s="1575"/>
      <c r="FF187" s="1576"/>
      <c r="FG187" s="1575"/>
      <c r="FH187" s="1575"/>
      <c r="FI187" s="1575"/>
      <c r="FJ187" s="1575"/>
      <c r="FK187" s="1574"/>
      <c r="FL187" s="1575"/>
      <c r="FM187" s="1575"/>
      <c r="FN187" s="1576"/>
      <c r="FO187" s="1574"/>
      <c r="FP187" s="1575"/>
      <c r="FQ187" s="1575"/>
      <c r="FR187" s="1581"/>
      <c r="FS187" s="2"/>
      <c r="FT187" s="17"/>
    </row>
    <row r="188" spans="2:176" ht="9.75" customHeight="1" x14ac:dyDescent="0.2">
      <c r="B188" s="736"/>
      <c r="C188" s="737"/>
      <c r="D188" s="737"/>
      <c r="E188" s="737"/>
      <c r="F188" s="794"/>
      <c r="G188" s="794"/>
      <c r="H188" s="794"/>
      <c r="I188" s="794"/>
      <c r="J188" s="794"/>
      <c r="K188" s="794"/>
      <c r="L188" s="794"/>
      <c r="M188" s="794"/>
      <c r="N188" s="794"/>
      <c r="O188" s="794"/>
      <c r="P188" s="794"/>
      <c r="Q188" s="794"/>
      <c r="R188" s="846"/>
      <c r="S188" s="847"/>
      <c r="T188" s="22"/>
      <c r="V188" s="1934" t="s">
        <v>187</v>
      </c>
      <c r="W188" s="1935"/>
      <c r="X188" s="1935"/>
      <c r="Y188" s="1935"/>
      <c r="Z188" s="1935"/>
      <c r="AA188" s="1935"/>
      <c r="AB188" s="1935"/>
      <c r="AC188" s="1935"/>
      <c r="AD188" s="1935"/>
      <c r="AE188" s="1935"/>
      <c r="AF188" s="1935"/>
      <c r="AG188" s="1935"/>
      <c r="AH188" s="1935"/>
      <c r="AI188" s="1935"/>
      <c r="AJ188" s="1935"/>
      <c r="AK188" s="1935"/>
      <c r="AL188" s="1935"/>
      <c r="AM188" s="1935"/>
      <c r="AN188" s="1935"/>
      <c r="AO188" s="1935"/>
      <c r="AP188" s="1935"/>
      <c r="AQ188" s="1935"/>
      <c r="AR188" s="1935"/>
      <c r="AS188" s="1935"/>
      <c r="AT188" s="1935"/>
      <c r="AU188" s="1935"/>
      <c r="AV188" s="1935"/>
      <c r="AW188" s="1935"/>
      <c r="AX188" s="1935"/>
      <c r="AY188" s="1935"/>
      <c r="AZ188" s="1784" t="str">
        <f>IF(AZ134="","",AZ134)</f>
        <v/>
      </c>
      <c r="BA188" s="1769"/>
      <c r="BB188" s="1769"/>
      <c r="BC188" s="1769" t="str">
        <f>IF(BC134="","",BC134)</f>
        <v/>
      </c>
      <c r="BD188" s="1769"/>
      <c r="BE188" s="1769"/>
      <c r="BF188" s="1769" t="str">
        <f>IF(BF134="","",BF134)</f>
        <v/>
      </c>
      <c r="BG188" s="1769"/>
      <c r="BH188" s="1770"/>
      <c r="BI188" s="1769" t="str">
        <f>IF(BI134="","",BI134)</f>
        <v/>
      </c>
      <c r="BJ188" s="1769"/>
      <c r="BK188" s="1769"/>
      <c r="BL188" s="1769" t="str">
        <f>IF(BL134="","",BL134)</f>
        <v/>
      </c>
      <c r="BM188" s="1769"/>
      <c r="BN188" s="1769"/>
      <c r="BO188" s="1769" t="str">
        <f>IF(BO134="","",BO134)</f>
        <v/>
      </c>
      <c r="BP188" s="1769"/>
      <c r="BQ188" s="1770"/>
      <c r="BR188" s="1769" t="str">
        <f>IF(BR134="","",BR134)</f>
        <v/>
      </c>
      <c r="BS188" s="1769"/>
      <c r="BT188" s="1769"/>
      <c r="BU188" s="1769" t="str">
        <f>IF(BU134="","",BU134)</f>
        <v/>
      </c>
      <c r="BV188" s="1769"/>
      <c r="BW188" s="1769"/>
      <c r="BX188" s="1769" t="str">
        <f>IF(BX134="","",BX134)</f>
        <v/>
      </c>
      <c r="BY188" s="1769"/>
      <c r="BZ188" s="1775"/>
      <c r="CA188" s="64"/>
      <c r="CB188" s="2"/>
      <c r="CC188" s="16"/>
      <c r="CD188" s="2"/>
      <c r="EE188" s="1591"/>
      <c r="EF188" s="1592"/>
      <c r="EG188" s="1592"/>
      <c r="EH188" s="1592"/>
      <c r="EI188" s="1592"/>
      <c r="EJ188" s="1592"/>
      <c r="EK188" s="1592"/>
      <c r="EL188" s="1592"/>
      <c r="EM188" s="1592"/>
      <c r="EN188" s="1592"/>
      <c r="EO188" s="1592"/>
      <c r="EP188" s="1632"/>
      <c r="EQ188" s="1635"/>
      <c r="ER188" s="1575"/>
      <c r="ES188" s="1575"/>
      <c r="ET188" s="1576"/>
      <c r="EU188" s="1577"/>
      <c r="EV188" s="1578"/>
      <c r="EW188" s="1578"/>
      <c r="EX188" s="1579"/>
      <c r="EY188" s="1577"/>
      <c r="EZ188" s="1578"/>
      <c r="FA188" s="1578"/>
      <c r="FB188" s="1579"/>
      <c r="FC188" s="1577"/>
      <c r="FD188" s="1578"/>
      <c r="FE188" s="1578"/>
      <c r="FF188" s="1579"/>
      <c r="FG188" s="1575"/>
      <c r="FH188" s="1575"/>
      <c r="FI188" s="1575"/>
      <c r="FJ188" s="1575"/>
      <c r="FK188" s="1577"/>
      <c r="FL188" s="1578"/>
      <c r="FM188" s="1578"/>
      <c r="FN188" s="1579"/>
      <c r="FO188" s="1577"/>
      <c r="FP188" s="1578"/>
      <c r="FQ188" s="1578"/>
      <c r="FR188" s="1582"/>
      <c r="FS188" s="2"/>
      <c r="FT188" s="17"/>
    </row>
    <row r="189" spans="2:176" ht="9.75" customHeight="1" x14ac:dyDescent="0.2">
      <c r="B189" s="736"/>
      <c r="C189" s="737"/>
      <c r="D189" s="737"/>
      <c r="E189" s="737"/>
      <c r="F189" s="794" t="str">
        <f>IF(F135="","",F135)</f>
        <v/>
      </c>
      <c r="G189" s="794"/>
      <c r="H189" s="794"/>
      <c r="I189" s="794"/>
      <c r="J189" s="794"/>
      <c r="K189" s="794"/>
      <c r="L189" s="794"/>
      <c r="M189" s="794"/>
      <c r="N189" s="794"/>
      <c r="O189" s="794"/>
      <c r="P189" s="794"/>
      <c r="Q189" s="794"/>
      <c r="R189" s="846"/>
      <c r="S189" s="847"/>
      <c r="T189" s="22"/>
      <c r="U189" s="70"/>
      <c r="V189" s="1937"/>
      <c r="W189" s="1938"/>
      <c r="X189" s="1938"/>
      <c r="Y189" s="1938"/>
      <c r="Z189" s="1938"/>
      <c r="AA189" s="1938"/>
      <c r="AB189" s="1938"/>
      <c r="AC189" s="1938"/>
      <c r="AD189" s="1938"/>
      <c r="AE189" s="1938"/>
      <c r="AF189" s="1938"/>
      <c r="AG189" s="1938"/>
      <c r="AH189" s="1938"/>
      <c r="AI189" s="1938"/>
      <c r="AJ189" s="1938"/>
      <c r="AK189" s="1938"/>
      <c r="AL189" s="1938"/>
      <c r="AM189" s="1938"/>
      <c r="AN189" s="1938"/>
      <c r="AO189" s="1938"/>
      <c r="AP189" s="1938"/>
      <c r="AQ189" s="1938"/>
      <c r="AR189" s="1938"/>
      <c r="AS189" s="1938"/>
      <c r="AT189" s="1938"/>
      <c r="AU189" s="1938"/>
      <c r="AV189" s="1938"/>
      <c r="AW189" s="1938"/>
      <c r="AX189" s="1938"/>
      <c r="AY189" s="1938"/>
      <c r="AZ189" s="1785"/>
      <c r="BA189" s="1771"/>
      <c r="BB189" s="1771"/>
      <c r="BC189" s="1771"/>
      <c r="BD189" s="1771"/>
      <c r="BE189" s="1771"/>
      <c r="BF189" s="1771"/>
      <c r="BG189" s="1771"/>
      <c r="BH189" s="1772"/>
      <c r="BI189" s="1771"/>
      <c r="BJ189" s="1771"/>
      <c r="BK189" s="1771"/>
      <c r="BL189" s="1771"/>
      <c r="BM189" s="1771"/>
      <c r="BN189" s="1771"/>
      <c r="BO189" s="1771"/>
      <c r="BP189" s="1771"/>
      <c r="BQ189" s="1772"/>
      <c r="BR189" s="1771"/>
      <c r="BS189" s="1771"/>
      <c r="BT189" s="1771"/>
      <c r="BU189" s="1771"/>
      <c r="BV189" s="1771"/>
      <c r="BW189" s="1771"/>
      <c r="BX189" s="1771"/>
      <c r="BY189" s="1771"/>
      <c r="BZ189" s="1776"/>
      <c r="CA189" s="64"/>
      <c r="CB189" s="2"/>
      <c r="CC189" s="16"/>
      <c r="CD189" s="8"/>
      <c r="CE189" s="1652" t="s">
        <v>225</v>
      </c>
      <c r="CF189" s="1652"/>
      <c r="CG189" s="1652"/>
      <c r="CH189" s="1652"/>
      <c r="CI189" s="1652"/>
      <c r="CJ189" s="1652"/>
      <c r="CK189" s="1652"/>
      <c r="CL189" s="1652"/>
      <c r="CM189" s="1652"/>
      <c r="CN189" s="1652"/>
      <c r="CO189" s="1652"/>
      <c r="CP189" s="1652"/>
      <c r="CQ189" s="1652"/>
      <c r="CR189" s="1652"/>
      <c r="CS189" s="1652"/>
      <c r="CT189" s="1652"/>
      <c r="CU189" s="1652"/>
      <c r="CV189" s="1652"/>
      <c r="CW189" s="1652"/>
      <c r="CX189" s="1652"/>
      <c r="CY189" s="1652"/>
      <c r="CZ189" s="1652"/>
      <c r="DA189" s="1652"/>
      <c r="DB189" s="1652"/>
      <c r="DC189" s="1652"/>
      <c r="DD189" s="1652"/>
      <c r="DE189" s="1652"/>
      <c r="DF189" s="1652"/>
      <c r="DG189" s="1652"/>
      <c r="DH189" s="1652"/>
      <c r="DI189" s="1652"/>
      <c r="DJ189" s="1652"/>
      <c r="DK189" s="1652"/>
      <c r="DL189" s="1652"/>
      <c r="DM189" s="1652"/>
      <c r="DN189" s="1652"/>
      <c r="DO189" s="1652"/>
      <c r="DP189" s="1652"/>
      <c r="DQ189" s="1652"/>
      <c r="DR189" s="1652"/>
      <c r="DS189" s="1652"/>
      <c r="DT189" s="1652"/>
      <c r="DU189" s="1652"/>
      <c r="DV189" s="1652"/>
      <c r="DW189" s="1652"/>
      <c r="DX189" s="1652"/>
      <c r="DY189" s="1652"/>
      <c r="DZ189" s="1652"/>
      <c r="EA189" s="1652"/>
      <c r="EB189" s="1652"/>
      <c r="EE189" s="1563" t="s">
        <v>226</v>
      </c>
      <c r="EF189" s="1563"/>
      <c r="EG189" s="1563"/>
      <c r="EH189" s="1563"/>
      <c r="EI189" s="1563"/>
      <c r="EJ189" s="1563"/>
      <c r="EK189" s="1563"/>
      <c r="EL189" s="1563"/>
      <c r="EM189" s="1563"/>
      <c r="EN189" s="1563"/>
      <c r="EO189" s="1563"/>
      <c r="EP189" s="1563"/>
      <c r="EQ189" s="1563"/>
      <c r="ER189" s="363" t="str">
        <f>IF(ER135="","",ER135)</f>
        <v/>
      </c>
      <c r="ES189" s="364"/>
      <c r="ET189" s="364"/>
      <c r="EU189" s="364" t="str">
        <f>IF(EU135="","",EU135)</f>
        <v/>
      </c>
      <c r="EV189" s="364"/>
      <c r="EW189" s="364"/>
      <c r="EX189" s="364" t="str">
        <f>IF(EX135="","",EX135)</f>
        <v/>
      </c>
      <c r="EY189" s="364"/>
      <c r="EZ189" s="1570"/>
      <c r="FA189" s="364" t="str">
        <f>IF(FA135="","",FA135)</f>
        <v/>
      </c>
      <c r="FB189" s="364"/>
      <c r="FC189" s="364"/>
      <c r="FD189" s="364" t="str">
        <f>IF(FD135="","",FD135)</f>
        <v/>
      </c>
      <c r="FE189" s="364"/>
      <c r="FF189" s="364"/>
      <c r="FG189" s="364" t="str">
        <f>IF(FG135="","",FG135)</f>
        <v/>
      </c>
      <c r="FH189" s="364"/>
      <c r="FI189" s="1570"/>
      <c r="FJ189" s="364" t="str">
        <f>IF(FJ135="","",FJ135)</f>
        <v/>
      </c>
      <c r="FK189" s="364"/>
      <c r="FL189" s="364"/>
      <c r="FM189" s="364" t="str">
        <f>IF(FM135="","",FM135)</f>
        <v/>
      </c>
      <c r="FN189" s="364"/>
      <c r="FO189" s="364"/>
      <c r="FP189" s="364" t="str">
        <f>IF(FP135="","",FP135)</f>
        <v/>
      </c>
      <c r="FQ189" s="364"/>
      <c r="FR189" s="365"/>
      <c r="FS189" s="2"/>
      <c r="FT189" s="17"/>
    </row>
    <row r="190" spans="2:176" ht="9.75" customHeight="1" x14ac:dyDescent="0.2">
      <c r="B190" s="739"/>
      <c r="C190" s="740"/>
      <c r="D190" s="740"/>
      <c r="E190" s="740"/>
      <c r="F190" s="828"/>
      <c r="G190" s="828"/>
      <c r="H190" s="828"/>
      <c r="I190" s="828"/>
      <c r="J190" s="828"/>
      <c r="K190" s="828"/>
      <c r="L190" s="828"/>
      <c r="M190" s="828"/>
      <c r="N190" s="828"/>
      <c r="O190" s="828"/>
      <c r="P190" s="828"/>
      <c r="Q190" s="828"/>
      <c r="R190" s="848"/>
      <c r="S190" s="849"/>
      <c r="T190" s="22"/>
      <c r="U190" s="70"/>
      <c r="V190" s="2227"/>
      <c r="W190" s="2228"/>
      <c r="X190" s="2228"/>
      <c r="Y190" s="2228"/>
      <c r="Z190" s="2228"/>
      <c r="AA190" s="2228"/>
      <c r="AB190" s="2228"/>
      <c r="AC190" s="2228"/>
      <c r="AD190" s="2228"/>
      <c r="AE190" s="2228"/>
      <c r="AF190" s="2228"/>
      <c r="AG190" s="2228"/>
      <c r="AH190" s="2228"/>
      <c r="AI190" s="2228"/>
      <c r="AJ190" s="2228"/>
      <c r="AK190" s="2228"/>
      <c r="AL190" s="2228"/>
      <c r="AM190" s="2228"/>
      <c r="AN190" s="2228"/>
      <c r="AO190" s="2228"/>
      <c r="AP190" s="2228"/>
      <c r="AQ190" s="2228"/>
      <c r="AR190" s="2228"/>
      <c r="AS190" s="2228"/>
      <c r="AT190" s="2228"/>
      <c r="AU190" s="2228"/>
      <c r="AV190" s="2228"/>
      <c r="AW190" s="2228"/>
      <c r="AX190" s="2228"/>
      <c r="AY190" s="2228"/>
      <c r="AZ190" s="1786"/>
      <c r="BA190" s="1773"/>
      <c r="BB190" s="1773"/>
      <c r="BC190" s="1773"/>
      <c r="BD190" s="1773"/>
      <c r="BE190" s="1773"/>
      <c r="BF190" s="1773"/>
      <c r="BG190" s="1773"/>
      <c r="BH190" s="1774"/>
      <c r="BI190" s="1773"/>
      <c r="BJ190" s="1773"/>
      <c r="BK190" s="1773"/>
      <c r="BL190" s="1773"/>
      <c r="BM190" s="1773"/>
      <c r="BN190" s="1773"/>
      <c r="BO190" s="1773"/>
      <c r="BP190" s="1773"/>
      <c r="BQ190" s="1774"/>
      <c r="BR190" s="1773"/>
      <c r="BS190" s="1773"/>
      <c r="BT190" s="1773"/>
      <c r="BU190" s="1773"/>
      <c r="BV190" s="1773"/>
      <c r="BW190" s="1773"/>
      <c r="BX190" s="1773"/>
      <c r="BY190" s="1773"/>
      <c r="BZ190" s="1777"/>
      <c r="CA190" s="64"/>
      <c r="CB190" s="2"/>
      <c r="CC190" s="16"/>
      <c r="CD190" s="2"/>
      <c r="CE190" s="1599" t="str">
        <f>IF(CE136="","",CE136)</f>
        <v/>
      </c>
      <c r="CF190" s="1600"/>
      <c r="CG190" s="1600"/>
      <c r="CH190" s="1600"/>
      <c r="CI190" s="1600"/>
      <c r="CJ190" s="1600"/>
      <c r="CK190" s="1600"/>
      <c r="CL190" s="1600"/>
      <c r="CM190" s="1600"/>
      <c r="CN190" s="1600"/>
      <c r="CO190" s="1600"/>
      <c r="CP190" s="1600"/>
      <c r="CQ190" s="1600"/>
      <c r="CR190" s="1600"/>
      <c r="CS190" s="1600"/>
      <c r="CT190" s="1600"/>
      <c r="CU190" s="1600"/>
      <c r="CV190" s="1600"/>
      <c r="CW190" s="1600"/>
      <c r="CX190" s="1600"/>
      <c r="CY190" s="1600"/>
      <c r="CZ190" s="1600"/>
      <c r="DA190" s="1600"/>
      <c r="DB190" s="1600"/>
      <c r="DC190" s="1600"/>
      <c r="DD190" s="1600"/>
      <c r="DE190" s="1600"/>
      <c r="DF190" s="1600"/>
      <c r="DG190" s="1600"/>
      <c r="DH190" s="1600"/>
      <c r="DI190" s="1600"/>
      <c r="DJ190" s="1600"/>
      <c r="DK190" s="1600"/>
      <c r="DL190" s="1600"/>
      <c r="DM190" s="1600"/>
      <c r="DN190" s="1600"/>
      <c r="DO190" s="1600"/>
      <c r="DP190" s="1600"/>
      <c r="DQ190" s="1600"/>
      <c r="DR190" s="1600"/>
      <c r="DS190" s="1600"/>
      <c r="DT190" s="1600"/>
      <c r="DU190" s="1600"/>
      <c r="DV190" s="1600"/>
      <c r="DW190" s="1600"/>
      <c r="DX190" s="1600"/>
      <c r="DY190" s="1600"/>
      <c r="DZ190" s="1600"/>
      <c r="EA190" s="1600"/>
      <c r="EB190" s="1601"/>
      <c r="EE190" s="1563"/>
      <c r="EF190" s="1563"/>
      <c r="EG190" s="1563"/>
      <c r="EH190" s="1563"/>
      <c r="EI190" s="1563"/>
      <c r="EJ190" s="1563"/>
      <c r="EK190" s="1563"/>
      <c r="EL190" s="1563"/>
      <c r="EM190" s="1563"/>
      <c r="EN190" s="1563"/>
      <c r="EO190" s="1563"/>
      <c r="EP190" s="1563"/>
      <c r="EQ190" s="1563"/>
      <c r="ER190" s="1558"/>
      <c r="ES190" s="726"/>
      <c r="ET190" s="726"/>
      <c r="EU190" s="726"/>
      <c r="EV190" s="726"/>
      <c r="EW190" s="726"/>
      <c r="EX190" s="726"/>
      <c r="EY190" s="726"/>
      <c r="EZ190" s="1559"/>
      <c r="FA190" s="726"/>
      <c r="FB190" s="726"/>
      <c r="FC190" s="726"/>
      <c r="FD190" s="726"/>
      <c r="FE190" s="726"/>
      <c r="FF190" s="726"/>
      <c r="FG190" s="726"/>
      <c r="FH190" s="726"/>
      <c r="FI190" s="1559"/>
      <c r="FJ190" s="726"/>
      <c r="FK190" s="726"/>
      <c r="FL190" s="726"/>
      <c r="FM190" s="726"/>
      <c r="FN190" s="726"/>
      <c r="FO190" s="726"/>
      <c r="FP190" s="726"/>
      <c r="FQ190" s="726"/>
      <c r="FR190" s="1555"/>
      <c r="FS190" s="2"/>
      <c r="FT190" s="17"/>
    </row>
    <row r="191" spans="2:176" ht="9.75" customHeight="1" x14ac:dyDescent="0.2">
      <c r="B191" s="2848" t="s">
        <v>89</v>
      </c>
      <c r="C191" s="2849"/>
      <c r="D191" s="2849"/>
      <c r="E191" s="2849"/>
      <c r="F191" s="2850" t="str">
        <f>IF(F137="","",F137)</f>
        <v/>
      </c>
      <c r="G191" s="2851"/>
      <c r="H191" s="2851"/>
      <c r="I191" s="2851"/>
      <c r="J191" s="2851"/>
      <c r="K191" s="2851"/>
      <c r="L191" s="2851"/>
      <c r="M191" s="2851"/>
      <c r="N191" s="2851"/>
      <c r="O191" s="2851"/>
      <c r="P191" s="2851"/>
      <c r="Q191" s="2851"/>
      <c r="R191" s="2851"/>
      <c r="S191" s="2852"/>
      <c r="T191" s="23"/>
      <c r="V191" s="1934" t="s">
        <v>255</v>
      </c>
      <c r="W191" s="1935"/>
      <c r="X191" s="1935"/>
      <c r="Y191" s="1935"/>
      <c r="Z191" s="1935"/>
      <c r="AA191" s="1935"/>
      <c r="AB191" s="1935"/>
      <c r="AC191" s="1935"/>
      <c r="AD191" s="1935"/>
      <c r="AE191" s="1935"/>
      <c r="AF191" s="1935"/>
      <c r="AG191" s="1935"/>
      <c r="AH191" s="1935"/>
      <c r="AI191" s="1935"/>
      <c r="AJ191" s="1935"/>
      <c r="AK191" s="1935"/>
      <c r="AL191" s="1935"/>
      <c r="AM191" s="1935"/>
      <c r="AN191" s="1935"/>
      <c r="AO191" s="1935"/>
      <c r="AP191" s="1935"/>
      <c r="AQ191" s="1935"/>
      <c r="AR191" s="1935"/>
      <c r="AS191" s="1935"/>
      <c r="AT191" s="1935"/>
      <c r="AU191" s="1935"/>
      <c r="AV191" s="1935"/>
      <c r="AW191" s="1935"/>
      <c r="AX191" s="1935"/>
      <c r="AY191" s="1935"/>
      <c r="AZ191" s="1784" t="str">
        <f>IF(AZ137="","",AZ137)</f>
        <v/>
      </c>
      <c r="BA191" s="1769"/>
      <c r="BB191" s="1769"/>
      <c r="BC191" s="1769" t="str">
        <f>IF(BC137="","",BC137)</f>
        <v/>
      </c>
      <c r="BD191" s="1769"/>
      <c r="BE191" s="1769"/>
      <c r="BF191" s="1769" t="str">
        <f>IF(BF137="","",BF137)</f>
        <v/>
      </c>
      <c r="BG191" s="1769"/>
      <c r="BH191" s="1770"/>
      <c r="BI191" s="1769" t="str">
        <f>IF(BI137="","",BI137)</f>
        <v/>
      </c>
      <c r="BJ191" s="1769"/>
      <c r="BK191" s="1769"/>
      <c r="BL191" s="1769" t="str">
        <f>IF(BL137="","",BL137)</f>
        <v/>
      </c>
      <c r="BM191" s="1769"/>
      <c r="BN191" s="1769"/>
      <c r="BO191" s="1769" t="str">
        <f>IF(BO137="","",BO137)</f>
        <v/>
      </c>
      <c r="BP191" s="1769"/>
      <c r="BQ191" s="1770"/>
      <c r="BR191" s="1769" t="str">
        <f>IF(BR137="","",BR137)</f>
        <v/>
      </c>
      <c r="BS191" s="1769"/>
      <c r="BT191" s="1769"/>
      <c r="BU191" s="1769" t="str">
        <f>IF(BU137="","",BU137)</f>
        <v/>
      </c>
      <c r="BV191" s="1769"/>
      <c r="BW191" s="1769"/>
      <c r="BX191" s="1769" t="str">
        <f>IF(BX137="","",BX137)</f>
        <v/>
      </c>
      <c r="BY191" s="1769"/>
      <c r="BZ191" s="1775"/>
      <c r="CA191" s="64"/>
      <c r="CB191" s="2"/>
      <c r="CC191" s="16"/>
      <c r="CD191" s="2"/>
      <c r="CE191" s="1602"/>
      <c r="CF191" s="1603"/>
      <c r="CG191" s="1603"/>
      <c r="CH191" s="1603"/>
      <c r="CI191" s="1603"/>
      <c r="CJ191" s="1603"/>
      <c r="CK191" s="1603"/>
      <c r="CL191" s="1603"/>
      <c r="CM191" s="1603"/>
      <c r="CN191" s="1603"/>
      <c r="CO191" s="1603"/>
      <c r="CP191" s="1603"/>
      <c r="CQ191" s="1603"/>
      <c r="CR191" s="1603"/>
      <c r="CS191" s="1603"/>
      <c r="CT191" s="1603"/>
      <c r="CU191" s="1603"/>
      <c r="CV191" s="1603"/>
      <c r="CW191" s="1603"/>
      <c r="CX191" s="1603"/>
      <c r="CY191" s="1603"/>
      <c r="CZ191" s="1603"/>
      <c r="DA191" s="1603"/>
      <c r="DB191" s="1603"/>
      <c r="DC191" s="1603"/>
      <c r="DD191" s="1603"/>
      <c r="DE191" s="1603"/>
      <c r="DF191" s="1603"/>
      <c r="DG191" s="1603"/>
      <c r="DH191" s="1603"/>
      <c r="DI191" s="1603"/>
      <c r="DJ191" s="1603"/>
      <c r="DK191" s="1603"/>
      <c r="DL191" s="1603"/>
      <c r="DM191" s="1603"/>
      <c r="DN191" s="1603"/>
      <c r="DO191" s="1603"/>
      <c r="DP191" s="1603"/>
      <c r="DQ191" s="1603"/>
      <c r="DR191" s="1603"/>
      <c r="DS191" s="1603"/>
      <c r="DT191" s="1603"/>
      <c r="DU191" s="1603"/>
      <c r="DV191" s="1603"/>
      <c r="DW191" s="1603"/>
      <c r="DX191" s="1603"/>
      <c r="DY191" s="1603"/>
      <c r="DZ191" s="1603"/>
      <c r="EA191" s="1603"/>
      <c r="EB191" s="1604"/>
      <c r="EE191" s="1563"/>
      <c r="EF191" s="1563"/>
      <c r="EG191" s="1563"/>
      <c r="EH191" s="1563"/>
      <c r="EI191" s="1563"/>
      <c r="EJ191" s="1563"/>
      <c r="EK191" s="1563"/>
      <c r="EL191" s="1563"/>
      <c r="EM191" s="1563"/>
      <c r="EN191" s="1563"/>
      <c r="EO191" s="1563"/>
      <c r="EP191" s="1563"/>
      <c r="EQ191" s="1563"/>
      <c r="ER191" s="366"/>
      <c r="ES191" s="367"/>
      <c r="ET191" s="367"/>
      <c r="EU191" s="367"/>
      <c r="EV191" s="367"/>
      <c r="EW191" s="367"/>
      <c r="EX191" s="367"/>
      <c r="EY191" s="367"/>
      <c r="EZ191" s="1565"/>
      <c r="FA191" s="367"/>
      <c r="FB191" s="367"/>
      <c r="FC191" s="367"/>
      <c r="FD191" s="367"/>
      <c r="FE191" s="367"/>
      <c r="FF191" s="367"/>
      <c r="FG191" s="367"/>
      <c r="FH191" s="367"/>
      <c r="FI191" s="1565"/>
      <c r="FJ191" s="367"/>
      <c r="FK191" s="367"/>
      <c r="FL191" s="367"/>
      <c r="FM191" s="367"/>
      <c r="FN191" s="367"/>
      <c r="FO191" s="367"/>
      <c r="FP191" s="367"/>
      <c r="FQ191" s="367"/>
      <c r="FR191" s="368"/>
      <c r="FS191" s="2"/>
      <c r="FT191" s="17"/>
    </row>
    <row r="192" spans="2:176" ht="9.75" customHeight="1" x14ac:dyDescent="0.2">
      <c r="B192" s="2848"/>
      <c r="C192" s="2849"/>
      <c r="D192" s="2849"/>
      <c r="E192" s="2849"/>
      <c r="F192" s="2853"/>
      <c r="G192" s="2854"/>
      <c r="H192" s="2854"/>
      <c r="I192" s="2854"/>
      <c r="J192" s="2854"/>
      <c r="K192" s="2854"/>
      <c r="L192" s="2854"/>
      <c r="M192" s="2854"/>
      <c r="N192" s="2854"/>
      <c r="O192" s="2854"/>
      <c r="P192" s="2854"/>
      <c r="Q192" s="2854"/>
      <c r="R192" s="2854"/>
      <c r="S192" s="2855"/>
      <c r="T192" s="23"/>
      <c r="U192" s="70"/>
      <c r="V192" s="1937"/>
      <c r="W192" s="1938"/>
      <c r="X192" s="1938"/>
      <c r="Y192" s="1938"/>
      <c r="Z192" s="1938"/>
      <c r="AA192" s="1938"/>
      <c r="AB192" s="1938"/>
      <c r="AC192" s="1938"/>
      <c r="AD192" s="1938"/>
      <c r="AE192" s="1938"/>
      <c r="AF192" s="1938"/>
      <c r="AG192" s="1938"/>
      <c r="AH192" s="1938"/>
      <c r="AI192" s="1938"/>
      <c r="AJ192" s="1938"/>
      <c r="AK192" s="1938"/>
      <c r="AL192" s="1938"/>
      <c r="AM192" s="1938"/>
      <c r="AN192" s="1938"/>
      <c r="AO192" s="1938"/>
      <c r="AP192" s="1938"/>
      <c r="AQ192" s="1938"/>
      <c r="AR192" s="1938"/>
      <c r="AS192" s="1938"/>
      <c r="AT192" s="1938"/>
      <c r="AU192" s="1938"/>
      <c r="AV192" s="1938"/>
      <c r="AW192" s="1938"/>
      <c r="AX192" s="1938"/>
      <c r="AY192" s="1938"/>
      <c r="AZ192" s="1785"/>
      <c r="BA192" s="1771"/>
      <c r="BB192" s="1771"/>
      <c r="BC192" s="1771"/>
      <c r="BD192" s="1771"/>
      <c r="BE192" s="1771"/>
      <c r="BF192" s="1771"/>
      <c r="BG192" s="1771"/>
      <c r="BH192" s="1772"/>
      <c r="BI192" s="1771"/>
      <c r="BJ192" s="1771"/>
      <c r="BK192" s="1771"/>
      <c r="BL192" s="1771"/>
      <c r="BM192" s="1771"/>
      <c r="BN192" s="1771"/>
      <c r="BO192" s="1771"/>
      <c r="BP192" s="1771"/>
      <c r="BQ192" s="1772"/>
      <c r="BR192" s="1771"/>
      <c r="BS192" s="1771"/>
      <c r="BT192" s="1771"/>
      <c r="BU192" s="1771"/>
      <c r="BV192" s="1771"/>
      <c r="BW192" s="1771"/>
      <c r="BX192" s="1771"/>
      <c r="BY192" s="1771"/>
      <c r="BZ192" s="1776"/>
      <c r="CA192" s="64"/>
      <c r="CB192" s="2"/>
      <c r="CC192" s="16"/>
      <c r="CD192" s="8"/>
      <c r="CE192" s="1605"/>
      <c r="CF192" s="1606"/>
      <c r="CG192" s="1606"/>
      <c r="CH192" s="1606"/>
      <c r="CI192" s="1606"/>
      <c r="CJ192" s="1606"/>
      <c r="CK192" s="1606"/>
      <c r="CL192" s="1606"/>
      <c r="CM192" s="1606"/>
      <c r="CN192" s="1606"/>
      <c r="CO192" s="1606"/>
      <c r="CP192" s="1606"/>
      <c r="CQ192" s="1606"/>
      <c r="CR192" s="1606"/>
      <c r="CS192" s="1606"/>
      <c r="CT192" s="1606"/>
      <c r="CU192" s="1606"/>
      <c r="CV192" s="1606"/>
      <c r="CW192" s="1606"/>
      <c r="CX192" s="1606"/>
      <c r="CY192" s="1606"/>
      <c r="CZ192" s="1606"/>
      <c r="DA192" s="1606"/>
      <c r="DB192" s="1606"/>
      <c r="DC192" s="1606"/>
      <c r="DD192" s="1606"/>
      <c r="DE192" s="1606"/>
      <c r="DF192" s="1606"/>
      <c r="DG192" s="1606"/>
      <c r="DH192" s="1606"/>
      <c r="DI192" s="1606"/>
      <c r="DJ192" s="1606"/>
      <c r="DK192" s="1606"/>
      <c r="DL192" s="1606"/>
      <c r="DM192" s="1606"/>
      <c r="DN192" s="1606"/>
      <c r="DO192" s="1606"/>
      <c r="DP192" s="1606"/>
      <c r="DQ192" s="1606"/>
      <c r="DR192" s="1606"/>
      <c r="DS192" s="1606"/>
      <c r="DT192" s="1606"/>
      <c r="DU192" s="1606"/>
      <c r="DV192" s="1606"/>
      <c r="DW192" s="1606"/>
      <c r="DX192" s="1606"/>
      <c r="DY192" s="1606"/>
      <c r="DZ192" s="1606"/>
      <c r="EA192" s="1606"/>
      <c r="EB192" s="1607"/>
      <c r="EE192" s="1563" t="s">
        <v>227</v>
      </c>
      <c r="EF192" s="1563"/>
      <c r="EG192" s="1563"/>
      <c r="EH192" s="1563"/>
      <c r="EI192" s="1563"/>
      <c r="EJ192" s="1563"/>
      <c r="EK192" s="1563"/>
      <c r="EL192" s="1563"/>
      <c r="EM192" s="1563"/>
      <c r="EN192" s="1563"/>
      <c r="EO192" s="1563"/>
      <c r="EP192" s="1563"/>
      <c r="EQ192" s="1563"/>
      <c r="ER192" s="1558" t="str">
        <f>IF(ER138="","",ER138)</f>
        <v/>
      </c>
      <c r="ES192" s="726"/>
      <c r="ET192" s="726"/>
      <c r="EU192" s="726" t="str">
        <f>IF(EU138="","",EU138)</f>
        <v/>
      </c>
      <c r="EV192" s="726"/>
      <c r="EW192" s="726"/>
      <c r="EX192" s="726" t="str">
        <f>IF(EX138="","",EX138)</f>
        <v/>
      </c>
      <c r="EY192" s="726"/>
      <c r="EZ192" s="1559"/>
      <c r="FA192" s="726" t="str">
        <f>IF(FA138="","",FA138)</f>
        <v/>
      </c>
      <c r="FB192" s="726"/>
      <c r="FC192" s="726"/>
      <c r="FD192" s="726" t="str">
        <f>IF(FD138="","",FD138)</f>
        <v/>
      </c>
      <c r="FE192" s="726"/>
      <c r="FF192" s="726"/>
      <c r="FG192" s="726" t="str">
        <f>IF(FG138="","",FG138)</f>
        <v/>
      </c>
      <c r="FH192" s="726"/>
      <c r="FI192" s="1559"/>
      <c r="FJ192" s="726" t="str">
        <f>IF(FJ138="","",FJ138)</f>
        <v/>
      </c>
      <c r="FK192" s="726"/>
      <c r="FL192" s="726"/>
      <c r="FM192" s="726" t="str">
        <f>IF(FM138="","",FM138)</f>
        <v/>
      </c>
      <c r="FN192" s="726"/>
      <c r="FO192" s="726"/>
      <c r="FP192" s="726" t="str">
        <f>IF(FP138="","",FP138)</f>
        <v/>
      </c>
      <c r="FQ192" s="726"/>
      <c r="FR192" s="1555"/>
      <c r="FS192" s="2"/>
      <c r="FT192" s="17"/>
    </row>
    <row r="193" spans="2:176" ht="9.75" customHeight="1" x14ac:dyDescent="0.2">
      <c r="B193" s="1049" t="s">
        <v>8</v>
      </c>
      <c r="C193" s="1050"/>
      <c r="D193" s="1050"/>
      <c r="E193" s="1050"/>
      <c r="F193" s="1083" t="str">
        <f t="shared" ref="F193:L193" si="18">IF(F139="","",F139)</f>
        <v/>
      </c>
      <c r="G193" s="835" t="str">
        <f t="shared" si="18"/>
        <v/>
      </c>
      <c r="H193" s="835" t="str">
        <f t="shared" si="18"/>
        <v/>
      </c>
      <c r="I193" s="835" t="str">
        <f t="shared" si="18"/>
        <v/>
      </c>
      <c r="J193" s="835" t="str">
        <f t="shared" si="18"/>
        <v/>
      </c>
      <c r="K193" s="835" t="str">
        <f t="shared" si="18"/>
        <v/>
      </c>
      <c r="L193" s="365" t="str">
        <f t="shared" si="18"/>
        <v/>
      </c>
      <c r="M193" s="1296"/>
      <c r="N193" s="1296"/>
      <c r="O193" s="1296"/>
      <c r="P193" s="1296"/>
      <c r="Q193" s="1296"/>
      <c r="R193" s="1296"/>
      <c r="S193" s="1297"/>
      <c r="T193" s="14"/>
      <c r="U193" s="70"/>
      <c r="V193" s="2227"/>
      <c r="W193" s="2228"/>
      <c r="X193" s="2228"/>
      <c r="Y193" s="2228"/>
      <c r="Z193" s="2228"/>
      <c r="AA193" s="2228"/>
      <c r="AB193" s="2228"/>
      <c r="AC193" s="2228"/>
      <c r="AD193" s="2228"/>
      <c r="AE193" s="2228"/>
      <c r="AF193" s="2228"/>
      <c r="AG193" s="2228"/>
      <c r="AH193" s="2228"/>
      <c r="AI193" s="2228"/>
      <c r="AJ193" s="2228"/>
      <c r="AK193" s="2228"/>
      <c r="AL193" s="2228"/>
      <c r="AM193" s="2228"/>
      <c r="AN193" s="2228"/>
      <c r="AO193" s="2228"/>
      <c r="AP193" s="2228"/>
      <c r="AQ193" s="2228"/>
      <c r="AR193" s="2228"/>
      <c r="AS193" s="2228"/>
      <c r="AT193" s="2228"/>
      <c r="AU193" s="2228"/>
      <c r="AV193" s="2228"/>
      <c r="AW193" s="2228"/>
      <c r="AX193" s="2228"/>
      <c r="AY193" s="2228"/>
      <c r="AZ193" s="1786"/>
      <c r="BA193" s="1773"/>
      <c r="BB193" s="1773"/>
      <c r="BC193" s="1773"/>
      <c r="BD193" s="1773"/>
      <c r="BE193" s="1773"/>
      <c r="BF193" s="1773"/>
      <c r="BG193" s="1773"/>
      <c r="BH193" s="1774"/>
      <c r="BI193" s="1773"/>
      <c r="BJ193" s="1773"/>
      <c r="BK193" s="1773"/>
      <c r="BL193" s="1773"/>
      <c r="BM193" s="1773"/>
      <c r="BN193" s="1773"/>
      <c r="BO193" s="1773"/>
      <c r="BP193" s="1773"/>
      <c r="BQ193" s="1774"/>
      <c r="BR193" s="1773"/>
      <c r="BS193" s="1773"/>
      <c r="BT193" s="1773"/>
      <c r="BU193" s="1773"/>
      <c r="BV193" s="1773"/>
      <c r="BW193" s="1773"/>
      <c r="BX193" s="1773"/>
      <c r="BY193" s="1773"/>
      <c r="BZ193" s="1777"/>
      <c r="CA193" s="64"/>
      <c r="CB193" s="2"/>
      <c r="CC193" s="18"/>
      <c r="CD193" s="2"/>
      <c r="EE193" s="1563"/>
      <c r="EF193" s="1563"/>
      <c r="EG193" s="1563"/>
      <c r="EH193" s="1563"/>
      <c r="EI193" s="1563"/>
      <c r="EJ193" s="1563"/>
      <c r="EK193" s="1563"/>
      <c r="EL193" s="1563"/>
      <c r="EM193" s="1563"/>
      <c r="EN193" s="1563"/>
      <c r="EO193" s="1563"/>
      <c r="EP193" s="1563"/>
      <c r="EQ193" s="1563"/>
      <c r="ER193" s="1558"/>
      <c r="ES193" s="726"/>
      <c r="ET193" s="726"/>
      <c r="EU193" s="726"/>
      <c r="EV193" s="726"/>
      <c r="EW193" s="726"/>
      <c r="EX193" s="726"/>
      <c r="EY193" s="726"/>
      <c r="EZ193" s="1559"/>
      <c r="FA193" s="726"/>
      <c r="FB193" s="726"/>
      <c r="FC193" s="726"/>
      <c r="FD193" s="726"/>
      <c r="FE193" s="726"/>
      <c r="FF193" s="726"/>
      <c r="FG193" s="726"/>
      <c r="FH193" s="726"/>
      <c r="FI193" s="1559"/>
      <c r="FJ193" s="726"/>
      <c r="FK193" s="726"/>
      <c r="FL193" s="726"/>
      <c r="FM193" s="726"/>
      <c r="FN193" s="726"/>
      <c r="FO193" s="726"/>
      <c r="FP193" s="726"/>
      <c r="FQ193" s="726"/>
      <c r="FR193" s="1555"/>
      <c r="FS193" s="2"/>
      <c r="FT193" s="17"/>
    </row>
    <row r="194" spans="2:176" ht="9.75" customHeight="1" x14ac:dyDescent="0.2">
      <c r="B194" s="1049"/>
      <c r="C194" s="1050"/>
      <c r="D194" s="1050"/>
      <c r="E194" s="1050"/>
      <c r="F194" s="1084"/>
      <c r="G194" s="836"/>
      <c r="H194" s="836"/>
      <c r="I194" s="836"/>
      <c r="J194" s="836"/>
      <c r="K194" s="836"/>
      <c r="L194" s="368"/>
      <c r="M194" s="1296"/>
      <c r="N194" s="1296"/>
      <c r="O194" s="1296"/>
      <c r="P194" s="1296"/>
      <c r="Q194" s="1296"/>
      <c r="R194" s="1296"/>
      <c r="S194" s="1297"/>
      <c r="T194" s="14"/>
      <c r="V194" s="1934" t="s">
        <v>188</v>
      </c>
      <c r="W194" s="1935"/>
      <c r="X194" s="1935"/>
      <c r="Y194" s="1935"/>
      <c r="Z194" s="1935"/>
      <c r="AA194" s="1935"/>
      <c r="AB194" s="1935"/>
      <c r="AC194" s="1935"/>
      <c r="AD194" s="1935"/>
      <c r="AE194" s="1935"/>
      <c r="AF194" s="1935"/>
      <c r="AG194" s="1935"/>
      <c r="AH194" s="1935"/>
      <c r="AI194" s="1935"/>
      <c r="AJ194" s="1935"/>
      <c r="AK194" s="1935"/>
      <c r="AL194" s="1935"/>
      <c r="AM194" s="1935"/>
      <c r="AN194" s="1935"/>
      <c r="AO194" s="1935"/>
      <c r="AP194" s="1935"/>
      <c r="AQ194" s="1935"/>
      <c r="AR194" s="1935"/>
      <c r="AS194" s="1935"/>
      <c r="AT194" s="1935"/>
      <c r="AU194" s="1935"/>
      <c r="AV194" s="1935"/>
      <c r="AW194" s="1935"/>
      <c r="AX194" s="1935"/>
      <c r="AY194" s="1935"/>
      <c r="AZ194" s="1784" t="str">
        <f>IF(AZ140="","",AZ140)</f>
        <v/>
      </c>
      <c r="BA194" s="1769"/>
      <c r="BB194" s="1769"/>
      <c r="BC194" s="1769" t="str">
        <f>IF(BC140="","",BC140)</f>
        <v/>
      </c>
      <c r="BD194" s="1769"/>
      <c r="BE194" s="1769"/>
      <c r="BF194" s="1769" t="str">
        <f>IF(BF140="","",BF140)</f>
        <v/>
      </c>
      <c r="BG194" s="1769"/>
      <c r="BH194" s="1770"/>
      <c r="BI194" s="1769" t="str">
        <f>IF(BI140="","",BI140)</f>
        <v/>
      </c>
      <c r="BJ194" s="1769"/>
      <c r="BK194" s="1769"/>
      <c r="BL194" s="1769" t="str">
        <f>IF(BL140="","",BL140)</f>
        <v/>
      </c>
      <c r="BM194" s="1769"/>
      <c r="BN194" s="1769"/>
      <c r="BO194" s="1769" t="str">
        <f>IF(BO140="","",BO140)</f>
        <v/>
      </c>
      <c r="BP194" s="1769"/>
      <c r="BQ194" s="1770"/>
      <c r="BR194" s="1769" t="str">
        <f>IF(BR140="","",BR140)</f>
        <v/>
      </c>
      <c r="BS194" s="1769"/>
      <c r="BT194" s="1769"/>
      <c r="BU194" s="1769" t="str">
        <f>IF(BU140="","",BU140)</f>
        <v/>
      </c>
      <c r="BV194" s="1769"/>
      <c r="BW194" s="1769"/>
      <c r="BX194" s="1769" t="str">
        <f>IF(BX140="","",BX140)</f>
        <v/>
      </c>
      <c r="BY194" s="1769"/>
      <c r="BZ194" s="1775"/>
      <c r="CA194" s="64"/>
      <c r="CB194" s="2"/>
      <c r="CC194" s="106"/>
      <c r="CD194" s="107"/>
      <c r="CE194" s="1566" t="s">
        <v>34</v>
      </c>
      <c r="CF194" s="1566"/>
      <c r="CG194" s="1566"/>
      <c r="CH194" s="1566"/>
      <c r="CI194" s="1566"/>
      <c r="CJ194" s="1566"/>
      <c r="CK194" s="1566"/>
      <c r="CL194" s="1566"/>
      <c r="CM194" s="1566"/>
      <c r="CN194" s="1566"/>
      <c r="CO194" s="1566"/>
      <c r="CP194" s="1566"/>
      <c r="CQ194" s="1566"/>
      <c r="CR194" s="1566"/>
      <c r="CS194" s="1566"/>
      <c r="CT194" s="1566"/>
      <c r="CU194" s="1566"/>
      <c r="CV194" s="1567"/>
      <c r="CW194" s="1531" t="str">
        <f>IF(CW140="","",CW140)</f>
        <v/>
      </c>
      <c r="CX194" s="1531"/>
      <c r="CY194" s="1531"/>
      <c r="CZ194" s="1532"/>
      <c r="DA194" s="1530" t="str">
        <f>IF(DA140="","",DA140)</f>
        <v/>
      </c>
      <c r="DB194" s="1531"/>
      <c r="DC194" s="1531"/>
      <c r="DD194" s="1532"/>
      <c r="DE194" s="1530" t="str">
        <f>IF(DE140="","",DE140)</f>
        <v/>
      </c>
      <c r="DF194" s="1531"/>
      <c r="DG194" s="1531"/>
      <c r="DH194" s="1532"/>
      <c r="DI194" s="1530" t="str">
        <f>IF(DI140="","",DI140)</f>
        <v/>
      </c>
      <c r="DJ194" s="1531"/>
      <c r="DK194" s="1531"/>
      <c r="DL194" s="1532"/>
      <c r="DM194" s="1530" t="str">
        <f>IF(DM140="","",DM140)</f>
        <v/>
      </c>
      <c r="DN194" s="1531"/>
      <c r="DO194" s="1531"/>
      <c r="DP194" s="1532"/>
      <c r="DQ194" s="1530" t="str">
        <f>IF(DQ140="","",DQ140)</f>
        <v/>
      </c>
      <c r="DR194" s="1531"/>
      <c r="DS194" s="1531"/>
      <c r="DT194" s="1532"/>
      <c r="DU194" s="1530" t="str">
        <f>IF(DU140="","",DU140)</f>
        <v/>
      </c>
      <c r="DV194" s="1531"/>
      <c r="DW194" s="1531"/>
      <c r="DX194" s="1531"/>
      <c r="EE194" s="1563"/>
      <c r="EF194" s="1563"/>
      <c r="EG194" s="1563"/>
      <c r="EH194" s="1563"/>
      <c r="EI194" s="1563"/>
      <c r="EJ194" s="1563"/>
      <c r="EK194" s="1563"/>
      <c r="EL194" s="1563"/>
      <c r="EM194" s="1563"/>
      <c r="EN194" s="1563"/>
      <c r="EO194" s="1563"/>
      <c r="EP194" s="1563"/>
      <c r="EQ194" s="1563"/>
      <c r="ER194" s="1558"/>
      <c r="ES194" s="726"/>
      <c r="ET194" s="726"/>
      <c r="EU194" s="726"/>
      <c r="EV194" s="726"/>
      <c r="EW194" s="726"/>
      <c r="EX194" s="726"/>
      <c r="EY194" s="726"/>
      <c r="EZ194" s="1559"/>
      <c r="FA194" s="726"/>
      <c r="FB194" s="726"/>
      <c r="FC194" s="726"/>
      <c r="FD194" s="726"/>
      <c r="FE194" s="726"/>
      <c r="FF194" s="726"/>
      <c r="FG194" s="726"/>
      <c r="FH194" s="726"/>
      <c r="FI194" s="1559"/>
      <c r="FJ194" s="726"/>
      <c r="FK194" s="726"/>
      <c r="FL194" s="726"/>
      <c r="FM194" s="726"/>
      <c r="FN194" s="726"/>
      <c r="FO194" s="726"/>
      <c r="FP194" s="726"/>
      <c r="FQ194" s="726"/>
      <c r="FR194" s="1555"/>
      <c r="FS194" s="2"/>
      <c r="FT194" s="17"/>
    </row>
    <row r="195" spans="2:176" ht="9.75" customHeight="1" x14ac:dyDescent="0.2">
      <c r="B195" s="1049" t="s">
        <v>9</v>
      </c>
      <c r="C195" s="1050"/>
      <c r="D195" s="1050"/>
      <c r="E195" s="1050"/>
      <c r="F195" s="813" t="str">
        <f>IF(F141="","",F141)</f>
        <v/>
      </c>
      <c r="G195" s="813"/>
      <c r="H195" s="813"/>
      <c r="I195" s="732" t="s">
        <v>13</v>
      </c>
      <c r="J195" s="732"/>
      <c r="K195" s="813" t="str">
        <f>IF(K141="","",K141)</f>
        <v/>
      </c>
      <c r="L195" s="813"/>
      <c r="M195" s="813"/>
      <c r="N195" s="732" t="s">
        <v>14</v>
      </c>
      <c r="O195" s="732"/>
      <c r="P195" s="813" t="str">
        <f>IF(P141="","",P141)</f>
        <v/>
      </c>
      <c r="Q195" s="813"/>
      <c r="R195" s="813"/>
      <c r="S195" s="1078"/>
      <c r="T195" s="21"/>
      <c r="U195" s="70"/>
      <c r="V195" s="1937"/>
      <c r="W195" s="1938"/>
      <c r="X195" s="1938"/>
      <c r="Y195" s="1938"/>
      <c r="Z195" s="1938"/>
      <c r="AA195" s="1938"/>
      <c r="AB195" s="1938"/>
      <c r="AC195" s="1938"/>
      <c r="AD195" s="1938"/>
      <c r="AE195" s="1938"/>
      <c r="AF195" s="1938"/>
      <c r="AG195" s="1938"/>
      <c r="AH195" s="1938"/>
      <c r="AI195" s="1938"/>
      <c r="AJ195" s="1938"/>
      <c r="AK195" s="1938"/>
      <c r="AL195" s="1938"/>
      <c r="AM195" s="1938"/>
      <c r="AN195" s="1938"/>
      <c r="AO195" s="1938"/>
      <c r="AP195" s="1938"/>
      <c r="AQ195" s="1938"/>
      <c r="AR195" s="1938"/>
      <c r="AS195" s="1938"/>
      <c r="AT195" s="1938"/>
      <c r="AU195" s="1938"/>
      <c r="AV195" s="1938"/>
      <c r="AW195" s="1938"/>
      <c r="AX195" s="1938"/>
      <c r="AY195" s="1938"/>
      <c r="AZ195" s="1785"/>
      <c r="BA195" s="1771"/>
      <c r="BB195" s="1771"/>
      <c r="BC195" s="1771"/>
      <c r="BD195" s="1771"/>
      <c r="BE195" s="1771"/>
      <c r="BF195" s="1771"/>
      <c r="BG195" s="1771"/>
      <c r="BH195" s="1772"/>
      <c r="BI195" s="1771"/>
      <c r="BJ195" s="1771"/>
      <c r="BK195" s="1771"/>
      <c r="BL195" s="1771"/>
      <c r="BM195" s="1771"/>
      <c r="BN195" s="1771"/>
      <c r="BO195" s="1771"/>
      <c r="BP195" s="1771"/>
      <c r="BQ195" s="1772"/>
      <c r="BR195" s="1771"/>
      <c r="BS195" s="1771"/>
      <c r="BT195" s="1771"/>
      <c r="BU195" s="1771"/>
      <c r="BV195" s="1771"/>
      <c r="BW195" s="1771"/>
      <c r="BX195" s="1771"/>
      <c r="BY195" s="1771"/>
      <c r="BZ195" s="1776"/>
      <c r="CA195" s="64"/>
      <c r="CB195" s="2"/>
      <c r="CC195" s="106"/>
      <c r="CD195" s="107"/>
      <c r="CE195" s="1566"/>
      <c r="CF195" s="1566"/>
      <c r="CG195" s="1566"/>
      <c r="CH195" s="1566"/>
      <c r="CI195" s="1566"/>
      <c r="CJ195" s="1566"/>
      <c r="CK195" s="1566"/>
      <c r="CL195" s="1566"/>
      <c r="CM195" s="1566"/>
      <c r="CN195" s="1566"/>
      <c r="CO195" s="1566"/>
      <c r="CP195" s="1566"/>
      <c r="CQ195" s="1566"/>
      <c r="CR195" s="1566"/>
      <c r="CS195" s="1566"/>
      <c r="CT195" s="1566"/>
      <c r="CU195" s="1566"/>
      <c r="CV195" s="1567"/>
      <c r="CW195" s="1531"/>
      <c r="CX195" s="1531"/>
      <c r="CY195" s="1531"/>
      <c r="CZ195" s="1532"/>
      <c r="DA195" s="1530"/>
      <c r="DB195" s="1531"/>
      <c r="DC195" s="1531"/>
      <c r="DD195" s="1532"/>
      <c r="DE195" s="1530"/>
      <c r="DF195" s="1531"/>
      <c r="DG195" s="1531"/>
      <c r="DH195" s="1532"/>
      <c r="DI195" s="1530"/>
      <c r="DJ195" s="1531"/>
      <c r="DK195" s="1531"/>
      <c r="DL195" s="1532"/>
      <c r="DM195" s="1530"/>
      <c r="DN195" s="1531"/>
      <c r="DO195" s="1531"/>
      <c r="DP195" s="1532"/>
      <c r="DQ195" s="1530"/>
      <c r="DR195" s="1531"/>
      <c r="DS195" s="1531"/>
      <c r="DT195" s="1532"/>
      <c r="DU195" s="1530"/>
      <c r="DV195" s="1531"/>
      <c r="DW195" s="1531"/>
      <c r="DX195" s="1531"/>
      <c r="EE195" s="1556" t="s">
        <v>228</v>
      </c>
      <c r="EF195" s="1556"/>
      <c r="EG195" s="1556"/>
      <c r="EH195" s="1556"/>
      <c r="EI195" s="1556"/>
      <c r="EJ195" s="1556"/>
      <c r="EK195" s="1556"/>
      <c r="EL195" s="1556"/>
      <c r="EM195" s="1556"/>
      <c r="EN195" s="1556"/>
      <c r="EO195" s="1556"/>
      <c r="EP195" s="1556"/>
      <c r="EQ195" s="1556"/>
      <c r="ER195" s="363" t="str">
        <f>IF(ER141="","",ER141)</f>
        <v/>
      </c>
      <c r="ES195" s="364"/>
      <c r="ET195" s="364"/>
      <c r="EU195" s="364" t="str">
        <f>IF(EU141="","",EU141)</f>
        <v/>
      </c>
      <c r="EV195" s="364"/>
      <c r="EW195" s="364"/>
      <c r="EX195" s="364" t="str">
        <f>IF(EX141="","",EX141)</f>
        <v/>
      </c>
      <c r="EY195" s="364"/>
      <c r="EZ195" s="1570"/>
      <c r="FA195" s="364" t="str">
        <f>IF(FA141="","",FA141)</f>
        <v/>
      </c>
      <c r="FB195" s="364"/>
      <c r="FC195" s="364"/>
      <c r="FD195" s="364" t="str">
        <f>IF(FD141="","",FD141)</f>
        <v/>
      </c>
      <c r="FE195" s="364"/>
      <c r="FF195" s="364"/>
      <c r="FG195" s="364" t="str">
        <f>IF(FG141="","",FG141)</f>
        <v/>
      </c>
      <c r="FH195" s="364"/>
      <c r="FI195" s="1570"/>
      <c r="FJ195" s="364" t="str">
        <f>IF(FJ141="","",FJ141)</f>
        <v/>
      </c>
      <c r="FK195" s="364"/>
      <c r="FL195" s="364"/>
      <c r="FM195" s="364" t="str">
        <f>IF(FM141="","",FM141)</f>
        <v/>
      </c>
      <c r="FN195" s="364"/>
      <c r="FO195" s="364"/>
      <c r="FP195" s="364" t="str">
        <f>IF(FP141="","",FP141)</f>
        <v/>
      </c>
      <c r="FQ195" s="364"/>
      <c r="FR195" s="365"/>
      <c r="FS195" s="2"/>
      <c r="FT195" s="17"/>
    </row>
    <row r="196" spans="2:176" ht="9.75" customHeight="1" thickBot="1" x14ac:dyDescent="0.25">
      <c r="B196" s="1049"/>
      <c r="C196" s="1050"/>
      <c r="D196" s="1050"/>
      <c r="E196" s="1050"/>
      <c r="F196" s="813"/>
      <c r="G196" s="813"/>
      <c r="H196" s="813"/>
      <c r="I196" s="732"/>
      <c r="J196" s="732"/>
      <c r="K196" s="813"/>
      <c r="L196" s="813"/>
      <c r="M196" s="813"/>
      <c r="N196" s="732"/>
      <c r="O196" s="732"/>
      <c r="P196" s="813"/>
      <c r="Q196" s="813"/>
      <c r="R196" s="813"/>
      <c r="S196" s="1078"/>
      <c r="T196" s="21"/>
      <c r="U196" s="70"/>
      <c r="V196" s="1937"/>
      <c r="W196" s="1938"/>
      <c r="X196" s="1938"/>
      <c r="Y196" s="1938"/>
      <c r="Z196" s="1938"/>
      <c r="AA196" s="1938"/>
      <c r="AB196" s="1938"/>
      <c r="AC196" s="1938"/>
      <c r="AD196" s="1938"/>
      <c r="AE196" s="1938"/>
      <c r="AF196" s="1938"/>
      <c r="AG196" s="1938"/>
      <c r="AH196" s="1938"/>
      <c r="AI196" s="1938"/>
      <c r="AJ196" s="1938"/>
      <c r="AK196" s="1938"/>
      <c r="AL196" s="1938"/>
      <c r="AM196" s="1938"/>
      <c r="AN196" s="1938"/>
      <c r="AO196" s="1938"/>
      <c r="AP196" s="1938"/>
      <c r="AQ196" s="1938"/>
      <c r="AR196" s="1938"/>
      <c r="AS196" s="1938"/>
      <c r="AT196" s="1938"/>
      <c r="AU196" s="1938"/>
      <c r="AV196" s="1938"/>
      <c r="AW196" s="1938"/>
      <c r="AX196" s="1938"/>
      <c r="AY196" s="1938"/>
      <c r="AZ196" s="1786"/>
      <c r="BA196" s="1773"/>
      <c r="BB196" s="1773"/>
      <c r="BC196" s="1773"/>
      <c r="BD196" s="1773"/>
      <c r="BE196" s="1773"/>
      <c r="BF196" s="1773"/>
      <c r="BG196" s="1773"/>
      <c r="BH196" s="1774"/>
      <c r="BI196" s="1773"/>
      <c r="BJ196" s="1773"/>
      <c r="BK196" s="1773"/>
      <c r="BL196" s="1773"/>
      <c r="BM196" s="1773"/>
      <c r="BN196" s="1773"/>
      <c r="BO196" s="1773"/>
      <c r="BP196" s="1773"/>
      <c r="BQ196" s="1774"/>
      <c r="BR196" s="1773"/>
      <c r="BS196" s="1773"/>
      <c r="BT196" s="1773"/>
      <c r="BU196" s="1773"/>
      <c r="BV196" s="1773"/>
      <c r="BW196" s="1773"/>
      <c r="BX196" s="1773"/>
      <c r="BY196" s="1773"/>
      <c r="BZ196" s="1777"/>
      <c r="CA196" s="64"/>
      <c r="CB196" s="2"/>
      <c r="CC196" s="18"/>
      <c r="CD196" s="8"/>
      <c r="EE196" s="1556"/>
      <c r="EF196" s="1556"/>
      <c r="EG196" s="1556"/>
      <c r="EH196" s="1556"/>
      <c r="EI196" s="1556"/>
      <c r="EJ196" s="1556"/>
      <c r="EK196" s="1556"/>
      <c r="EL196" s="1556"/>
      <c r="EM196" s="1556"/>
      <c r="EN196" s="1556"/>
      <c r="EO196" s="1556"/>
      <c r="EP196" s="1556"/>
      <c r="EQ196" s="1556"/>
      <c r="ER196" s="1558"/>
      <c r="ES196" s="726"/>
      <c r="ET196" s="726"/>
      <c r="EU196" s="726"/>
      <c r="EV196" s="726"/>
      <c r="EW196" s="726"/>
      <c r="EX196" s="726"/>
      <c r="EY196" s="726"/>
      <c r="EZ196" s="1559"/>
      <c r="FA196" s="726"/>
      <c r="FB196" s="726"/>
      <c r="FC196" s="726"/>
      <c r="FD196" s="726"/>
      <c r="FE196" s="726"/>
      <c r="FF196" s="726"/>
      <c r="FG196" s="726"/>
      <c r="FH196" s="726"/>
      <c r="FI196" s="1559"/>
      <c r="FJ196" s="726"/>
      <c r="FK196" s="726"/>
      <c r="FL196" s="726"/>
      <c r="FM196" s="726"/>
      <c r="FN196" s="726"/>
      <c r="FO196" s="726"/>
      <c r="FP196" s="726"/>
      <c r="FQ196" s="726"/>
      <c r="FR196" s="1555"/>
      <c r="FS196" s="2"/>
      <c r="FT196" s="17"/>
    </row>
    <row r="197" spans="2:176" ht="9.75" customHeight="1" x14ac:dyDescent="0.2">
      <c r="B197" s="1049" t="s">
        <v>10</v>
      </c>
      <c r="C197" s="1050"/>
      <c r="D197" s="1050"/>
      <c r="E197" s="1050"/>
      <c r="F197" s="1090" t="str">
        <f>IF(F143="","",F143)</f>
        <v/>
      </c>
      <c r="G197" s="1090"/>
      <c r="H197" s="1090"/>
      <c r="I197" s="1090"/>
      <c r="J197" s="1090"/>
      <c r="K197" s="1090"/>
      <c r="L197" s="1090"/>
      <c r="M197" s="1090"/>
      <c r="N197" s="1090"/>
      <c r="O197" s="1090"/>
      <c r="P197" s="1090"/>
      <c r="Q197" s="1090"/>
      <c r="R197" s="1090"/>
      <c r="S197" s="1091"/>
      <c r="T197" s="22"/>
      <c r="V197" s="2000" t="s">
        <v>189</v>
      </c>
      <c r="W197" s="2001"/>
      <c r="X197" s="2001"/>
      <c r="Y197" s="2001"/>
      <c r="Z197" s="2001"/>
      <c r="AA197" s="2001"/>
      <c r="AB197" s="2001"/>
      <c r="AC197" s="2001"/>
      <c r="AD197" s="2001"/>
      <c r="AE197" s="2001"/>
      <c r="AF197" s="2001"/>
      <c r="AG197" s="2001"/>
      <c r="AH197" s="2001"/>
      <c r="AI197" s="2001"/>
      <c r="AJ197" s="2001"/>
      <c r="AK197" s="2001"/>
      <c r="AL197" s="2001"/>
      <c r="AM197" s="2001"/>
      <c r="AN197" s="2001"/>
      <c r="AO197" s="2001"/>
      <c r="AP197" s="2001"/>
      <c r="AQ197" s="2001"/>
      <c r="AR197" s="2001"/>
      <c r="AS197" s="2001"/>
      <c r="AT197" s="2001"/>
      <c r="AU197" s="2001"/>
      <c r="AV197" s="2001"/>
      <c r="AW197" s="2001"/>
      <c r="AX197" s="2001"/>
      <c r="AY197" s="2001"/>
      <c r="AZ197" s="1797" t="str">
        <f>IF(AZ143="","",AZ143)</f>
        <v/>
      </c>
      <c r="BA197" s="1791"/>
      <c r="BB197" s="1791"/>
      <c r="BC197" s="1791" t="str">
        <f>IF(BC143="","",BC143)</f>
        <v/>
      </c>
      <c r="BD197" s="1791"/>
      <c r="BE197" s="1791"/>
      <c r="BF197" s="1791" t="str">
        <f>IF(BF143="","",BF143)</f>
        <v/>
      </c>
      <c r="BG197" s="1791"/>
      <c r="BH197" s="1800"/>
      <c r="BI197" s="1791" t="str">
        <f>IF(BI143="","",BI143)</f>
        <v/>
      </c>
      <c r="BJ197" s="1791"/>
      <c r="BK197" s="1791"/>
      <c r="BL197" s="1791" t="str">
        <f>IF(BL143="","",BL143)</f>
        <v/>
      </c>
      <c r="BM197" s="1791"/>
      <c r="BN197" s="1791"/>
      <c r="BO197" s="1791" t="str">
        <f>IF(BO143="","",BO143)</f>
        <v/>
      </c>
      <c r="BP197" s="1791"/>
      <c r="BQ197" s="1800"/>
      <c r="BR197" s="1791" t="str">
        <f>IF(BR143="","",BR143)</f>
        <v/>
      </c>
      <c r="BS197" s="1791"/>
      <c r="BT197" s="1791"/>
      <c r="BU197" s="1791" t="str">
        <f>IF(BU143="","",BU143)</f>
        <v/>
      </c>
      <c r="BV197" s="1791"/>
      <c r="BW197" s="1791"/>
      <c r="BX197" s="1791" t="str">
        <f>IF(BX143="","",BX143)</f>
        <v/>
      </c>
      <c r="BY197" s="1791"/>
      <c r="BZ197" s="1792"/>
      <c r="CA197" s="64"/>
      <c r="CB197" s="2"/>
      <c r="CC197" s="18"/>
      <c r="CD197" s="2"/>
      <c r="CK197" s="1568" t="s">
        <v>36</v>
      </c>
      <c r="CL197" s="1568"/>
      <c r="CM197" s="1568"/>
      <c r="CN197" s="1568"/>
      <c r="CO197" s="1568"/>
      <c r="CP197" s="1568"/>
      <c r="CQ197" s="1568"/>
      <c r="CR197" s="1568"/>
      <c r="CS197" s="1568"/>
      <c r="CT197" s="1568"/>
      <c r="CU197" s="1568"/>
      <c r="CV197" s="1568"/>
      <c r="CW197" s="1569" t="s">
        <v>229</v>
      </c>
      <c r="CX197" s="1569"/>
      <c r="CY197" s="1569"/>
      <c r="CZ197" s="1569"/>
      <c r="DA197" s="1569"/>
      <c r="DB197" s="1569"/>
      <c r="DC197" s="1569"/>
      <c r="DD197" s="1569"/>
      <c r="DE197" s="1569"/>
      <c r="DF197" s="1569"/>
      <c r="DG197" s="1569"/>
      <c r="DH197" s="1569"/>
      <c r="DI197" s="1569"/>
      <c r="DJ197" s="1569"/>
      <c r="DK197" s="1569"/>
      <c r="DL197" s="1569"/>
      <c r="DM197" s="1569"/>
      <c r="DN197" s="1569"/>
      <c r="DO197" s="1569"/>
      <c r="DP197" s="1569"/>
      <c r="DQ197" s="1569"/>
      <c r="DR197" s="1569"/>
      <c r="DS197" s="1569"/>
      <c r="DT197" s="1569"/>
      <c r="DU197" s="1569"/>
      <c r="DV197" s="1569"/>
      <c r="DW197" s="1569"/>
      <c r="DX197" s="1569"/>
      <c r="EE197" s="1556"/>
      <c r="EF197" s="1556"/>
      <c r="EG197" s="1556"/>
      <c r="EH197" s="1556"/>
      <c r="EI197" s="1556"/>
      <c r="EJ197" s="1556"/>
      <c r="EK197" s="1556"/>
      <c r="EL197" s="1556"/>
      <c r="EM197" s="1556"/>
      <c r="EN197" s="1556"/>
      <c r="EO197" s="1556"/>
      <c r="EP197" s="1556"/>
      <c r="EQ197" s="1556"/>
      <c r="ER197" s="366"/>
      <c r="ES197" s="367"/>
      <c r="ET197" s="367"/>
      <c r="EU197" s="367"/>
      <c r="EV197" s="367"/>
      <c r="EW197" s="367"/>
      <c r="EX197" s="367"/>
      <c r="EY197" s="367"/>
      <c r="EZ197" s="1565"/>
      <c r="FA197" s="367"/>
      <c r="FB197" s="367"/>
      <c r="FC197" s="367"/>
      <c r="FD197" s="367"/>
      <c r="FE197" s="367"/>
      <c r="FF197" s="367"/>
      <c r="FG197" s="367"/>
      <c r="FH197" s="367"/>
      <c r="FI197" s="1565"/>
      <c r="FJ197" s="367"/>
      <c r="FK197" s="367"/>
      <c r="FL197" s="367"/>
      <c r="FM197" s="367"/>
      <c r="FN197" s="367"/>
      <c r="FO197" s="367"/>
      <c r="FP197" s="367"/>
      <c r="FQ197" s="367"/>
      <c r="FR197" s="368"/>
      <c r="FS197" s="2"/>
      <c r="FT197" s="17"/>
    </row>
    <row r="198" spans="2:176" ht="9.75" customHeight="1" x14ac:dyDescent="0.2">
      <c r="B198" s="1049"/>
      <c r="C198" s="1050"/>
      <c r="D198" s="1050"/>
      <c r="E198" s="1050"/>
      <c r="F198" s="1090"/>
      <c r="G198" s="1090"/>
      <c r="H198" s="1090"/>
      <c r="I198" s="1090"/>
      <c r="J198" s="1090"/>
      <c r="K198" s="1090"/>
      <c r="L198" s="1090"/>
      <c r="M198" s="1090"/>
      <c r="N198" s="1090"/>
      <c r="O198" s="1090"/>
      <c r="P198" s="1090"/>
      <c r="Q198" s="1090"/>
      <c r="R198" s="1090"/>
      <c r="S198" s="1091"/>
      <c r="T198" s="22"/>
      <c r="U198" s="70"/>
      <c r="V198" s="2002"/>
      <c r="W198" s="2003"/>
      <c r="X198" s="2003"/>
      <c r="Y198" s="2003"/>
      <c r="Z198" s="2003"/>
      <c r="AA198" s="2003"/>
      <c r="AB198" s="2003"/>
      <c r="AC198" s="2003"/>
      <c r="AD198" s="2003"/>
      <c r="AE198" s="2003"/>
      <c r="AF198" s="2003"/>
      <c r="AG198" s="2003"/>
      <c r="AH198" s="2003"/>
      <c r="AI198" s="2003"/>
      <c r="AJ198" s="2003"/>
      <c r="AK198" s="2003"/>
      <c r="AL198" s="2003"/>
      <c r="AM198" s="2003"/>
      <c r="AN198" s="2003"/>
      <c r="AO198" s="2003"/>
      <c r="AP198" s="2003"/>
      <c r="AQ198" s="2003"/>
      <c r="AR198" s="2003"/>
      <c r="AS198" s="2003"/>
      <c r="AT198" s="2003"/>
      <c r="AU198" s="2003"/>
      <c r="AV198" s="2003"/>
      <c r="AW198" s="2003"/>
      <c r="AX198" s="2003"/>
      <c r="AY198" s="2003"/>
      <c r="AZ198" s="1798"/>
      <c r="BA198" s="1793"/>
      <c r="BB198" s="1793"/>
      <c r="BC198" s="1793"/>
      <c r="BD198" s="1793"/>
      <c r="BE198" s="1793"/>
      <c r="BF198" s="1793"/>
      <c r="BG198" s="1793"/>
      <c r="BH198" s="1801"/>
      <c r="BI198" s="1793"/>
      <c r="BJ198" s="1793"/>
      <c r="BK198" s="1793"/>
      <c r="BL198" s="1793"/>
      <c r="BM198" s="1793"/>
      <c r="BN198" s="1793"/>
      <c r="BO198" s="1793"/>
      <c r="BP198" s="1793"/>
      <c r="BQ198" s="1801"/>
      <c r="BR198" s="1793"/>
      <c r="BS198" s="1793"/>
      <c r="BT198" s="1793"/>
      <c r="BU198" s="1793"/>
      <c r="BV198" s="1793"/>
      <c r="BW198" s="1793"/>
      <c r="BX198" s="1793"/>
      <c r="BY198" s="1793"/>
      <c r="BZ198" s="1794"/>
      <c r="CA198" s="64"/>
      <c r="CB198" s="2"/>
      <c r="CC198" s="106"/>
      <c r="CD198" s="107"/>
      <c r="CE198" s="1608" t="s">
        <v>176</v>
      </c>
      <c r="CF198" s="1609"/>
      <c r="CG198" s="1609"/>
      <c r="CH198" s="1609"/>
      <c r="CI198" s="1609"/>
      <c r="CJ198" s="1609"/>
      <c r="CK198" s="1614" t="str">
        <f>IF(CK144="","",CK144)</f>
        <v>1</v>
      </c>
      <c r="CL198" s="1614"/>
      <c r="CM198" s="1614"/>
      <c r="CN198" s="1615"/>
      <c r="CO198" s="1616" t="str">
        <f>IF(CO144="","",CO144)</f>
        <v>2</v>
      </c>
      <c r="CP198" s="1614"/>
      <c r="CQ198" s="1614"/>
      <c r="CR198" s="1617"/>
      <c r="CS198" s="1618" t="str">
        <f>IF(CS144="","",CS144)</f>
        <v>3</v>
      </c>
      <c r="CT198" s="1614"/>
      <c r="CU198" s="1614"/>
      <c r="CV198" s="1614"/>
      <c r="CW198" s="1619" t="str">
        <f>IF(CW144="","",CW144)</f>
        <v>未成工事支出金</v>
      </c>
      <c r="CX198" s="1619"/>
      <c r="CY198" s="1619"/>
      <c r="CZ198" s="1619"/>
      <c r="DA198" s="1619"/>
      <c r="DB198" s="1619"/>
      <c r="DC198" s="1619"/>
      <c r="DD198" s="1619"/>
      <c r="DE198" s="1619"/>
      <c r="DF198" s="1619"/>
      <c r="DG198" s="1619"/>
      <c r="DH198" s="1619"/>
      <c r="DI198" s="1619"/>
      <c r="DJ198" s="1619"/>
      <c r="DK198" s="1619"/>
      <c r="DL198" s="1619"/>
      <c r="DM198" s="1619"/>
      <c r="DN198" s="1619"/>
      <c r="DO198" s="1619"/>
      <c r="DP198" s="1619"/>
      <c r="DQ198" s="1619"/>
      <c r="DR198" s="1619"/>
      <c r="DS198" s="1619"/>
      <c r="DT198" s="1619"/>
      <c r="DU198" s="1619"/>
      <c r="DV198" s="1619"/>
      <c r="DW198" s="1619"/>
      <c r="DX198" s="1620"/>
      <c r="EE198" s="1556" t="s">
        <v>230</v>
      </c>
      <c r="EF198" s="1556"/>
      <c r="EG198" s="1556"/>
      <c r="EH198" s="1556"/>
      <c r="EI198" s="1556"/>
      <c r="EJ198" s="1556"/>
      <c r="EK198" s="1556"/>
      <c r="EL198" s="1556"/>
      <c r="EM198" s="1556"/>
      <c r="EN198" s="1556"/>
      <c r="EO198" s="1556"/>
      <c r="EP198" s="1556"/>
      <c r="EQ198" s="1556"/>
      <c r="ER198" s="1558" t="str">
        <f>IF(ER144="","",ER144)</f>
        <v/>
      </c>
      <c r="ES198" s="726"/>
      <c r="ET198" s="726"/>
      <c r="EU198" s="726" t="str">
        <f>IF(EU144="","",EU144)</f>
        <v/>
      </c>
      <c r="EV198" s="726"/>
      <c r="EW198" s="726"/>
      <c r="EX198" s="726" t="str">
        <f>IF(EX144="","",EX144)</f>
        <v/>
      </c>
      <c r="EY198" s="726"/>
      <c r="EZ198" s="1559"/>
      <c r="FA198" s="726" t="str">
        <f>IF(FA144="","",FA144)</f>
        <v/>
      </c>
      <c r="FB198" s="726"/>
      <c r="FC198" s="726"/>
      <c r="FD198" s="726" t="str">
        <f>IF(FD144="","",FD144)</f>
        <v/>
      </c>
      <c r="FE198" s="726"/>
      <c r="FF198" s="726"/>
      <c r="FG198" s="726" t="str">
        <f>IF(FG144="","",FG144)</f>
        <v/>
      </c>
      <c r="FH198" s="726"/>
      <c r="FI198" s="1559"/>
      <c r="FJ198" s="726" t="str">
        <f>IF(FJ144="","",FJ144)</f>
        <v/>
      </c>
      <c r="FK198" s="726"/>
      <c r="FL198" s="726"/>
      <c r="FM198" s="726" t="str">
        <f>IF(FM144="","",FM144)</f>
        <v/>
      </c>
      <c r="FN198" s="726"/>
      <c r="FO198" s="726"/>
      <c r="FP198" s="726" t="str">
        <f>IF(FP144="","",FP144)</f>
        <v/>
      </c>
      <c r="FQ198" s="726"/>
      <c r="FR198" s="1555"/>
      <c r="FS198" s="2"/>
      <c r="FT198" s="17"/>
    </row>
    <row r="199" spans="2:176" ht="9.75" customHeight="1" thickBot="1" x14ac:dyDescent="0.25">
      <c r="B199" s="1049" t="s">
        <v>11</v>
      </c>
      <c r="C199" s="1050"/>
      <c r="D199" s="1050"/>
      <c r="E199" s="1050"/>
      <c r="F199" s="1090" t="str">
        <f>IF(F145="","",F145)</f>
        <v/>
      </c>
      <c r="G199" s="1090"/>
      <c r="H199" s="1090"/>
      <c r="I199" s="1090"/>
      <c r="J199" s="1090"/>
      <c r="K199" s="1090"/>
      <c r="L199" s="1090"/>
      <c r="M199" s="1090"/>
      <c r="N199" s="1090"/>
      <c r="O199" s="1090"/>
      <c r="P199" s="1090"/>
      <c r="Q199" s="1090"/>
      <c r="R199" s="1090"/>
      <c r="S199" s="1091"/>
      <c r="T199" s="22"/>
      <c r="U199" s="70"/>
      <c r="V199" s="2004"/>
      <c r="W199" s="2005"/>
      <c r="X199" s="2005"/>
      <c r="Y199" s="2005"/>
      <c r="Z199" s="2005"/>
      <c r="AA199" s="2005"/>
      <c r="AB199" s="2005"/>
      <c r="AC199" s="2005"/>
      <c r="AD199" s="2005"/>
      <c r="AE199" s="2005"/>
      <c r="AF199" s="2005"/>
      <c r="AG199" s="2005"/>
      <c r="AH199" s="2005"/>
      <c r="AI199" s="2005"/>
      <c r="AJ199" s="2005"/>
      <c r="AK199" s="2005"/>
      <c r="AL199" s="2005"/>
      <c r="AM199" s="2005"/>
      <c r="AN199" s="2005"/>
      <c r="AO199" s="2005"/>
      <c r="AP199" s="2005"/>
      <c r="AQ199" s="2005"/>
      <c r="AR199" s="2005"/>
      <c r="AS199" s="2005"/>
      <c r="AT199" s="2005"/>
      <c r="AU199" s="2005"/>
      <c r="AV199" s="2005"/>
      <c r="AW199" s="2005"/>
      <c r="AX199" s="2005"/>
      <c r="AY199" s="2005"/>
      <c r="AZ199" s="1799"/>
      <c r="BA199" s="1795"/>
      <c r="BB199" s="1795"/>
      <c r="BC199" s="1795"/>
      <c r="BD199" s="1795"/>
      <c r="BE199" s="1795"/>
      <c r="BF199" s="1795"/>
      <c r="BG199" s="1795"/>
      <c r="BH199" s="1802"/>
      <c r="BI199" s="1795"/>
      <c r="BJ199" s="1795"/>
      <c r="BK199" s="1795"/>
      <c r="BL199" s="1795"/>
      <c r="BM199" s="1795"/>
      <c r="BN199" s="1795"/>
      <c r="BO199" s="1795"/>
      <c r="BP199" s="1795"/>
      <c r="BQ199" s="1802"/>
      <c r="BR199" s="1795"/>
      <c r="BS199" s="1795"/>
      <c r="BT199" s="1795"/>
      <c r="BU199" s="1795"/>
      <c r="BV199" s="1795"/>
      <c r="BW199" s="1795"/>
      <c r="BX199" s="1795"/>
      <c r="BY199" s="1795"/>
      <c r="BZ199" s="1796"/>
      <c r="CA199" s="64"/>
      <c r="CB199" s="2"/>
      <c r="CC199" s="106"/>
      <c r="CD199" s="107"/>
      <c r="CE199" s="1610"/>
      <c r="CF199" s="1611"/>
      <c r="CG199" s="1611"/>
      <c r="CH199" s="1611"/>
      <c r="CI199" s="1611"/>
      <c r="CJ199" s="1611"/>
      <c r="CK199" s="1614"/>
      <c r="CL199" s="1614"/>
      <c r="CM199" s="1614"/>
      <c r="CN199" s="1615"/>
      <c r="CO199" s="1616"/>
      <c r="CP199" s="1614"/>
      <c r="CQ199" s="1614"/>
      <c r="CR199" s="1617"/>
      <c r="CS199" s="1618"/>
      <c r="CT199" s="1614"/>
      <c r="CU199" s="1614"/>
      <c r="CV199" s="1614"/>
      <c r="CW199" s="1621"/>
      <c r="CX199" s="1621"/>
      <c r="CY199" s="1621"/>
      <c r="CZ199" s="1621"/>
      <c r="DA199" s="1621"/>
      <c r="DB199" s="1621"/>
      <c r="DC199" s="1621"/>
      <c r="DD199" s="1621"/>
      <c r="DE199" s="1621"/>
      <c r="DF199" s="1621"/>
      <c r="DG199" s="1621"/>
      <c r="DH199" s="1621"/>
      <c r="DI199" s="1621"/>
      <c r="DJ199" s="1621"/>
      <c r="DK199" s="1621"/>
      <c r="DL199" s="1621"/>
      <c r="DM199" s="1621"/>
      <c r="DN199" s="1621"/>
      <c r="DO199" s="1621"/>
      <c r="DP199" s="1621"/>
      <c r="DQ199" s="1621"/>
      <c r="DR199" s="1621"/>
      <c r="DS199" s="1621"/>
      <c r="DT199" s="1621"/>
      <c r="DU199" s="1621"/>
      <c r="DV199" s="1621"/>
      <c r="DW199" s="1621"/>
      <c r="DX199" s="1622"/>
      <c r="EC199" s="2"/>
      <c r="ED199" s="2"/>
      <c r="EE199" s="1556"/>
      <c r="EF199" s="1556"/>
      <c r="EG199" s="1556"/>
      <c r="EH199" s="1556"/>
      <c r="EI199" s="1556"/>
      <c r="EJ199" s="1556"/>
      <c r="EK199" s="1556"/>
      <c r="EL199" s="1556"/>
      <c r="EM199" s="1556"/>
      <c r="EN199" s="1556"/>
      <c r="EO199" s="1556"/>
      <c r="EP199" s="1556"/>
      <c r="EQ199" s="1556"/>
      <c r="ER199" s="1558"/>
      <c r="ES199" s="726"/>
      <c r="ET199" s="726"/>
      <c r="EU199" s="726"/>
      <c r="EV199" s="726"/>
      <c r="EW199" s="726"/>
      <c r="EX199" s="726"/>
      <c r="EY199" s="726"/>
      <c r="EZ199" s="1559"/>
      <c r="FA199" s="726"/>
      <c r="FB199" s="726"/>
      <c r="FC199" s="726"/>
      <c r="FD199" s="726"/>
      <c r="FE199" s="726"/>
      <c r="FF199" s="726"/>
      <c r="FG199" s="726"/>
      <c r="FH199" s="726"/>
      <c r="FI199" s="1559"/>
      <c r="FJ199" s="726"/>
      <c r="FK199" s="726"/>
      <c r="FL199" s="726"/>
      <c r="FM199" s="726"/>
      <c r="FN199" s="726"/>
      <c r="FO199" s="726"/>
      <c r="FP199" s="726"/>
      <c r="FQ199" s="726"/>
      <c r="FR199" s="1555"/>
      <c r="FS199" s="2"/>
      <c r="FT199" s="17"/>
    </row>
    <row r="200" spans="2:176" ht="9.75" customHeight="1" x14ac:dyDescent="0.2">
      <c r="B200" s="1049"/>
      <c r="C200" s="1050"/>
      <c r="D200" s="1050"/>
      <c r="E200" s="1050"/>
      <c r="F200" s="1090"/>
      <c r="G200" s="1090"/>
      <c r="H200" s="1090"/>
      <c r="I200" s="1090"/>
      <c r="J200" s="1090"/>
      <c r="K200" s="1090"/>
      <c r="L200" s="1090"/>
      <c r="M200" s="1090"/>
      <c r="N200" s="1090"/>
      <c r="O200" s="1090"/>
      <c r="P200" s="1090"/>
      <c r="Q200" s="1090"/>
      <c r="R200" s="1090"/>
      <c r="S200" s="1091"/>
      <c r="T200" s="22"/>
      <c r="V200" s="1937" t="s">
        <v>252</v>
      </c>
      <c r="W200" s="1938"/>
      <c r="X200" s="1938"/>
      <c r="Y200" s="1938"/>
      <c r="Z200" s="1938"/>
      <c r="AA200" s="1938"/>
      <c r="AB200" s="1938"/>
      <c r="AC200" s="1938"/>
      <c r="AD200" s="1938"/>
      <c r="AE200" s="1938"/>
      <c r="AF200" s="1938"/>
      <c r="AG200" s="1938"/>
      <c r="AH200" s="1938"/>
      <c r="AI200" s="1938"/>
      <c r="AJ200" s="1938"/>
      <c r="AK200" s="1938"/>
      <c r="AL200" s="1938"/>
      <c r="AM200" s="1938"/>
      <c r="AN200" s="1938"/>
      <c r="AO200" s="1938"/>
      <c r="AP200" s="1938"/>
      <c r="AQ200" s="1938"/>
      <c r="AR200" s="1938"/>
      <c r="AS200" s="1938"/>
      <c r="AT200" s="1938"/>
      <c r="AU200" s="1938"/>
      <c r="AV200" s="1938"/>
      <c r="AW200" s="1938"/>
      <c r="AX200" s="1938"/>
      <c r="AY200" s="1938"/>
      <c r="AZ200" s="1785" t="str">
        <f>IF(AZ146="","",AZ146)</f>
        <v/>
      </c>
      <c r="BA200" s="1771"/>
      <c r="BB200" s="1771"/>
      <c r="BC200" s="1771" t="str">
        <f>IF(BC146="","",BC146)</f>
        <v/>
      </c>
      <c r="BD200" s="1771"/>
      <c r="BE200" s="1771"/>
      <c r="BF200" s="1771" t="str">
        <f>IF(BF146="","",BF146)</f>
        <v/>
      </c>
      <c r="BG200" s="1771"/>
      <c r="BH200" s="1772"/>
      <c r="BI200" s="1771" t="str">
        <f>IF(BI146="","",BI146)</f>
        <v/>
      </c>
      <c r="BJ200" s="1771"/>
      <c r="BK200" s="1771"/>
      <c r="BL200" s="1771" t="str">
        <f>IF(BL146="","",BL146)</f>
        <v/>
      </c>
      <c r="BM200" s="1771"/>
      <c r="BN200" s="1771"/>
      <c r="BO200" s="1771" t="str">
        <f>IF(BO146="","",BO146)</f>
        <v/>
      </c>
      <c r="BP200" s="1771"/>
      <c r="BQ200" s="1772"/>
      <c r="BR200" s="1771" t="str">
        <f>IF(BR146="","",BR146)</f>
        <v/>
      </c>
      <c r="BS200" s="1771"/>
      <c r="BT200" s="1771"/>
      <c r="BU200" s="1771" t="str">
        <f>IF(BU146="","",BU146)</f>
        <v/>
      </c>
      <c r="BV200" s="1771"/>
      <c r="BW200" s="1771"/>
      <c r="BX200" s="1771" t="str">
        <f>IF(BX146="","",BX146)</f>
        <v/>
      </c>
      <c r="BY200" s="1771"/>
      <c r="BZ200" s="1776"/>
      <c r="CA200" s="64"/>
      <c r="CB200" s="2"/>
      <c r="CC200" s="18"/>
      <c r="CD200" s="8"/>
      <c r="CE200" s="1612"/>
      <c r="CF200" s="1613"/>
      <c r="CG200" s="1613"/>
      <c r="CH200" s="1613"/>
      <c r="CI200" s="1613"/>
      <c r="CJ200" s="1613"/>
      <c r="CK200" s="1614"/>
      <c r="CL200" s="1614"/>
      <c r="CM200" s="1614"/>
      <c r="CN200" s="1615"/>
      <c r="CO200" s="1616"/>
      <c r="CP200" s="1614"/>
      <c r="CQ200" s="1614"/>
      <c r="CR200" s="1617"/>
      <c r="CS200" s="1618"/>
      <c r="CT200" s="1614"/>
      <c r="CU200" s="1614"/>
      <c r="CV200" s="1614"/>
      <c r="CW200" s="1623"/>
      <c r="CX200" s="1623"/>
      <c r="CY200" s="1623"/>
      <c r="CZ200" s="1623"/>
      <c r="DA200" s="1623"/>
      <c r="DB200" s="1623"/>
      <c r="DC200" s="1623"/>
      <c r="DD200" s="1623"/>
      <c r="DE200" s="1623"/>
      <c r="DF200" s="1623"/>
      <c r="DG200" s="1623"/>
      <c r="DH200" s="1623"/>
      <c r="DI200" s="1623"/>
      <c r="DJ200" s="1623"/>
      <c r="DK200" s="1623"/>
      <c r="DL200" s="1623"/>
      <c r="DM200" s="1623"/>
      <c r="DN200" s="1623"/>
      <c r="DO200" s="1623"/>
      <c r="DP200" s="1623"/>
      <c r="DQ200" s="1623"/>
      <c r="DR200" s="1623"/>
      <c r="DS200" s="1623"/>
      <c r="DT200" s="1623"/>
      <c r="DU200" s="1623"/>
      <c r="DV200" s="1623"/>
      <c r="DW200" s="1623"/>
      <c r="DX200" s="1624"/>
      <c r="DY200" s="8"/>
      <c r="DZ200" s="8"/>
      <c r="EA200" s="8"/>
      <c r="EB200" s="2"/>
      <c r="EC200" s="8"/>
      <c r="ED200" s="8"/>
      <c r="EE200" s="1556"/>
      <c r="EF200" s="1556"/>
      <c r="EG200" s="1556"/>
      <c r="EH200" s="1556"/>
      <c r="EI200" s="1556"/>
      <c r="EJ200" s="1556"/>
      <c r="EK200" s="1556"/>
      <c r="EL200" s="1556"/>
      <c r="EM200" s="1556"/>
      <c r="EN200" s="1556"/>
      <c r="EO200" s="1556"/>
      <c r="EP200" s="1556"/>
      <c r="EQ200" s="1556"/>
      <c r="ER200" s="1558"/>
      <c r="ES200" s="726"/>
      <c r="ET200" s="726"/>
      <c r="EU200" s="726"/>
      <c r="EV200" s="726"/>
      <c r="EW200" s="726"/>
      <c r="EX200" s="726"/>
      <c r="EY200" s="726"/>
      <c r="EZ200" s="1559"/>
      <c r="FA200" s="726"/>
      <c r="FB200" s="726"/>
      <c r="FC200" s="726"/>
      <c r="FD200" s="726"/>
      <c r="FE200" s="726"/>
      <c r="FF200" s="726"/>
      <c r="FG200" s="726"/>
      <c r="FH200" s="726"/>
      <c r="FI200" s="1559"/>
      <c r="FJ200" s="726"/>
      <c r="FK200" s="726"/>
      <c r="FL200" s="726"/>
      <c r="FM200" s="726"/>
      <c r="FN200" s="726"/>
      <c r="FO200" s="726"/>
      <c r="FP200" s="726"/>
      <c r="FQ200" s="726"/>
      <c r="FR200" s="1555"/>
      <c r="FS200" s="2"/>
      <c r="FT200" s="17"/>
    </row>
    <row r="201" spans="2:176" ht="9.75" customHeight="1" x14ac:dyDescent="0.2">
      <c r="B201" s="1049" t="s">
        <v>12</v>
      </c>
      <c r="C201" s="1050"/>
      <c r="D201" s="1050"/>
      <c r="E201" s="1050"/>
      <c r="F201" s="1090" t="str">
        <f>IF(F147="","",F147)</f>
        <v/>
      </c>
      <c r="G201" s="1090"/>
      <c r="H201" s="1090"/>
      <c r="I201" s="1090"/>
      <c r="J201" s="1090"/>
      <c r="K201" s="1090"/>
      <c r="L201" s="1090"/>
      <c r="M201" s="1090"/>
      <c r="N201" s="1090"/>
      <c r="O201" s="1090"/>
      <c r="P201" s="1090"/>
      <c r="Q201" s="1090"/>
      <c r="R201" s="1090"/>
      <c r="S201" s="1091"/>
      <c r="T201" s="22"/>
      <c r="U201" s="70"/>
      <c r="V201" s="1937"/>
      <c r="W201" s="1938"/>
      <c r="X201" s="1938"/>
      <c r="Y201" s="1938"/>
      <c r="Z201" s="1938"/>
      <c r="AA201" s="1938"/>
      <c r="AB201" s="1938"/>
      <c r="AC201" s="1938"/>
      <c r="AD201" s="1938"/>
      <c r="AE201" s="1938"/>
      <c r="AF201" s="1938"/>
      <c r="AG201" s="1938"/>
      <c r="AH201" s="1938"/>
      <c r="AI201" s="1938"/>
      <c r="AJ201" s="1938"/>
      <c r="AK201" s="1938"/>
      <c r="AL201" s="1938"/>
      <c r="AM201" s="1938"/>
      <c r="AN201" s="1938"/>
      <c r="AO201" s="1938"/>
      <c r="AP201" s="1938"/>
      <c r="AQ201" s="1938"/>
      <c r="AR201" s="1938"/>
      <c r="AS201" s="1938"/>
      <c r="AT201" s="1938"/>
      <c r="AU201" s="1938"/>
      <c r="AV201" s="1938"/>
      <c r="AW201" s="1938"/>
      <c r="AX201" s="1938"/>
      <c r="AY201" s="1938"/>
      <c r="AZ201" s="1785"/>
      <c r="BA201" s="1771"/>
      <c r="BB201" s="1771"/>
      <c r="BC201" s="1771"/>
      <c r="BD201" s="1771"/>
      <c r="BE201" s="1771"/>
      <c r="BF201" s="1771"/>
      <c r="BG201" s="1771"/>
      <c r="BH201" s="1772"/>
      <c r="BI201" s="1771"/>
      <c r="BJ201" s="1771"/>
      <c r="BK201" s="1771"/>
      <c r="BL201" s="1771"/>
      <c r="BM201" s="1771"/>
      <c r="BN201" s="1771"/>
      <c r="BO201" s="1771"/>
      <c r="BP201" s="1771"/>
      <c r="BQ201" s="1772"/>
      <c r="BR201" s="1771"/>
      <c r="BS201" s="1771"/>
      <c r="BT201" s="1771"/>
      <c r="BU201" s="1771"/>
      <c r="BV201" s="1771"/>
      <c r="BW201" s="1771"/>
      <c r="BX201" s="1771"/>
      <c r="BY201" s="1771"/>
      <c r="BZ201" s="1776"/>
      <c r="CA201" s="64"/>
      <c r="CB201" s="2"/>
      <c r="CC201" s="119"/>
      <c r="CE201" s="1653" t="s">
        <v>177</v>
      </c>
      <c r="CF201" s="1653"/>
      <c r="CG201" s="1653"/>
      <c r="CH201" s="1653"/>
      <c r="CI201" s="1653"/>
      <c r="CJ201" s="1654"/>
      <c r="CK201" s="1614" t="str">
        <f>IF(CK147="","",CK147)</f>
        <v>3</v>
      </c>
      <c r="CL201" s="1614"/>
      <c r="CM201" s="1614"/>
      <c r="CN201" s="1615"/>
      <c r="CO201" s="1616" t="str">
        <f>IF(CO147="","",CO147)</f>
        <v>0</v>
      </c>
      <c r="CP201" s="1614"/>
      <c r="CQ201" s="1614"/>
      <c r="CR201" s="1617"/>
      <c r="CS201" s="1618" t="str">
        <f>IF(CS147="","",CS147)</f>
        <v>6</v>
      </c>
      <c r="CT201" s="1614"/>
      <c r="CU201" s="1614"/>
      <c r="CV201" s="1614"/>
      <c r="CW201" s="1621" t="str">
        <f>IF(CW147="","",CW147)</f>
        <v>工事未払金</v>
      </c>
      <c r="CX201" s="1621"/>
      <c r="CY201" s="1621"/>
      <c r="CZ201" s="1621"/>
      <c r="DA201" s="1621"/>
      <c r="DB201" s="1621"/>
      <c r="DC201" s="1621"/>
      <c r="DD201" s="1621"/>
      <c r="DE201" s="1621"/>
      <c r="DF201" s="1621"/>
      <c r="DG201" s="1621"/>
      <c r="DH201" s="1621"/>
      <c r="DI201" s="1621"/>
      <c r="DJ201" s="1621"/>
      <c r="DK201" s="1621"/>
      <c r="DL201" s="1621"/>
      <c r="DM201" s="1621"/>
      <c r="DN201" s="1621"/>
      <c r="DO201" s="1621"/>
      <c r="DP201" s="1621"/>
      <c r="DQ201" s="1621"/>
      <c r="DR201" s="1621"/>
      <c r="DS201" s="1621"/>
      <c r="DT201" s="1621"/>
      <c r="DU201" s="1621"/>
      <c r="DV201" s="1621"/>
      <c r="DW201" s="1621"/>
      <c r="DX201" s="1622"/>
      <c r="EE201" s="1544" t="s">
        <v>231</v>
      </c>
      <c r="EF201" s="1544"/>
      <c r="EG201" s="1544"/>
      <c r="EH201" s="1544"/>
      <c r="EI201" s="1544"/>
      <c r="EJ201" s="1544"/>
      <c r="EK201" s="1544"/>
      <c r="EL201" s="1544"/>
      <c r="EM201" s="1544"/>
      <c r="EN201" s="1544"/>
      <c r="EO201" s="1544"/>
      <c r="EP201" s="1544"/>
      <c r="EQ201" s="1544"/>
      <c r="ER201" s="1546" t="str">
        <f>IF(ER147="","",ER147)</f>
        <v/>
      </c>
      <c r="ES201" s="1547"/>
      <c r="ET201" s="1547"/>
      <c r="EU201" s="1547" t="str">
        <f>IF(EU147="","",EU147)</f>
        <v/>
      </c>
      <c r="EV201" s="1547"/>
      <c r="EW201" s="1547"/>
      <c r="EX201" s="1547" t="str">
        <f>IF(EX147="","",EX147)</f>
        <v/>
      </c>
      <c r="EY201" s="1547"/>
      <c r="EZ201" s="1552"/>
      <c r="FA201" s="1547" t="str">
        <f>IF(FA147="","",FA147)</f>
        <v/>
      </c>
      <c r="FB201" s="1547"/>
      <c r="FC201" s="1547"/>
      <c r="FD201" s="1547" t="str">
        <f>IF(FD147="","",FD147)</f>
        <v/>
      </c>
      <c r="FE201" s="1547"/>
      <c r="FF201" s="1547"/>
      <c r="FG201" s="1547" t="str">
        <f>IF(FG147="","",FG147)</f>
        <v/>
      </c>
      <c r="FH201" s="1547"/>
      <c r="FI201" s="1552"/>
      <c r="FJ201" s="1547" t="str">
        <f>IF(FJ147="","",FJ147)</f>
        <v/>
      </c>
      <c r="FK201" s="1547"/>
      <c r="FL201" s="1547"/>
      <c r="FM201" s="1547" t="str">
        <f>IF(FM147="","",FM147)</f>
        <v/>
      </c>
      <c r="FN201" s="1547"/>
      <c r="FO201" s="1547"/>
      <c r="FP201" s="1547" t="str">
        <f>IF(FP147="","",FP147)</f>
        <v/>
      </c>
      <c r="FQ201" s="1547"/>
      <c r="FR201" s="1560"/>
      <c r="FS201" s="50"/>
      <c r="FT201" s="120"/>
    </row>
    <row r="202" spans="2:176" ht="9.75" customHeight="1" thickBot="1" x14ac:dyDescent="0.25">
      <c r="B202" s="1133"/>
      <c r="C202" s="1134"/>
      <c r="D202" s="1134"/>
      <c r="E202" s="1134"/>
      <c r="F202" s="1135"/>
      <c r="G202" s="1135"/>
      <c r="H202" s="1135"/>
      <c r="I202" s="1135"/>
      <c r="J202" s="1135"/>
      <c r="K202" s="1135"/>
      <c r="L202" s="1135"/>
      <c r="M202" s="1135"/>
      <c r="N202" s="1135"/>
      <c r="O202" s="1135"/>
      <c r="P202" s="1135"/>
      <c r="Q202" s="1135"/>
      <c r="R202" s="1135"/>
      <c r="S202" s="1136"/>
      <c r="T202" s="22"/>
      <c r="U202" s="70"/>
      <c r="V202" s="1940"/>
      <c r="W202" s="1941"/>
      <c r="X202" s="1941"/>
      <c r="Y202" s="1941"/>
      <c r="Z202" s="1941"/>
      <c r="AA202" s="1941"/>
      <c r="AB202" s="1941"/>
      <c r="AC202" s="1941"/>
      <c r="AD202" s="1941"/>
      <c r="AE202" s="1941"/>
      <c r="AF202" s="1941"/>
      <c r="AG202" s="1941"/>
      <c r="AH202" s="1941"/>
      <c r="AI202" s="1941"/>
      <c r="AJ202" s="1941"/>
      <c r="AK202" s="1941"/>
      <c r="AL202" s="1941"/>
      <c r="AM202" s="1941"/>
      <c r="AN202" s="1941"/>
      <c r="AO202" s="1941"/>
      <c r="AP202" s="1941"/>
      <c r="AQ202" s="1941"/>
      <c r="AR202" s="1941"/>
      <c r="AS202" s="1941"/>
      <c r="AT202" s="1941"/>
      <c r="AU202" s="1941"/>
      <c r="AV202" s="1941"/>
      <c r="AW202" s="1941"/>
      <c r="AX202" s="1941"/>
      <c r="AY202" s="1941"/>
      <c r="AZ202" s="1787"/>
      <c r="BA202" s="1788"/>
      <c r="BB202" s="1788"/>
      <c r="BC202" s="1788"/>
      <c r="BD202" s="1788"/>
      <c r="BE202" s="1788"/>
      <c r="BF202" s="1788"/>
      <c r="BG202" s="1788"/>
      <c r="BH202" s="1789"/>
      <c r="BI202" s="1788"/>
      <c r="BJ202" s="1788"/>
      <c r="BK202" s="1788"/>
      <c r="BL202" s="1788"/>
      <c r="BM202" s="1788"/>
      <c r="BN202" s="1788"/>
      <c r="BO202" s="1788"/>
      <c r="BP202" s="1788"/>
      <c r="BQ202" s="1789"/>
      <c r="BR202" s="1788"/>
      <c r="BS202" s="1788"/>
      <c r="BT202" s="1788"/>
      <c r="BU202" s="1788"/>
      <c r="BV202" s="1788"/>
      <c r="BW202" s="1788"/>
      <c r="BX202" s="1788"/>
      <c r="BY202" s="1788"/>
      <c r="BZ202" s="1790"/>
      <c r="CA202" s="64"/>
      <c r="CB202" s="2"/>
      <c r="CC202" s="119"/>
      <c r="CE202" s="1653"/>
      <c r="CF202" s="1653"/>
      <c r="CG202" s="1653"/>
      <c r="CH202" s="1653"/>
      <c r="CI202" s="1653"/>
      <c r="CJ202" s="1654"/>
      <c r="CK202" s="1614"/>
      <c r="CL202" s="1614"/>
      <c r="CM202" s="1614"/>
      <c r="CN202" s="1615"/>
      <c r="CO202" s="1616"/>
      <c r="CP202" s="1614"/>
      <c r="CQ202" s="1614"/>
      <c r="CR202" s="1617"/>
      <c r="CS202" s="1618"/>
      <c r="CT202" s="1614"/>
      <c r="CU202" s="1614"/>
      <c r="CV202" s="1614"/>
      <c r="CW202" s="1621"/>
      <c r="CX202" s="1621"/>
      <c r="CY202" s="1621"/>
      <c r="CZ202" s="1621"/>
      <c r="DA202" s="1621"/>
      <c r="DB202" s="1621"/>
      <c r="DC202" s="1621"/>
      <c r="DD202" s="1621"/>
      <c r="DE202" s="1621"/>
      <c r="DF202" s="1621"/>
      <c r="DG202" s="1621"/>
      <c r="DH202" s="1621"/>
      <c r="DI202" s="1621"/>
      <c r="DJ202" s="1621"/>
      <c r="DK202" s="1621"/>
      <c r="DL202" s="1621"/>
      <c r="DM202" s="1621"/>
      <c r="DN202" s="1621"/>
      <c r="DO202" s="1621"/>
      <c r="DP202" s="1621"/>
      <c r="DQ202" s="1621"/>
      <c r="DR202" s="1621"/>
      <c r="DS202" s="1621"/>
      <c r="DT202" s="1621"/>
      <c r="DU202" s="1621"/>
      <c r="DV202" s="1621"/>
      <c r="DW202" s="1621"/>
      <c r="DX202" s="1622"/>
      <c r="EE202" s="1544"/>
      <c r="EF202" s="1544"/>
      <c r="EG202" s="1544"/>
      <c r="EH202" s="1544"/>
      <c r="EI202" s="1544"/>
      <c r="EJ202" s="1544"/>
      <c r="EK202" s="1544"/>
      <c r="EL202" s="1544"/>
      <c r="EM202" s="1544"/>
      <c r="EN202" s="1544"/>
      <c r="EO202" s="1544"/>
      <c r="EP202" s="1544"/>
      <c r="EQ202" s="1544"/>
      <c r="ER202" s="1548"/>
      <c r="ES202" s="1549"/>
      <c r="ET202" s="1549"/>
      <c r="EU202" s="1549"/>
      <c r="EV202" s="1549"/>
      <c r="EW202" s="1549"/>
      <c r="EX202" s="1549"/>
      <c r="EY202" s="1549"/>
      <c r="EZ202" s="1553"/>
      <c r="FA202" s="1549"/>
      <c r="FB202" s="1549"/>
      <c r="FC202" s="1549"/>
      <c r="FD202" s="1549"/>
      <c r="FE202" s="1549"/>
      <c r="FF202" s="1549"/>
      <c r="FG202" s="1549"/>
      <c r="FH202" s="1549"/>
      <c r="FI202" s="1553"/>
      <c r="FJ202" s="1549"/>
      <c r="FK202" s="1549"/>
      <c r="FL202" s="1549"/>
      <c r="FM202" s="1549"/>
      <c r="FN202" s="1549"/>
      <c r="FO202" s="1549"/>
      <c r="FP202" s="1549"/>
      <c r="FQ202" s="1549"/>
      <c r="FR202" s="1561"/>
      <c r="FS202" s="50"/>
      <c r="FT202" s="120"/>
    </row>
    <row r="203" spans="2:176" ht="11.25" customHeight="1" thickBot="1" x14ac:dyDescent="0.2">
      <c r="B203" s="948" t="s">
        <v>24</v>
      </c>
      <c r="C203" s="948"/>
      <c r="D203" s="948"/>
      <c r="E203" s="948"/>
      <c r="F203" s="2"/>
      <c r="G203" s="2"/>
      <c r="H203" s="2"/>
      <c r="I203" s="2"/>
      <c r="J203" s="2"/>
      <c r="K203" s="2"/>
      <c r="L203" s="2"/>
      <c r="M203" s="2"/>
      <c r="N203" s="2"/>
      <c r="O203" s="2"/>
      <c r="P203" s="2"/>
      <c r="Q203" s="2"/>
      <c r="AF203" s="51"/>
      <c r="AG203" s="51"/>
      <c r="AH203" s="51"/>
      <c r="AI203" s="51"/>
      <c r="BG203" s="51"/>
      <c r="BH203" s="51"/>
      <c r="BI203" s="2"/>
      <c r="BJ203" s="2"/>
      <c r="BK203" s="2"/>
      <c r="BL203" s="2"/>
      <c r="BM203" s="2"/>
      <c r="BN203" s="2"/>
      <c r="BO203" s="2"/>
      <c r="BP203" s="2"/>
      <c r="BQ203" s="2"/>
      <c r="BR203" s="2"/>
      <c r="BS203" s="2"/>
      <c r="BT203" s="2"/>
      <c r="BU203" s="2"/>
      <c r="BV203" s="2"/>
      <c r="BW203" s="2"/>
      <c r="BX203" s="2"/>
      <c r="BY203" s="2"/>
      <c r="BZ203" s="2"/>
      <c r="CA203" s="2"/>
      <c r="CB203" s="2"/>
      <c r="CC203" s="16"/>
      <c r="CD203" s="8"/>
      <c r="CE203" s="1653"/>
      <c r="CF203" s="1653"/>
      <c r="CG203" s="1653"/>
      <c r="CH203" s="1653"/>
      <c r="CI203" s="1653"/>
      <c r="CJ203" s="1654"/>
      <c r="CK203" s="1614"/>
      <c r="CL203" s="1614"/>
      <c r="CM203" s="1614"/>
      <c r="CN203" s="1615"/>
      <c r="CO203" s="1616"/>
      <c r="CP203" s="1614"/>
      <c r="CQ203" s="1614"/>
      <c r="CR203" s="1617"/>
      <c r="CS203" s="1618"/>
      <c r="CT203" s="1614"/>
      <c r="CU203" s="1614"/>
      <c r="CV203" s="1614"/>
      <c r="CW203" s="1623"/>
      <c r="CX203" s="1623"/>
      <c r="CY203" s="1623"/>
      <c r="CZ203" s="1623"/>
      <c r="DA203" s="1623"/>
      <c r="DB203" s="1623"/>
      <c r="DC203" s="1623"/>
      <c r="DD203" s="1623"/>
      <c r="DE203" s="1623"/>
      <c r="DF203" s="1623"/>
      <c r="DG203" s="1623"/>
      <c r="DH203" s="1623"/>
      <c r="DI203" s="1623"/>
      <c r="DJ203" s="1623"/>
      <c r="DK203" s="1623"/>
      <c r="DL203" s="1623"/>
      <c r="DM203" s="1623"/>
      <c r="DN203" s="1623"/>
      <c r="DO203" s="1623"/>
      <c r="DP203" s="1623"/>
      <c r="DQ203" s="1623"/>
      <c r="DR203" s="1623"/>
      <c r="DS203" s="1623"/>
      <c r="DT203" s="1623"/>
      <c r="DU203" s="1623"/>
      <c r="DV203" s="1623"/>
      <c r="DW203" s="1623"/>
      <c r="DX203" s="1624"/>
      <c r="DZ203" s="105"/>
      <c r="EA203" s="105"/>
      <c r="EB203" s="105"/>
      <c r="EC203" s="105"/>
      <c r="ED203" s="105"/>
      <c r="EE203" s="1544"/>
      <c r="EF203" s="1544"/>
      <c r="EG203" s="1544"/>
      <c r="EH203" s="1544"/>
      <c r="EI203" s="1544"/>
      <c r="EJ203" s="1544"/>
      <c r="EK203" s="1544"/>
      <c r="EL203" s="1544"/>
      <c r="EM203" s="1544"/>
      <c r="EN203" s="1544"/>
      <c r="EO203" s="1544"/>
      <c r="EP203" s="1544"/>
      <c r="EQ203" s="1544"/>
      <c r="ER203" s="1550"/>
      <c r="ES203" s="1551"/>
      <c r="ET203" s="1551"/>
      <c r="EU203" s="1551"/>
      <c r="EV203" s="1551"/>
      <c r="EW203" s="1551"/>
      <c r="EX203" s="1551"/>
      <c r="EY203" s="1551"/>
      <c r="EZ203" s="1554"/>
      <c r="FA203" s="1551"/>
      <c r="FB203" s="1551"/>
      <c r="FC203" s="1551"/>
      <c r="FD203" s="1551"/>
      <c r="FE203" s="1551"/>
      <c r="FF203" s="1551"/>
      <c r="FG203" s="1551"/>
      <c r="FH203" s="1551"/>
      <c r="FI203" s="1554"/>
      <c r="FJ203" s="1551"/>
      <c r="FK203" s="1551"/>
      <c r="FL203" s="1551"/>
      <c r="FM203" s="1551"/>
      <c r="FN203" s="1551"/>
      <c r="FO203" s="1551"/>
      <c r="FP203" s="1551"/>
      <c r="FQ203" s="1551"/>
      <c r="FR203" s="1562"/>
      <c r="FS203" s="2"/>
      <c r="FT203" s="17"/>
    </row>
    <row r="204" spans="2:176" ht="9.75" customHeight="1" x14ac:dyDescent="0.15">
      <c r="B204" s="1332" t="s">
        <v>22</v>
      </c>
      <c r="C204" s="1334" t="s">
        <v>30</v>
      </c>
      <c r="D204" s="1336" t="s">
        <v>29</v>
      </c>
      <c r="E204" s="1337"/>
      <c r="F204" s="1337"/>
      <c r="G204" s="1337"/>
      <c r="H204" s="1337"/>
      <c r="I204" s="1337"/>
      <c r="J204" s="1337"/>
      <c r="K204" s="1337"/>
      <c r="L204" s="1337"/>
      <c r="M204" s="1337"/>
      <c r="N204" s="1337"/>
      <c r="O204" s="1350"/>
      <c r="P204" s="1348" t="s">
        <v>20</v>
      </c>
      <c r="Q204" s="1348"/>
      <c r="R204" s="1348"/>
      <c r="S204" s="1336" t="s">
        <v>130</v>
      </c>
      <c r="T204" s="1337"/>
      <c r="U204" s="1337"/>
      <c r="V204" s="1337"/>
      <c r="W204" s="1337"/>
      <c r="X204" s="1336" t="s">
        <v>21</v>
      </c>
      <c r="Y204" s="1337"/>
      <c r="Z204" s="1337"/>
      <c r="AA204" s="1337"/>
      <c r="AB204" s="1337"/>
      <c r="AC204" s="1337"/>
      <c r="AD204" s="1337"/>
      <c r="AE204" s="1337"/>
      <c r="AF204" s="1337"/>
      <c r="AG204" s="1337"/>
      <c r="AH204" s="1337"/>
      <c r="AI204" s="1350"/>
      <c r="AJ204" s="1336" t="s">
        <v>181</v>
      </c>
      <c r="AK204" s="1337"/>
      <c r="AL204" s="1337"/>
      <c r="AM204" s="1337"/>
      <c r="AN204" s="1337"/>
      <c r="AO204" s="1337"/>
      <c r="AP204" s="1337"/>
      <c r="AQ204" s="1337"/>
      <c r="AR204" s="1337"/>
      <c r="AS204" s="1337"/>
      <c r="AT204" s="1337"/>
      <c r="AU204" s="1337"/>
      <c r="AV204" s="1337"/>
      <c r="AW204" s="1337"/>
      <c r="AX204" s="1337"/>
      <c r="AY204" s="1337"/>
      <c r="AZ204" s="1337"/>
      <c r="BA204" s="1337"/>
      <c r="BB204" s="1337"/>
      <c r="BC204" s="1337"/>
      <c r="BD204" s="1337"/>
      <c r="BE204" s="1337"/>
      <c r="BF204" s="1337"/>
      <c r="BG204" s="1337"/>
      <c r="BH204" s="1337"/>
      <c r="BI204" s="1353"/>
      <c r="BJ204" s="1354"/>
      <c r="BK204" s="1354"/>
      <c r="BL204" s="1354"/>
      <c r="BM204" s="1354"/>
      <c r="BN204" s="1354"/>
      <c r="BO204" s="1354"/>
      <c r="BP204" s="1354"/>
      <c r="BQ204" s="1354"/>
      <c r="BR204" s="1354"/>
      <c r="BS204" s="1354"/>
      <c r="BT204" s="1354"/>
      <c r="BU204" s="1354"/>
      <c r="BV204" s="1354"/>
      <c r="BW204" s="1354"/>
      <c r="BX204" s="1354"/>
      <c r="BY204" s="1354"/>
      <c r="BZ204" s="1355"/>
      <c r="CA204" s="67"/>
      <c r="CB204" s="2"/>
      <c r="CC204" s="119"/>
      <c r="DZ204" s="70"/>
      <c r="EA204" s="70"/>
      <c r="EB204" s="70"/>
      <c r="EC204" s="70"/>
      <c r="ED204" s="70"/>
      <c r="EE204" s="1563" t="s">
        <v>232</v>
      </c>
      <c r="EF204" s="1563"/>
      <c r="EG204" s="1563"/>
      <c r="EH204" s="1563"/>
      <c r="EI204" s="1563"/>
      <c r="EJ204" s="1563"/>
      <c r="EK204" s="1563"/>
      <c r="EL204" s="1563"/>
      <c r="EM204" s="1563"/>
      <c r="EN204" s="1563"/>
      <c r="EO204" s="1563"/>
      <c r="EP204" s="1563"/>
      <c r="EQ204" s="1563"/>
      <c r="ER204" s="1558" t="str">
        <f>IF(ER150="","",ER150)</f>
        <v/>
      </c>
      <c r="ES204" s="726"/>
      <c r="ET204" s="726"/>
      <c r="EU204" s="726" t="str">
        <f>IF(EU150="","",EU150)</f>
        <v/>
      </c>
      <c r="EV204" s="726"/>
      <c r="EW204" s="726"/>
      <c r="EX204" s="726" t="str">
        <f>IF(EX150="","",EX150)</f>
        <v/>
      </c>
      <c r="EY204" s="726"/>
      <c r="EZ204" s="1559"/>
      <c r="FA204" s="726" t="str">
        <f>IF(FA150="","",FA150)</f>
        <v/>
      </c>
      <c r="FB204" s="726"/>
      <c r="FC204" s="726"/>
      <c r="FD204" s="726" t="str">
        <f>IF(FD150="","",FD150)</f>
        <v/>
      </c>
      <c r="FE204" s="726"/>
      <c r="FF204" s="726"/>
      <c r="FG204" s="726" t="str">
        <f>IF(FG150="","",FG150)</f>
        <v/>
      </c>
      <c r="FH204" s="726"/>
      <c r="FI204" s="1559"/>
      <c r="FJ204" s="726" t="str">
        <f>IF(FJ150="","",FJ150)</f>
        <v/>
      </c>
      <c r="FK204" s="726"/>
      <c r="FL204" s="726"/>
      <c r="FM204" s="726" t="str">
        <f>IF(FM150="","",FM150)</f>
        <v/>
      </c>
      <c r="FN204" s="726"/>
      <c r="FO204" s="726"/>
      <c r="FP204" s="726" t="str">
        <f>IF(FP150="","",FP150)</f>
        <v/>
      </c>
      <c r="FQ204" s="726"/>
      <c r="FR204" s="1555"/>
      <c r="FT204" s="121"/>
    </row>
    <row r="205" spans="2:176" ht="9.75" customHeight="1" x14ac:dyDescent="0.15">
      <c r="B205" s="1333"/>
      <c r="C205" s="1335"/>
      <c r="D205" s="1338"/>
      <c r="E205" s="1339"/>
      <c r="F205" s="1339"/>
      <c r="G205" s="1339"/>
      <c r="H205" s="1339"/>
      <c r="I205" s="1339"/>
      <c r="J205" s="1339"/>
      <c r="K205" s="1339"/>
      <c r="L205" s="1339"/>
      <c r="M205" s="1339"/>
      <c r="N205" s="1339"/>
      <c r="O205" s="1351"/>
      <c r="P205" s="1349"/>
      <c r="Q205" s="1349"/>
      <c r="R205" s="1349"/>
      <c r="S205" s="1338"/>
      <c r="T205" s="1339"/>
      <c r="U205" s="1339"/>
      <c r="V205" s="1339"/>
      <c r="W205" s="1339"/>
      <c r="X205" s="1338"/>
      <c r="Y205" s="1339"/>
      <c r="Z205" s="1339"/>
      <c r="AA205" s="1339"/>
      <c r="AB205" s="1339"/>
      <c r="AC205" s="1339"/>
      <c r="AD205" s="1339"/>
      <c r="AE205" s="1339"/>
      <c r="AF205" s="1339"/>
      <c r="AG205" s="1339"/>
      <c r="AH205" s="1339"/>
      <c r="AI205" s="1351"/>
      <c r="AJ205" s="1338"/>
      <c r="AK205" s="1339"/>
      <c r="AL205" s="1339"/>
      <c r="AM205" s="1339"/>
      <c r="AN205" s="1339"/>
      <c r="AO205" s="1339"/>
      <c r="AP205" s="1339"/>
      <c r="AQ205" s="1339"/>
      <c r="AR205" s="1339"/>
      <c r="AS205" s="1339"/>
      <c r="AT205" s="1339"/>
      <c r="AU205" s="1339"/>
      <c r="AV205" s="1339"/>
      <c r="AW205" s="1339"/>
      <c r="AX205" s="1339"/>
      <c r="AY205" s="1339"/>
      <c r="AZ205" s="1339"/>
      <c r="BA205" s="1339"/>
      <c r="BB205" s="1339"/>
      <c r="BC205" s="1339"/>
      <c r="BD205" s="1339"/>
      <c r="BE205" s="1339"/>
      <c r="BF205" s="1339"/>
      <c r="BG205" s="1339"/>
      <c r="BH205" s="1339"/>
      <c r="BI205" s="1356"/>
      <c r="BJ205" s="1357"/>
      <c r="BK205" s="1357"/>
      <c r="BL205" s="1357"/>
      <c r="BM205" s="1357"/>
      <c r="BN205" s="1357"/>
      <c r="BO205" s="1357"/>
      <c r="BP205" s="1357"/>
      <c r="BQ205" s="1357"/>
      <c r="BR205" s="1357"/>
      <c r="BS205" s="1357"/>
      <c r="BT205" s="1357"/>
      <c r="BU205" s="1357"/>
      <c r="BV205" s="1357"/>
      <c r="BW205" s="1357"/>
      <c r="BX205" s="1357"/>
      <c r="BY205" s="1357"/>
      <c r="BZ205" s="1358"/>
      <c r="CA205" s="67"/>
      <c r="CB205" s="2"/>
      <c r="CC205" s="119"/>
      <c r="CE205" s="1529" t="s">
        <v>233</v>
      </c>
      <c r="CF205" s="1583"/>
      <c r="CG205" s="1583"/>
      <c r="CH205" s="1583"/>
      <c r="CI205" s="1583"/>
      <c r="CJ205" s="1583"/>
      <c r="CK205" s="1583"/>
      <c r="CL205" s="1583"/>
      <c r="CM205" s="1583"/>
      <c r="CN205" s="1583"/>
      <c r="CO205" s="1583"/>
      <c r="CP205" s="1583"/>
      <c r="CQ205" s="1583"/>
      <c r="CR205" s="1583"/>
      <c r="CS205" s="1583"/>
      <c r="CT205" s="1583"/>
      <c r="CU205" s="1583"/>
      <c r="CV205" s="1583"/>
      <c r="CW205" s="1585">
        <f>IF(CW151="","",CW151)</f>
        <v>3</v>
      </c>
      <c r="CX205" s="1531"/>
      <c r="CY205" s="1531"/>
      <c r="CZ205" s="1586"/>
      <c r="DA205" s="1587">
        <f>IF(DA151="","",DA151)</f>
        <v>0</v>
      </c>
      <c r="DB205" s="1531"/>
      <c r="DC205" s="1531"/>
      <c r="DD205" s="1586"/>
      <c r="DE205" s="1530">
        <f>IF(DE151="","",DE151)</f>
        <v>4</v>
      </c>
      <c r="DF205" s="1531"/>
      <c r="DG205" s="1531"/>
      <c r="DH205" s="1588"/>
      <c r="DI205" s="1587">
        <f>IF(DI151="","",DI151)</f>
        <v>2</v>
      </c>
      <c r="DJ205" s="1531"/>
      <c r="DK205" s="1531"/>
      <c r="DL205" s="1531"/>
      <c r="DZ205" s="70"/>
      <c r="EA205" s="70"/>
      <c r="EB205" s="70"/>
      <c r="EC205" s="70"/>
      <c r="ED205" s="70"/>
      <c r="EE205" s="1563"/>
      <c r="EF205" s="1563"/>
      <c r="EG205" s="1563"/>
      <c r="EH205" s="1563"/>
      <c r="EI205" s="1563"/>
      <c r="EJ205" s="1563"/>
      <c r="EK205" s="1563"/>
      <c r="EL205" s="1563"/>
      <c r="EM205" s="1563"/>
      <c r="EN205" s="1563"/>
      <c r="EO205" s="1563"/>
      <c r="EP205" s="1563"/>
      <c r="EQ205" s="1563"/>
      <c r="ER205" s="1558"/>
      <c r="ES205" s="726"/>
      <c r="ET205" s="726"/>
      <c r="EU205" s="726"/>
      <c r="EV205" s="726"/>
      <c r="EW205" s="726"/>
      <c r="EX205" s="726"/>
      <c r="EY205" s="726"/>
      <c r="EZ205" s="1559"/>
      <c r="FA205" s="726"/>
      <c r="FB205" s="726"/>
      <c r="FC205" s="726"/>
      <c r="FD205" s="726"/>
      <c r="FE205" s="726"/>
      <c r="FF205" s="726"/>
      <c r="FG205" s="726"/>
      <c r="FH205" s="726"/>
      <c r="FI205" s="1559"/>
      <c r="FJ205" s="726"/>
      <c r="FK205" s="726"/>
      <c r="FL205" s="726"/>
      <c r="FM205" s="726"/>
      <c r="FN205" s="726"/>
      <c r="FO205" s="726"/>
      <c r="FP205" s="726"/>
      <c r="FQ205" s="726"/>
      <c r="FR205" s="1555"/>
      <c r="FT205" s="121"/>
    </row>
    <row r="206" spans="2:176" ht="9.75" customHeight="1" x14ac:dyDescent="0.15">
      <c r="B206" s="1333"/>
      <c r="C206" s="1335"/>
      <c r="D206" s="1340"/>
      <c r="E206" s="1341"/>
      <c r="F206" s="1341"/>
      <c r="G206" s="1341"/>
      <c r="H206" s="1341"/>
      <c r="I206" s="1341"/>
      <c r="J206" s="1341"/>
      <c r="K206" s="1341"/>
      <c r="L206" s="1341"/>
      <c r="M206" s="1341"/>
      <c r="N206" s="1341"/>
      <c r="O206" s="1352"/>
      <c r="P206" s="1349"/>
      <c r="Q206" s="1349"/>
      <c r="R206" s="1349"/>
      <c r="S206" s="1340"/>
      <c r="T206" s="1341"/>
      <c r="U206" s="1341"/>
      <c r="V206" s="1341"/>
      <c r="W206" s="1341"/>
      <c r="X206" s="1340"/>
      <c r="Y206" s="1341"/>
      <c r="Z206" s="1341"/>
      <c r="AA206" s="1341"/>
      <c r="AB206" s="1341"/>
      <c r="AC206" s="1341"/>
      <c r="AD206" s="1341"/>
      <c r="AE206" s="1341"/>
      <c r="AF206" s="1341"/>
      <c r="AG206" s="1341"/>
      <c r="AH206" s="1341"/>
      <c r="AI206" s="1352"/>
      <c r="AJ206" s="1340"/>
      <c r="AK206" s="1341"/>
      <c r="AL206" s="1341"/>
      <c r="AM206" s="1341"/>
      <c r="AN206" s="1341"/>
      <c r="AO206" s="1341"/>
      <c r="AP206" s="1341"/>
      <c r="AQ206" s="1341"/>
      <c r="AR206" s="1341"/>
      <c r="AS206" s="1341"/>
      <c r="AT206" s="1341"/>
      <c r="AU206" s="1341"/>
      <c r="AV206" s="1341"/>
      <c r="AW206" s="1341"/>
      <c r="AX206" s="1341"/>
      <c r="AY206" s="1341"/>
      <c r="AZ206" s="1341"/>
      <c r="BA206" s="1341"/>
      <c r="BB206" s="1341"/>
      <c r="BC206" s="1341"/>
      <c r="BD206" s="1341"/>
      <c r="BE206" s="1341"/>
      <c r="BF206" s="1341"/>
      <c r="BG206" s="1341"/>
      <c r="BH206" s="1341"/>
      <c r="BI206" s="1359"/>
      <c r="BJ206" s="1360"/>
      <c r="BK206" s="1360"/>
      <c r="BL206" s="1360"/>
      <c r="BM206" s="1360"/>
      <c r="BN206" s="1360"/>
      <c r="BO206" s="1360"/>
      <c r="BP206" s="1360"/>
      <c r="BQ206" s="1360"/>
      <c r="BR206" s="1360"/>
      <c r="BS206" s="1360"/>
      <c r="BT206" s="1360"/>
      <c r="BU206" s="1360"/>
      <c r="BV206" s="1360"/>
      <c r="BW206" s="1360"/>
      <c r="BX206" s="1360"/>
      <c r="BY206" s="1360"/>
      <c r="BZ206" s="1361"/>
      <c r="CA206" s="67"/>
      <c r="CB206" s="2"/>
      <c r="CC206" s="119"/>
      <c r="CE206" s="1526"/>
      <c r="CF206" s="1584"/>
      <c r="CG206" s="1584"/>
      <c r="CH206" s="1584"/>
      <c r="CI206" s="1584"/>
      <c r="CJ206" s="1584"/>
      <c r="CK206" s="1584"/>
      <c r="CL206" s="1584"/>
      <c r="CM206" s="1584"/>
      <c r="CN206" s="1584"/>
      <c r="CO206" s="1584"/>
      <c r="CP206" s="1584"/>
      <c r="CQ206" s="1584"/>
      <c r="CR206" s="1584"/>
      <c r="CS206" s="1584"/>
      <c r="CT206" s="1584"/>
      <c r="CU206" s="1584"/>
      <c r="CV206" s="1584"/>
      <c r="CW206" s="1585"/>
      <c r="CX206" s="1531"/>
      <c r="CY206" s="1531"/>
      <c r="CZ206" s="1586"/>
      <c r="DA206" s="1587"/>
      <c r="DB206" s="1531"/>
      <c r="DC206" s="1531"/>
      <c r="DD206" s="1586"/>
      <c r="DE206" s="1530"/>
      <c r="DF206" s="1531"/>
      <c r="DG206" s="1531"/>
      <c r="DH206" s="1588"/>
      <c r="DI206" s="1587"/>
      <c r="DJ206" s="1531"/>
      <c r="DK206" s="1531"/>
      <c r="DL206" s="1531"/>
      <c r="EE206" s="1563"/>
      <c r="EF206" s="1563"/>
      <c r="EG206" s="1563"/>
      <c r="EH206" s="1563"/>
      <c r="EI206" s="1563"/>
      <c r="EJ206" s="1563"/>
      <c r="EK206" s="1563"/>
      <c r="EL206" s="1563"/>
      <c r="EM206" s="1563"/>
      <c r="EN206" s="1563"/>
      <c r="EO206" s="1563"/>
      <c r="EP206" s="1563"/>
      <c r="EQ206" s="1563"/>
      <c r="ER206" s="366"/>
      <c r="ES206" s="367"/>
      <c r="ET206" s="367"/>
      <c r="EU206" s="367"/>
      <c r="EV206" s="367"/>
      <c r="EW206" s="367"/>
      <c r="EX206" s="367"/>
      <c r="EY206" s="367"/>
      <c r="EZ206" s="1565"/>
      <c r="FA206" s="367"/>
      <c r="FB206" s="367"/>
      <c r="FC206" s="367"/>
      <c r="FD206" s="367"/>
      <c r="FE206" s="367"/>
      <c r="FF206" s="367"/>
      <c r="FG206" s="367"/>
      <c r="FH206" s="367"/>
      <c r="FI206" s="1565"/>
      <c r="FJ206" s="367"/>
      <c r="FK206" s="367"/>
      <c r="FL206" s="367"/>
      <c r="FM206" s="367"/>
      <c r="FN206" s="367"/>
      <c r="FO206" s="367"/>
      <c r="FP206" s="367"/>
      <c r="FQ206" s="367"/>
      <c r="FR206" s="368"/>
      <c r="FT206" s="121"/>
    </row>
    <row r="207" spans="2:176" ht="11.25" customHeight="1" x14ac:dyDescent="0.2">
      <c r="B207" s="343" t="str">
        <f>IF(B153="","",B153)</f>
        <v/>
      </c>
      <c r="C207" s="345" t="str">
        <f>IF(C153="","",C153)</f>
        <v/>
      </c>
      <c r="D207" s="347" t="str">
        <f>IF(D153="","",D153)</f>
        <v/>
      </c>
      <c r="E207" s="348"/>
      <c r="F207" s="348"/>
      <c r="G207" s="348"/>
      <c r="H207" s="348"/>
      <c r="I207" s="348"/>
      <c r="J207" s="348"/>
      <c r="K207" s="348"/>
      <c r="L207" s="348"/>
      <c r="M207" s="348"/>
      <c r="N207" s="348"/>
      <c r="O207" s="2832"/>
      <c r="P207" s="357" t="str">
        <f>IF(P153="","",P153)</f>
        <v/>
      </c>
      <c r="Q207" s="358"/>
      <c r="R207" s="359"/>
      <c r="S207" s="363" t="str">
        <f>IF(S153="","",S153)</f>
        <v/>
      </c>
      <c r="T207" s="364"/>
      <c r="U207" s="364"/>
      <c r="V207" s="364"/>
      <c r="W207" s="365"/>
      <c r="X207" s="357" t="str">
        <f>IF(X153="","",X153)</f>
        <v/>
      </c>
      <c r="Y207" s="358"/>
      <c r="Z207" s="358"/>
      <c r="AA207" s="358"/>
      <c r="AB207" s="358"/>
      <c r="AC207" s="358"/>
      <c r="AD207" s="358"/>
      <c r="AE207" s="358"/>
      <c r="AF207" s="358"/>
      <c r="AG207" s="358"/>
      <c r="AH207" s="358"/>
      <c r="AI207" s="359"/>
      <c r="AJ207" s="369" t="str">
        <f>IF(AJ153="","",AJ153)</f>
        <v/>
      </c>
      <c r="AK207" s="370"/>
      <c r="AL207" s="370"/>
      <c r="AM207" s="370"/>
      <c r="AN207" s="370"/>
      <c r="AO207" s="370"/>
      <c r="AP207" s="370"/>
      <c r="AQ207" s="370"/>
      <c r="AR207" s="370"/>
      <c r="AS207" s="370"/>
      <c r="AT207" s="370"/>
      <c r="AU207" s="370"/>
      <c r="AV207" s="370"/>
      <c r="AW207" s="370"/>
      <c r="AX207" s="370"/>
      <c r="AY207" s="370"/>
      <c r="AZ207" s="370"/>
      <c r="BA207" s="370"/>
      <c r="BB207" s="370"/>
      <c r="BC207" s="370"/>
      <c r="BD207" s="370"/>
      <c r="BE207" s="370"/>
      <c r="BF207" s="370"/>
      <c r="BG207" s="370"/>
      <c r="BH207" s="371"/>
      <c r="BI207" s="375"/>
      <c r="BJ207" s="376"/>
      <c r="BK207" s="376"/>
      <c r="BL207" s="376"/>
      <c r="BM207" s="376"/>
      <c r="BN207" s="376"/>
      <c r="BO207" s="376"/>
      <c r="BP207" s="376"/>
      <c r="BQ207" s="376"/>
      <c r="BR207" s="376"/>
      <c r="BS207" s="376"/>
      <c r="BT207" s="376"/>
      <c r="BU207" s="376"/>
      <c r="BV207" s="376"/>
      <c r="BW207" s="376"/>
      <c r="BX207" s="376"/>
      <c r="BY207" s="376"/>
      <c r="BZ207" s="377"/>
      <c r="CA207" s="72"/>
      <c r="CB207" s="2"/>
      <c r="CC207" s="119"/>
      <c r="FT207" s="121"/>
    </row>
    <row r="208" spans="2:176" ht="11.25" customHeight="1" x14ac:dyDescent="0.2">
      <c r="B208" s="344"/>
      <c r="C208" s="346"/>
      <c r="D208" s="350"/>
      <c r="E208" s="351"/>
      <c r="F208" s="351"/>
      <c r="G208" s="351"/>
      <c r="H208" s="351"/>
      <c r="I208" s="351"/>
      <c r="J208" s="351"/>
      <c r="K208" s="351"/>
      <c r="L208" s="351"/>
      <c r="M208" s="351"/>
      <c r="N208" s="351"/>
      <c r="O208" s="2833"/>
      <c r="P208" s="360"/>
      <c r="Q208" s="361"/>
      <c r="R208" s="362"/>
      <c r="S208" s="366"/>
      <c r="T208" s="367"/>
      <c r="U208" s="367"/>
      <c r="V208" s="367"/>
      <c r="W208" s="368"/>
      <c r="X208" s="360"/>
      <c r="Y208" s="361"/>
      <c r="Z208" s="361"/>
      <c r="AA208" s="361"/>
      <c r="AB208" s="361"/>
      <c r="AC208" s="361"/>
      <c r="AD208" s="361"/>
      <c r="AE208" s="361"/>
      <c r="AF208" s="361"/>
      <c r="AG208" s="361"/>
      <c r="AH208" s="361"/>
      <c r="AI208" s="362"/>
      <c r="AJ208" s="372"/>
      <c r="AK208" s="373"/>
      <c r="AL208" s="373"/>
      <c r="AM208" s="373"/>
      <c r="AN208" s="373"/>
      <c r="AO208" s="373"/>
      <c r="AP208" s="373"/>
      <c r="AQ208" s="373"/>
      <c r="AR208" s="373"/>
      <c r="AS208" s="373"/>
      <c r="AT208" s="373"/>
      <c r="AU208" s="373"/>
      <c r="AV208" s="373"/>
      <c r="AW208" s="373"/>
      <c r="AX208" s="373"/>
      <c r="AY208" s="373"/>
      <c r="AZ208" s="373"/>
      <c r="BA208" s="373"/>
      <c r="BB208" s="373"/>
      <c r="BC208" s="373"/>
      <c r="BD208" s="373"/>
      <c r="BE208" s="373"/>
      <c r="BF208" s="373"/>
      <c r="BG208" s="373"/>
      <c r="BH208" s="374"/>
      <c r="BI208" s="378"/>
      <c r="BJ208" s="379"/>
      <c r="BK208" s="379"/>
      <c r="BL208" s="379"/>
      <c r="BM208" s="379"/>
      <c r="BN208" s="379"/>
      <c r="BO208" s="379"/>
      <c r="BP208" s="379"/>
      <c r="BQ208" s="379"/>
      <c r="BR208" s="379"/>
      <c r="BS208" s="379"/>
      <c r="BT208" s="379"/>
      <c r="BU208" s="379"/>
      <c r="BV208" s="379"/>
      <c r="BW208" s="379"/>
      <c r="BX208" s="379"/>
      <c r="BY208" s="379"/>
      <c r="BZ208" s="380"/>
      <c r="CA208" s="72"/>
      <c r="CB208" s="2"/>
      <c r="CC208" s="119"/>
      <c r="CE208" s="2820" t="s">
        <v>98</v>
      </c>
      <c r="CF208" s="2821"/>
      <c r="CG208" s="2821"/>
      <c r="CH208" s="2821"/>
      <c r="CI208" s="2821"/>
      <c r="CJ208" s="2821"/>
      <c r="CK208" s="2821"/>
      <c r="CL208" s="2821"/>
      <c r="CM208" s="2821"/>
      <c r="CN208" s="2821"/>
      <c r="CO208" s="2821"/>
      <c r="CP208" s="2821"/>
      <c r="CQ208" s="2821"/>
      <c r="CR208" s="2821"/>
      <c r="CS208" s="2821"/>
      <c r="CT208" s="2821"/>
      <c r="CU208" s="2821"/>
      <c r="CV208" s="2822"/>
      <c r="CW208" s="2834"/>
      <c r="CX208" s="2835"/>
      <c r="CY208" s="2835"/>
      <c r="CZ208" s="2835"/>
      <c r="DA208" s="2835"/>
      <c r="DB208" s="2835"/>
      <c r="DC208" s="2835"/>
      <c r="DD208" s="2835"/>
      <c r="DE208" s="2835"/>
      <c r="DF208" s="2835"/>
      <c r="DG208" s="2835"/>
      <c r="DH208" s="2835"/>
      <c r="DI208" s="2835"/>
      <c r="DJ208" s="2835"/>
      <c r="DK208" s="2835"/>
      <c r="DL208" s="2835"/>
      <c r="DM208" s="2835"/>
      <c r="DN208" s="2835"/>
      <c r="DO208" s="2835"/>
      <c r="DP208" s="2835"/>
      <c r="DQ208" s="2835"/>
      <c r="DR208" s="2835"/>
      <c r="DS208" s="2835"/>
      <c r="DT208" s="2835"/>
      <c r="DU208" s="2835"/>
      <c r="DV208" s="2835"/>
      <c r="DW208" s="2835"/>
      <c r="DX208" s="2835"/>
      <c r="DY208" s="2835"/>
      <c r="DZ208" s="2835"/>
      <c r="EA208" s="2835"/>
      <c r="EB208" s="2835"/>
      <c r="EC208" s="2835"/>
      <c r="ED208" s="2835"/>
      <c r="EE208" s="2835"/>
      <c r="EF208" s="2835"/>
      <c r="EG208" s="2835"/>
      <c r="EH208" s="2835"/>
      <c r="EI208" s="2835"/>
      <c r="EJ208" s="2835"/>
      <c r="EK208" s="2835"/>
      <c r="EL208" s="2835"/>
      <c r="EM208" s="2835"/>
      <c r="EN208" s="2835"/>
      <c r="EO208" s="2835"/>
      <c r="EP208" s="2835"/>
      <c r="EQ208" s="2835"/>
      <c r="ER208" s="2835"/>
      <c r="ES208" s="2835"/>
      <c r="ET208" s="2835"/>
      <c r="EU208" s="2835"/>
      <c r="EV208" s="2835"/>
      <c r="EW208" s="2835"/>
      <c r="EX208" s="2835"/>
      <c r="EY208" s="2835"/>
      <c r="EZ208" s="2836"/>
      <c r="FA208" s="2826" t="s">
        <v>99</v>
      </c>
      <c r="FB208" s="2827"/>
      <c r="FC208" s="2827"/>
      <c r="FD208" s="2827"/>
      <c r="FE208" s="2827"/>
      <c r="FF208" s="2827"/>
      <c r="FG208" s="2827"/>
      <c r="FH208" s="2827"/>
      <c r="FI208" s="2827"/>
      <c r="FJ208" s="2828"/>
      <c r="FK208" s="2840"/>
      <c r="FL208" s="2841"/>
      <c r="FM208" s="2841"/>
      <c r="FN208" s="2841"/>
      <c r="FO208" s="2841"/>
      <c r="FP208" s="2841"/>
      <c r="FQ208" s="2841"/>
      <c r="FR208" s="2842"/>
      <c r="FT208" s="121"/>
    </row>
    <row r="209" spans="2:176" ht="11.25" customHeight="1" x14ac:dyDescent="0.2">
      <c r="B209" s="343" t="str">
        <f>IF(B155="","",B155)</f>
        <v/>
      </c>
      <c r="C209" s="345" t="str">
        <f>IF(C155="","",C155)</f>
        <v/>
      </c>
      <c r="D209" s="347" t="str">
        <f>IF(D155="","",D155)</f>
        <v/>
      </c>
      <c r="E209" s="348"/>
      <c r="F209" s="348"/>
      <c r="G209" s="348"/>
      <c r="H209" s="348"/>
      <c r="I209" s="348"/>
      <c r="J209" s="348"/>
      <c r="K209" s="348"/>
      <c r="L209" s="348"/>
      <c r="M209" s="348"/>
      <c r="N209" s="348"/>
      <c r="O209" s="2832"/>
      <c r="P209" s="357" t="str">
        <f>IF(P155="","",P155)</f>
        <v/>
      </c>
      <c r="Q209" s="358"/>
      <c r="R209" s="359"/>
      <c r="S209" s="363" t="str">
        <f>IF(S155="","",S155)</f>
        <v/>
      </c>
      <c r="T209" s="364"/>
      <c r="U209" s="364"/>
      <c r="V209" s="364"/>
      <c r="W209" s="365"/>
      <c r="X209" s="357" t="str">
        <f>IF(X155="","",X155)</f>
        <v/>
      </c>
      <c r="Y209" s="358"/>
      <c r="Z209" s="358"/>
      <c r="AA209" s="358"/>
      <c r="AB209" s="358"/>
      <c r="AC209" s="358"/>
      <c r="AD209" s="358"/>
      <c r="AE209" s="358"/>
      <c r="AF209" s="358"/>
      <c r="AG209" s="358"/>
      <c r="AH209" s="358"/>
      <c r="AI209" s="359"/>
      <c r="AJ209" s="369" t="str">
        <f>IF(AJ155="","",AJ155)</f>
        <v/>
      </c>
      <c r="AK209" s="370"/>
      <c r="AL209" s="370"/>
      <c r="AM209" s="370"/>
      <c r="AN209" s="370"/>
      <c r="AO209" s="370"/>
      <c r="AP209" s="370"/>
      <c r="AQ209" s="370"/>
      <c r="AR209" s="370"/>
      <c r="AS209" s="370"/>
      <c r="AT209" s="370"/>
      <c r="AU209" s="370"/>
      <c r="AV209" s="370"/>
      <c r="AW209" s="370"/>
      <c r="AX209" s="370"/>
      <c r="AY209" s="370"/>
      <c r="AZ209" s="370"/>
      <c r="BA209" s="370"/>
      <c r="BB209" s="370"/>
      <c r="BC209" s="370"/>
      <c r="BD209" s="370"/>
      <c r="BE209" s="370"/>
      <c r="BF209" s="370"/>
      <c r="BG209" s="370"/>
      <c r="BH209" s="371"/>
      <c r="BI209" s="375"/>
      <c r="BJ209" s="376"/>
      <c r="BK209" s="376"/>
      <c r="BL209" s="376"/>
      <c r="BM209" s="376"/>
      <c r="BN209" s="376"/>
      <c r="BO209" s="376"/>
      <c r="BP209" s="376"/>
      <c r="BQ209" s="376"/>
      <c r="BR209" s="376"/>
      <c r="BS209" s="376"/>
      <c r="BT209" s="376"/>
      <c r="BU209" s="376"/>
      <c r="BV209" s="376"/>
      <c r="BW209" s="376"/>
      <c r="BX209" s="376"/>
      <c r="BY209" s="376"/>
      <c r="BZ209" s="377"/>
      <c r="CA209" s="72"/>
      <c r="CB209" s="2"/>
      <c r="CC209" s="119"/>
      <c r="CE209" s="2823"/>
      <c r="CF209" s="2824"/>
      <c r="CG209" s="2824"/>
      <c r="CH209" s="2824"/>
      <c r="CI209" s="2824"/>
      <c r="CJ209" s="2824"/>
      <c r="CK209" s="2824"/>
      <c r="CL209" s="2824"/>
      <c r="CM209" s="2824"/>
      <c r="CN209" s="2824"/>
      <c r="CO209" s="2824"/>
      <c r="CP209" s="2824"/>
      <c r="CQ209" s="2824"/>
      <c r="CR209" s="2824"/>
      <c r="CS209" s="2824"/>
      <c r="CT209" s="2824"/>
      <c r="CU209" s="2824"/>
      <c r="CV209" s="2825"/>
      <c r="CW209" s="2837"/>
      <c r="CX209" s="2838"/>
      <c r="CY209" s="2838"/>
      <c r="CZ209" s="2838"/>
      <c r="DA209" s="2838"/>
      <c r="DB209" s="2838"/>
      <c r="DC209" s="2838"/>
      <c r="DD209" s="2838"/>
      <c r="DE209" s="2838"/>
      <c r="DF209" s="2838"/>
      <c r="DG209" s="2838"/>
      <c r="DH209" s="2838"/>
      <c r="DI209" s="2838"/>
      <c r="DJ209" s="2838"/>
      <c r="DK209" s="2838"/>
      <c r="DL209" s="2838"/>
      <c r="DM209" s="2838"/>
      <c r="DN209" s="2838"/>
      <c r="DO209" s="2838"/>
      <c r="DP209" s="2838"/>
      <c r="DQ209" s="2838"/>
      <c r="DR209" s="2838"/>
      <c r="DS209" s="2838"/>
      <c r="DT209" s="2838"/>
      <c r="DU209" s="2838"/>
      <c r="DV209" s="2838"/>
      <c r="DW209" s="2838"/>
      <c r="DX209" s="2838"/>
      <c r="DY209" s="2838"/>
      <c r="DZ209" s="2838"/>
      <c r="EA209" s="2838"/>
      <c r="EB209" s="2838"/>
      <c r="EC209" s="2838"/>
      <c r="ED209" s="2838"/>
      <c r="EE209" s="2838"/>
      <c r="EF209" s="2838"/>
      <c r="EG209" s="2838"/>
      <c r="EH209" s="2838"/>
      <c r="EI209" s="2838"/>
      <c r="EJ209" s="2838"/>
      <c r="EK209" s="2838"/>
      <c r="EL209" s="2838"/>
      <c r="EM209" s="2838"/>
      <c r="EN209" s="2838"/>
      <c r="EO209" s="2838"/>
      <c r="EP209" s="2838"/>
      <c r="EQ209" s="2838"/>
      <c r="ER209" s="2838"/>
      <c r="ES209" s="2838"/>
      <c r="ET209" s="2838"/>
      <c r="EU209" s="2838"/>
      <c r="EV209" s="2838"/>
      <c r="EW209" s="2838"/>
      <c r="EX209" s="2838"/>
      <c r="EY209" s="2838"/>
      <c r="EZ209" s="2839"/>
      <c r="FA209" s="2829"/>
      <c r="FB209" s="2830"/>
      <c r="FC209" s="2830"/>
      <c r="FD209" s="2830"/>
      <c r="FE209" s="2830"/>
      <c r="FF209" s="2830"/>
      <c r="FG209" s="2830"/>
      <c r="FH209" s="2830"/>
      <c r="FI209" s="2830"/>
      <c r="FJ209" s="2831"/>
      <c r="FK209" s="2843"/>
      <c r="FL209" s="2844"/>
      <c r="FM209" s="2844"/>
      <c r="FN209" s="2844"/>
      <c r="FO209" s="2844"/>
      <c r="FP209" s="2844"/>
      <c r="FQ209" s="2844"/>
      <c r="FR209" s="2845"/>
      <c r="FT209" s="121"/>
    </row>
    <row r="210" spans="2:176" ht="11.25" customHeight="1" x14ac:dyDescent="0.2">
      <c r="B210" s="344"/>
      <c r="C210" s="346"/>
      <c r="D210" s="350"/>
      <c r="E210" s="351"/>
      <c r="F210" s="351"/>
      <c r="G210" s="351"/>
      <c r="H210" s="351"/>
      <c r="I210" s="351"/>
      <c r="J210" s="351"/>
      <c r="K210" s="351"/>
      <c r="L210" s="351"/>
      <c r="M210" s="351"/>
      <c r="N210" s="351"/>
      <c r="O210" s="2833"/>
      <c r="P210" s="360"/>
      <c r="Q210" s="361"/>
      <c r="R210" s="362"/>
      <c r="S210" s="366"/>
      <c r="T210" s="367"/>
      <c r="U210" s="367"/>
      <c r="V210" s="367"/>
      <c r="W210" s="368"/>
      <c r="X210" s="360"/>
      <c r="Y210" s="361"/>
      <c r="Z210" s="361"/>
      <c r="AA210" s="361"/>
      <c r="AB210" s="361"/>
      <c r="AC210" s="361"/>
      <c r="AD210" s="361"/>
      <c r="AE210" s="361"/>
      <c r="AF210" s="361"/>
      <c r="AG210" s="361"/>
      <c r="AH210" s="361"/>
      <c r="AI210" s="362"/>
      <c r="AJ210" s="372"/>
      <c r="AK210" s="373"/>
      <c r="AL210" s="373"/>
      <c r="AM210" s="373"/>
      <c r="AN210" s="373"/>
      <c r="AO210" s="373"/>
      <c r="AP210" s="373"/>
      <c r="AQ210" s="373"/>
      <c r="AR210" s="373"/>
      <c r="AS210" s="373"/>
      <c r="AT210" s="373"/>
      <c r="AU210" s="373"/>
      <c r="AV210" s="373"/>
      <c r="AW210" s="373"/>
      <c r="AX210" s="373"/>
      <c r="AY210" s="373"/>
      <c r="AZ210" s="373"/>
      <c r="BA210" s="373"/>
      <c r="BB210" s="373"/>
      <c r="BC210" s="373"/>
      <c r="BD210" s="373"/>
      <c r="BE210" s="373"/>
      <c r="BF210" s="373"/>
      <c r="BG210" s="373"/>
      <c r="BH210" s="374"/>
      <c r="BI210" s="378"/>
      <c r="BJ210" s="379"/>
      <c r="BK210" s="379"/>
      <c r="BL210" s="379"/>
      <c r="BM210" s="379"/>
      <c r="BN210" s="379"/>
      <c r="BO210" s="379"/>
      <c r="BP210" s="379"/>
      <c r="BQ210" s="379"/>
      <c r="BR210" s="379"/>
      <c r="BS210" s="379"/>
      <c r="BT210" s="379"/>
      <c r="BU210" s="379"/>
      <c r="BV210" s="379"/>
      <c r="BW210" s="379"/>
      <c r="BX210" s="379"/>
      <c r="BY210" s="379"/>
      <c r="BZ210" s="380"/>
      <c r="CA210" s="72"/>
      <c r="CB210" s="2"/>
      <c r="CC210" s="122"/>
      <c r="CD210" s="116"/>
      <c r="CE210" s="116"/>
      <c r="CF210" s="116"/>
      <c r="CG210" s="116"/>
      <c r="CH210" s="116"/>
      <c r="CI210" s="116"/>
      <c r="CJ210" s="116"/>
      <c r="CK210" s="116"/>
      <c r="CL210" s="116"/>
      <c r="CM210" s="116"/>
      <c r="CN210" s="116"/>
      <c r="CO210" s="117"/>
      <c r="CP210" s="117"/>
      <c r="CQ210" s="117"/>
      <c r="CR210" s="117"/>
      <c r="CS210" s="116"/>
      <c r="CT210" s="116"/>
      <c r="CU210" s="116"/>
      <c r="CV210" s="116"/>
      <c r="CW210" s="116"/>
      <c r="CX210" s="116"/>
      <c r="CY210" s="116"/>
      <c r="CZ210" s="116"/>
      <c r="DA210" s="116"/>
      <c r="DB210" s="116"/>
      <c r="DC210" s="116"/>
      <c r="DD210" s="116"/>
      <c r="DE210" s="116"/>
      <c r="DF210" s="116"/>
      <c r="DG210" s="116"/>
      <c r="DH210" s="116"/>
      <c r="DI210" s="117"/>
      <c r="DJ210" s="117"/>
      <c r="DK210" s="117"/>
      <c r="DL210" s="117"/>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8"/>
      <c r="EH210" s="118"/>
      <c r="EI210" s="118"/>
      <c r="EJ210" s="118"/>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23"/>
    </row>
    <row r="211" spans="2:176" ht="22.5" customHeight="1" x14ac:dyDescent="0.2">
      <c r="B211" s="94" t="str">
        <f t="shared" ref="B211:D215" si="19">IF(B157="","",B157)</f>
        <v/>
      </c>
      <c r="C211" s="86" t="str">
        <f t="shared" si="19"/>
        <v/>
      </c>
      <c r="D211" s="397" t="str">
        <f t="shared" si="19"/>
        <v/>
      </c>
      <c r="E211" s="398"/>
      <c r="F211" s="398"/>
      <c r="G211" s="398"/>
      <c r="H211" s="398"/>
      <c r="I211" s="398"/>
      <c r="J211" s="398"/>
      <c r="K211" s="398"/>
      <c r="L211" s="398"/>
      <c r="M211" s="398"/>
      <c r="N211" s="398"/>
      <c r="O211" s="2847"/>
      <c r="P211" s="1150" t="str">
        <f>IF(P157="","",P157)</f>
        <v/>
      </c>
      <c r="Q211" s="1150"/>
      <c r="R211" s="1150"/>
      <c r="S211" s="363" t="str">
        <f>IF(S157="","",S157)</f>
        <v/>
      </c>
      <c r="T211" s="364"/>
      <c r="U211" s="364"/>
      <c r="V211" s="364"/>
      <c r="W211" s="365"/>
      <c r="X211" s="1151" t="str">
        <f>IF(X157="","",X157)</f>
        <v/>
      </c>
      <c r="Y211" s="938"/>
      <c r="Z211" s="938"/>
      <c r="AA211" s="938"/>
      <c r="AB211" s="938"/>
      <c r="AC211" s="938"/>
      <c r="AD211" s="938"/>
      <c r="AE211" s="938"/>
      <c r="AF211" s="938"/>
      <c r="AG211" s="938"/>
      <c r="AH211" s="938"/>
      <c r="AI211" s="939"/>
      <c r="AJ211" s="1152" t="str">
        <f t="shared" ref="AJ211:AJ216" si="20">IF(AJ157="","",AJ157)</f>
        <v/>
      </c>
      <c r="AK211" s="1153"/>
      <c r="AL211" s="1153"/>
      <c r="AM211" s="1153"/>
      <c r="AN211" s="1153"/>
      <c r="AO211" s="1153"/>
      <c r="AP211" s="1153"/>
      <c r="AQ211" s="1153"/>
      <c r="AR211" s="1153"/>
      <c r="AS211" s="1153"/>
      <c r="AT211" s="1153"/>
      <c r="AU211" s="1153"/>
      <c r="AV211" s="1153"/>
      <c r="AW211" s="1153"/>
      <c r="AX211" s="1153"/>
      <c r="AY211" s="1153"/>
      <c r="AZ211" s="1153"/>
      <c r="BA211" s="1153"/>
      <c r="BB211" s="1153"/>
      <c r="BC211" s="1153"/>
      <c r="BD211" s="1153"/>
      <c r="BE211" s="1153"/>
      <c r="BF211" s="1153"/>
      <c r="BG211" s="1153"/>
      <c r="BH211" s="1364"/>
      <c r="BI211" s="1365"/>
      <c r="BJ211" s="1366"/>
      <c r="BK211" s="1366"/>
      <c r="BL211" s="1366"/>
      <c r="BM211" s="1366"/>
      <c r="BN211" s="1366"/>
      <c r="BO211" s="1366"/>
      <c r="BP211" s="1366"/>
      <c r="BQ211" s="1366"/>
      <c r="BR211" s="1366"/>
      <c r="BS211" s="1366"/>
      <c r="BT211" s="1366"/>
      <c r="BU211" s="1366"/>
      <c r="BV211" s="1366"/>
      <c r="BW211" s="1366"/>
      <c r="BX211" s="1366"/>
      <c r="BY211" s="1366"/>
      <c r="BZ211" s="1367"/>
      <c r="CA211" s="72"/>
      <c r="CB211" s="2"/>
      <c r="CC211" s="1516" t="s">
        <v>37</v>
      </c>
      <c r="CD211" s="1517"/>
      <c r="CE211" s="1517"/>
      <c r="CF211" s="1517"/>
      <c r="CG211" s="1517"/>
      <c r="CH211" s="1517"/>
      <c r="CI211" s="1517"/>
      <c r="CJ211" s="1517"/>
      <c r="CK211" s="1517"/>
      <c r="CL211" s="1517"/>
      <c r="CM211" s="1517"/>
      <c r="CN211" s="1518"/>
      <c r="CO211" s="2374" t="s">
        <v>78</v>
      </c>
      <c r="CP211" s="2375"/>
      <c r="CQ211" s="2375"/>
      <c r="CR211" s="2376"/>
      <c r="CS211" s="1519" t="s">
        <v>82</v>
      </c>
      <c r="CT211" s="1517"/>
      <c r="CU211" s="1517"/>
      <c r="CV211" s="1517"/>
      <c r="CW211" s="1517"/>
      <c r="CX211" s="1517"/>
      <c r="CY211" s="1517"/>
      <c r="CZ211" s="1517"/>
      <c r="DA211" s="1517"/>
      <c r="DB211" s="1517"/>
      <c r="DC211" s="1517"/>
      <c r="DD211" s="1517"/>
      <c r="DE211" s="1517"/>
      <c r="DF211" s="1517"/>
      <c r="DG211" s="1517"/>
      <c r="DH211" s="1518"/>
      <c r="DI211" s="2374" t="s">
        <v>78</v>
      </c>
      <c r="DJ211" s="2375"/>
      <c r="DK211" s="2375"/>
      <c r="DL211" s="2376"/>
      <c r="DM211" s="1520" t="s">
        <v>81</v>
      </c>
      <c r="DN211" s="1521"/>
      <c r="DO211" s="1521"/>
      <c r="DP211" s="1521"/>
      <c r="DQ211" s="1521"/>
      <c r="DR211" s="1521"/>
      <c r="DS211" s="1521"/>
      <c r="DT211" s="1521"/>
      <c r="DU211" s="1521"/>
      <c r="DV211" s="1521"/>
      <c r="DW211" s="1521"/>
      <c r="DX211" s="1521"/>
      <c r="DY211" s="1521"/>
      <c r="DZ211" s="1521"/>
      <c r="EA211" s="1521"/>
      <c r="EB211" s="1521"/>
      <c r="EC211" s="1521"/>
      <c r="ED211" s="1521"/>
      <c r="EE211" s="1521"/>
      <c r="EF211" s="1522"/>
      <c r="EG211" s="2921" t="str">
        <f>IF(EG157="","",EG157)</f>
        <v>区分</v>
      </c>
      <c r="EH211" s="2922"/>
      <c r="EI211" s="2922"/>
      <c r="EJ211" s="2923"/>
      <c r="EK211" s="1517" t="s">
        <v>251</v>
      </c>
      <c r="EL211" s="1517"/>
      <c r="EM211" s="1517"/>
      <c r="EN211" s="1517"/>
      <c r="EO211" s="1517"/>
      <c r="EP211" s="1517"/>
      <c r="EQ211" s="1517"/>
      <c r="ER211" s="1517"/>
      <c r="ES211" s="1517"/>
      <c r="ET211" s="1517"/>
      <c r="EU211" s="1517"/>
      <c r="EV211" s="1517"/>
      <c r="EW211" s="1517"/>
      <c r="EX211" s="1517"/>
      <c r="EY211" s="1517"/>
      <c r="EZ211" s="1517"/>
      <c r="FA211" s="1517"/>
      <c r="FB211" s="1517"/>
      <c r="FC211" s="1517"/>
      <c r="FD211" s="1517"/>
      <c r="FE211" s="1517"/>
      <c r="FF211" s="1517"/>
      <c r="FG211" s="1517"/>
      <c r="FH211" s="1517"/>
      <c r="FI211" s="1517"/>
      <c r="FJ211" s="1517"/>
      <c r="FK211" s="1517"/>
      <c r="FL211" s="1517"/>
      <c r="FM211" s="1517"/>
      <c r="FN211" s="1517"/>
      <c r="FO211" s="1517"/>
      <c r="FP211" s="1517"/>
      <c r="FQ211" s="1517"/>
      <c r="FR211" s="1517"/>
      <c r="FS211" s="1517"/>
      <c r="FT211" s="1523"/>
    </row>
    <row r="212" spans="2:176" ht="22.5" customHeight="1" x14ac:dyDescent="0.2">
      <c r="B212" s="94" t="str">
        <f t="shared" si="19"/>
        <v/>
      </c>
      <c r="C212" s="86" t="str">
        <f t="shared" si="19"/>
        <v/>
      </c>
      <c r="D212" s="397" t="str">
        <f t="shared" si="19"/>
        <v/>
      </c>
      <c r="E212" s="398"/>
      <c r="F212" s="398"/>
      <c r="G212" s="398"/>
      <c r="H212" s="398"/>
      <c r="I212" s="398"/>
      <c r="J212" s="398"/>
      <c r="K212" s="398"/>
      <c r="L212" s="398"/>
      <c r="M212" s="398"/>
      <c r="N212" s="398"/>
      <c r="O212" s="2847"/>
      <c r="P212" s="1150" t="str">
        <f>IF(P158="","",P158)</f>
        <v/>
      </c>
      <c r="Q212" s="1150"/>
      <c r="R212" s="1150"/>
      <c r="S212" s="363" t="str">
        <f>IF(S158="","",S158)</f>
        <v/>
      </c>
      <c r="T212" s="364"/>
      <c r="U212" s="364"/>
      <c r="V212" s="364"/>
      <c r="W212" s="365"/>
      <c r="X212" s="1151" t="str">
        <f>IF(X158="","",X158)</f>
        <v/>
      </c>
      <c r="Y212" s="938"/>
      <c r="Z212" s="938"/>
      <c r="AA212" s="938"/>
      <c r="AB212" s="938"/>
      <c r="AC212" s="938"/>
      <c r="AD212" s="938"/>
      <c r="AE212" s="938"/>
      <c r="AF212" s="938"/>
      <c r="AG212" s="938"/>
      <c r="AH212" s="938"/>
      <c r="AI212" s="939"/>
      <c r="AJ212" s="1152" t="str">
        <f t="shared" si="20"/>
        <v/>
      </c>
      <c r="AK212" s="1153"/>
      <c r="AL212" s="1153"/>
      <c r="AM212" s="1153"/>
      <c r="AN212" s="1153"/>
      <c r="AO212" s="1153"/>
      <c r="AP212" s="1153"/>
      <c r="AQ212" s="1153"/>
      <c r="AR212" s="1153"/>
      <c r="AS212" s="1153"/>
      <c r="AT212" s="1153"/>
      <c r="AU212" s="1153"/>
      <c r="AV212" s="1153"/>
      <c r="AW212" s="1153"/>
      <c r="AX212" s="1153"/>
      <c r="AY212" s="1153"/>
      <c r="AZ212" s="1153"/>
      <c r="BA212" s="1153"/>
      <c r="BB212" s="1153"/>
      <c r="BC212" s="1153"/>
      <c r="BD212" s="1153"/>
      <c r="BE212" s="1153"/>
      <c r="BF212" s="1153"/>
      <c r="BG212" s="1153"/>
      <c r="BH212" s="1364"/>
      <c r="BI212" s="1365"/>
      <c r="BJ212" s="1366"/>
      <c r="BK212" s="1366"/>
      <c r="BL212" s="1366"/>
      <c r="BM212" s="1366"/>
      <c r="BN212" s="1366"/>
      <c r="BO212" s="1366"/>
      <c r="BP212" s="1366"/>
      <c r="BQ212" s="1366"/>
      <c r="BR212" s="1366"/>
      <c r="BS212" s="1366"/>
      <c r="BT212" s="1366"/>
      <c r="BU212" s="1366"/>
      <c r="BV212" s="1366"/>
      <c r="BW212" s="1366"/>
      <c r="BX212" s="1366"/>
      <c r="BY212" s="1366"/>
      <c r="BZ212" s="1367"/>
      <c r="CA212" s="72"/>
      <c r="CB212" s="2"/>
      <c r="CC212" s="1918" t="str">
        <f>IF(CC158="","",CC158)</f>
        <v/>
      </c>
      <c r="CD212" s="1861"/>
      <c r="CE212" s="1861"/>
      <c r="CF212" s="1862"/>
      <c r="CG212" s="1860" t="str">
        <f>IF(CG158="","",CG158)</f>
        <v/>
      </c>
      <c r="CH212" s="1861"/>
      <c r="CI212" s="1861"/>
      <c r="CJ212" s="1862"/>
      <c r="CK212" s="1919" t="str">
        <f>IF(CK158="","",CK158)</f>
        <v/>
      </c>
      <c r="CL212" s="1920"/>
      <c r="CM212" s="1920"/>
      <c r="CN212" s="1921"/>
      <c r="CO212" s="2928" t="s">
        <v>79</v>
      </c>
      <c r="CP212" s="2928"/>
      <c r="CQ212" s="2928"/>
      <c r="CR212" s="2928"/>
      <c r="CS212" s="1860" t="str">
        <f>IF(CS158="","",CS158)</f>
        <v/>
      </c>
      <c r="CT212" s="1861"/>
      <c r="CU212" s="1861"/>
      <c r="CV212" s="1862"/>
      <c r="CW212" s="1860" t="str">
        <f>IF(CW158="","",CW158)</f>
        <v/>
      </c>
      <c r="CX212" s="1861"/>
      <c r="CY212" s="1861"/>
      <c r="CZ212" s="1862"/>
      <c r="DA212" s="1860" t="str">
        <f>IF(DA158="","",DA158)</f>
        <v/>
      </c>
      <c r="DB212" s="1861"/>
      <c r="DC212" s="1861"/>
      <c r="DD212" s="1862"/>
      <c r="DE212" s="1860" t="str">
        <f>IF(DE158="","",DE158)</f>
        <v/>
      </c>
      <c r="DF212" s="1861"/>
      <c r="DG212" s="1861"/>
      <c r="DH212" s="1862"/>
      <c r="DI212" s="2928" t="s">
        <v>79</v>
      </c>
      <c r="DJ212" s="2928"/>
      <c r="DK212" s="2928"/>
      <c r="DL212" s="2928"/>
      <c r="DM212" s="1861" t="str">
        <f>IF(DM158="","",DM158)</f>
        <v/>
      </c>
      <c r="DN212" s="1861"/>
      <c r="DO212" s="1861"/>
      <c r="DP212" s="1862"/>
      <c r="DQ212" s="1860" t="str">
        <f>IF(DQ158="","",DQ158)</f>
        <v/>
      </c>
      <c r="DR212" s="1861"/>
      <c r="DS212" s="1861"/>
      <c r="DT212" s="1862"/>
      <c r="DU212" s="1860" t="str">
        <f>IF(DU158="","",DU158)</f>
        <v/>
      </c>
      <c r="DV212" s="1861"/>
      <c r="DW212" s="1861"/>
      <c r="DX212" s="1862"/>
      <c r="DY212" s="1860" t="str">
        <f>IF(DY158="","",DY158)</f>
        <v/>
      </c>
      <c r="DZ212" s="1861"/>
      <c r="EA212" s="1861"/>
      <c r="EB212" s="1862"/>
      <c r="EC212" s="1860" t="str">
        <f>IF(EC158="","",EC158)</f>
        <v/>
      </c>
      <c r="ED212" s="1861"/>
      <c r="EE212" s="1861"/>
      <c r="EF212" s="1996"/>
      <c r="EG212" s="2924" t="str">
        <f>IF(EG158="","",EG158)</f>
        <v/>
      </c>
      <c r="EH212" s="2925"/>
      <c r="EI212" s="2925"/>
      <c r="EJ212" s="2926"/>
      <c r="EK212" s="1995" t="str">
        <f>IF(EK158="","",EK158)</f>
        <v/>
      </c>
      <c r="EL212" s="1861"/>
      <c r="EM212" s="1861"/>
      <c r="EN212" s="1864"/>
      <c r="EO212" s="1863" t="str">
        <f>IF(EO158="","",EO158)</f>
        <v/>
      </c>
      <c r="EP212" s="1861"/>
      <c r="EQ212" s="1861"/>
      <c r="ER212" s="1864"/>
      <c r="ES212" s="1863" t="str">
        <f>IF(ES158="","",ES158)</f>
        <v/>
      </c>
      <c r="ET212" s="1861"/>
      <c r="EU212" s="1861"/>
      <c r="EV212" s="1975"/>
      <c r="EW212" s="1976" t="str">
        <f>IF(EW158="","",EW158)</f>
        <v/>
      </c>
      <c r="EX212" s="1861"/>
      <c r="EY212" s="1861"/>
      <c r="EZ212" s="1864"/>
      <c r="FA212" s="1863" t="str">
        <f>IF(FA158="","",FA158)</f>
        <v/>
      </c>
      <c r="FB212" s="1861"/>
      <c r="FC212" s="1861"/>
      <c r="FD212" s="1864"/>
      <c r="FE212" s="1863" t="str">
        <f>IF(FE158="","",FE158)</f>
        <v/>
      </c>
      <c r="FF212" s="1861"/>
      <c r="FG212" s="1861"/>
      <c r="FH212" s="1975"/>
      <c r="FI212" s="1976" t="str">
        <f>IF(FI158="","",FI158)</f>
        <v/>
      </c>
      <c r="FJ212" s="1861"/>
      <c r="FK212" s="1861"/>
      <c r="FL212" s="1864"/>
      <c r="FM212" s="1863" t="str">
        <f>IF(FM158="","",FM158)</f>
        <v/>
      </c>
      <c r="FN212" s="1861"/>
      <c r="FO212" s="1861"/>
      <c r="FP212" s="1864"/>
      <c r="FQ212" s="1863" t="str">
        <f>IF(FQ158="","",FQ158)</f>
        <v/>
      </c>
      <c r="FR212" s="1861"/>
      <c r="FS212" s="1861"/>
      <c r="FT212" s="1977"/>
    </row>
    <row r="213" spans="2:176" ht="22.5" customHeight="1" x14ac:dyDescent="0.2">
      <c r="B213" s="94" t="str">
        <f t="shared" si="19"/>
        <v/>
      </c>
      <c r="C213" s="86" t="str">
        <f t="shared" si="19"/>
        <v/>
      </c>
      <c r="D213" s="397" t="str">
        <f t="shared" si="19"/>
        <v/>
      </c>
      <c r="E213" s="398"/>
      <c r="F213" s="398"/>
      <c r="G213" s="398"/>
      <c r="H213" s="398"/>
      <c r="I213" s="398"/>
      <c r="J213" s="398"/>
      <c r="K213" s="398"/>
      <c r="L213" s="398"/>
      <c r="M213" s="398"/>
      <c r="N213" s="398"/>
      <c r="O213" s="2847"/>
      <c r="P213" s="1150" t="str">
        <f>IF(P159="","",P159)</f>
        <v/>
      </c>
      <c r="Q213" s="1150"/>
      <c r="R213" s="1150"/>
      <c r="S213" s="363" t="str">
        <f>IF(S159="","",S159)</f>
        <v/>
      </c>
      <c r="T213" s="364"/>
      <c r="U213" s="364"/>
      <c r="V213" s="364"/>
      <c r="W213" s="365"/>
      <c r="X213" s="1151" t="str">
        <f>IF(X159="","",X159)</f>
        <v/>
      </c>
      <c r="Y213" s="938"/>
      <c r="Z213" s="938"/>
      <c r="AA213" s="938"/>
      <c r="AB213" s="938"/>
      <c r="AC213" s="938"/>
      <c r="AD213" s="938"/>
      <c r="AE213" s="938"/>
      <c r="AF213" s="938"/>
      <c r="AG213" s="938"/>
      <c r="AH213" s="938"/>
      <c r="AI213" s="939"/>
      <c r="AJ213" s="1152" t="str">
        <f t="shared" si="20"/>
        <v/>
      </c>
      <c r="AK213" s="1153"/>
      <c r="AL213" s="1153"/>
      <c r="AM213" s="1153"/>
      <c r="AN213" s="1153"/>
      <c r="AO213" s="1153"/>
      <c r="AP213" s="1153"/>
      <c r="AQ213" s="1153"/>
      <c r="AR213" s="1153"/>
      <c r="AS213" s="1153"/>
      <c r="AT213" s="1153"/>
      <c r="AU213" s="1153"/>
      <c r="AV213" s="1153"/>
      <c r="AW213" s="1153"/>
      <c r="AX213" s="1153"/>
      <c r="AY213" s="1153"/>
      <c r="AZ213" s="1153"/>
      <c r="BA213" s="1153"/>
      <c r="BB213" s="1153"/>
      <c r="BC213" s="1153"/>
      <c r="BD213" s="1153"/>
      <c r="BE213" s="1153"/>
      <c r="BF213" s="1153"/>
      <c r="BG213" s="1153"/>
      <c r="BH213" s="1364"/>
      <c r="BI213" s="1365"/>
      <c r="BJ213" s="1366"/>
      <c r="BK213" s="1366"/>
      <c r="BL213" s="1366"/>
      <c r="BM213" s="1366"/>
      <c r="BN213" s="1366"/>
      <c r="BO213" s="1366"/>
      <c r="BP213" s="1366"/>
      <c r="BQ213" s="1366"/>
      <c r="BR213" s="1366"/>
      <c r="BS213" s="1366"/>
      <c r="BT213" s="1366"/>
      <c r="BU213" s="1366"/>
      <c r="BV213" s="1366"/>
      <c r="BW213" s="1366"/>
      <c r="BX213" s="1366"/>
      <c r="BY213" s="1366"/>
      <c r="BZ213" s="1367"/>
      <c r="CA213" s="72"/>
      <c r="CB213" s="2"/>
      <c r="CC213" s="1992" t="str">
        <f>IF(CC159="","",CC159)</f>
        <v/>
      </c>
      <c r="CD213" s="1920"/>
      <c r="CE213" s="1920"/>
      <c r="CF213" s="1993"/>
      <c r="CG213" s="2358" t="str">
        <f>IF(CG159="","",CG159)</f>
        <v/>
      </c>
      <c r="CH213" s="1920"/>
      <c r="CI213" s="1920"/>
      <c r="CJ213" s="1993"/>
      <c r="CK213" s="1919" t="str">
        <f>IF(CK159="","",CK159)</f>
        <v/>
      </c>
      <c r="CL213" s="1920"/>
      <c r="CM213" s="1920"/>
      <c r="CN213" s="1921"/>
      <c r="CO213" s="2927" t="s">
        <v>79</v>
      </c>
      <c r="CP213" s="2927"/>
      <c r="CQ213" s="2927"/>
      <c r="CR213" s="2927"/>
      <c r="CS213" s="1860" t="str">
        <f>IF(CS159="","",CS159)</f>
        <v/>
      </c>
      <c r="CT213" s="1861"/>
      <c r="CU213" s="1861"/>
      <c r="CV213" s="1862"/>
      <c r="CW213" s="1860" t="str">
        <f>IF(CW159="","",CW159)</f>
        <v/>
      </c>
      <c r="CX213" s="1861"/>
      <c r="CY213" s="1861"/>
      <c r="CZ213" s="1862"/>
      <c r="DA213" s="1860" t="str">
        <f>IF(DA159="","",DA159)</f>
        <v/>
      </c>
      <c r="DB213" s="1861"/>
      <c r="DC213" s="1861"/>
      <c r="DD213" s="1862"/>
      <c r="DE213" s="1860" t="str">
        <f>IF(DE159="","",DE159)</f>
        <v/>
      </c>
      <c r="DF213" s="1861"/>
      <c r="DG213" s="1861"/>
      <c r="DH213" s="1862"/>
      <c r="DI213" s="2927" t="s">
        <v>79</v>
      </c>
      <c r="DJ213" s="2927"/>
      <c r="DK213" s="2927"/>
      <c r="DL213" s="2927"/>
      <c r="DM213" s="1861" t="str">
        <f>IF(DM159="","",DM159)</f>
        <v/>
      </c>
      <c r="DN213" s="1861"/>
      <c r="DO213" s="1861"/>
      <c r="DP213" s="1862"/>
      <c r="DQ213" s="1860" t="str">
        <f>IF(DQ159="","",DQ159)</f>
        <v/>
      </c>
      <c r="DR213" s="1861"/>
      <c r="DS213" s="1861"/>
      <c r="DT213" s="1862"/>
      <c r="DU213" s="1860" t="str">
        <f>IF(DU159="","",DU159)</f>
        <v/>
      </c>
      <c r="DV213" s="1861"/>
      <c r="DW213" s="1861"/>
      <c r="DX213" s="1862"/>
      <c r="DY213" s="1860" t="str">
        <f>IF(DY159="","",DY159)</f>
        <v/>
      </c>
      <c r="DZ213" s="1861"/>
      <c r="EA213" s="1861"/>
      <c r="EB213" s="1862"/>
      <c r="EC213" s="1860" t="str">
        <f>IF(EC159="","",EC159)</f>
        <v/>
      </c>
      <c r="ED213" s="1861"/>
      <c r="EE213" s="1861"/>
      <c r="EF213" s="1996"/>
      <c r="EG213" s="2924" t="str">
        <f>IF(EG159="","",EG159)</f>
        <v/>
      </c>
      <c r="EH213" s="2925"/>
      <c r="EI213" s="2925"/>
      <c r="EJ213" s="2926"/>
      <c r="EK213" s="1995" t="str">
        <f>IF(EK159="","",EK159)</f>
        <v/>
      </c>
      <c r="EL213" s="1861"/>
      <c r="EM213" s="1861"/>
      <c r="EN213" s="1864"/>
      <c r="EO213" s="1863" t="str">
        <f>IF(EO159="","",EO159)</f>
        <v/>
      </c>
      <c r="EP213" s="1861"/>
      <c r="EQ213" s="1861"/>
      <c r="ER213" s="1864"/>
      <c r="ES213" s="1863" t="str">
        <f>IF(ES159="","",ES159)</f>
        <v/>
      </c>
      <c r="ET213" s="1861"/>
      <c r="EU213" s="1861"/>
      <c r="EV213" s="1975"/>
      <c r="EW213" s="1976" t="str">
        <f>IF(EW159="","",EW159)</f>
        <v/>
      </c>
      <c r="EX213" s="1861"/>
      <c r="EY213" s="1861"/>
      <c r="EZ213" s="1864"/>
      <c r="FA213" s="1863" t="str">
        <f>IF(FA159="","",FA159)</f>
        <v/>
      </c>
      <c r="FB213" s="1861"/>
      <c r="FC213" s="1861"/>
      <c r="FD213" s="1864"/>
      <c r="FE213" s="1863" t="str">
        <f>IF(FE159="","",FE159)</f>
        <v/>
      </c>
      <c r="FF213" s="1861"/>
      <c r="FG213" s="1861"/>
      <c r="FH213" s="1975"/>
      <c r="FI213" s="1976" t="str">
        <f>IF(FI159="","",FI159)</f>
        <v/>
      </c>
      <c r="FJ213" s="1861"/>
      <c r="FK213" s="1861"/>
      <c r="FL213" s="1864"/>
      <c r="FM213" s="1863" t="str">
        <f>IF(FM159="","",FM159)</f>
        <v/>
      </c>
      <c r="FN213" s="1861"/>
      <c r="FO213" s="1861"/>
      <c r="FP213" s="1864"/>
      <c r="FQ213" s="1863" t="str">
        <f>IF(FQ159="","",FQ159)</f>
        <v/>
      </c>
      <c r="FR213" s="1861"/>
      <c r="FS213" s="1861"/>
      <c r="FT213" s="1977"/>
    </row>
    <row r="214" spans="2:176" ht="22.5" customHeight="1" x14ac:dyDescent="0.2">
      <c r="B214" s="94" t="str">
        <f t="shared" si="19"/>
        <v/>
      </c>
      <c r="C214" s="86" t="str">
        <f t="shared" si="19"/>
        <v/>
      </c>
      <c r="D214" s="397" t="str">
        <f t="shared" si="19"/>
        <v/>
      </c>
      <c r="E214" s="398"/>
      <c r="F214" s="398"/>
      <c r="G214" s="398"/>
      <c r="H214" s="398"/>
      <c r="I214" s="398"/>
      <c r="J214" s="398"/>
      <c r="K214" s="398"/>
      <c r="L214" s="398"/>
      <c r="M214" s="398"/>
      <c r="N214" s="398"/>
      <c r="O214" s="2847"/>
      <c r="P214" s="1150" t="str">
        <f>IF(P160="","",P160)</f>
        <v/>
      </c>
      <c r="Q214" s="1150"/>
      <c r="R214" s="1150"/>
      <c r="S214" s="363" t="str">
        <f>IF(S160="","",S160)</f>
        <v/>
      </c>
      <c r="T214" s="364"/>
      <c r="U214" s="364"/>
      <c r="V214" s="364"/>
      <c r="W214" s="365"/>
      <c r="X214" s="1151" t="str">
        <f>IF(X160="","",X160)</f>
        <v/>
      </c>
      <c r="Y214" s="938"/>
      <c r="Z214" s="938"/>
      <c r="AA214" s="938"/>
      <c r="AB214" s="938"/>
      <c r="AC214" s="938"/>
      <c r="AD214" s="938"/>
      <c r="AE214" s="938"/>
      <c r="AF214" s="938"/>
      <c r="AG214" s="938"/>
      <c r="AH214" s="938"/>
      <c r="AI214" s="939"/>
      <c r="AJ214" s="1152" t="str">
        <f t="shared" si="20"/>
        <v/>
      </c>
      <c r="AK214" s="1153"/>
      <c r="AL214" s="1153"/>
      <c r="AM214" s="1153"/>
      <c r="AN214" s="1153"/>
      <c r="AO214" s="1153"/>
      <c r="AP214" s="1153"/>
      <c r="AQ214" s="1153"/>
      <c r="AR214" s="1153"/>
      <c r="AS214" s="1153"/>
      <c r="AT214" s="1153"/>
      <c r="AU214" s="1153"/>
      <c r="AV214" s="1153"/>
      <c r="AW214" s="1153"/>
      <c r="AX214" s="1153"/>
      <c r="AY214" s="1153"/>
      <c r="AZ214" s="1153"/>
      <c r="BA214" s="1153"/>
      <c r="BB214" s="1153"/>
      <c r="BC214" s="1153"/>
      <c r="BD214" s="1153"/>
      <c r="BE214" s="1153"/>
      <c r="BF214" s="1153"/>
      <c r="BG214" s="1153"/>
      <c r="BH214" s="1364"/>
      <c r="BI214" s="1365"/>
      <c r="BJ214" s="1366"/>
      <c r="BK214" s="1366"/>
      <c r="BL214" s="1366"/>
      <c r="BM214" s="1366"/>
      <c r="BN214" s="1366"/>
      <c r="BO214" s="1366"/>
      <c r="BP214" s="1366"/>
      <c r="BQ214" s="1366"/>
      <c r="BR214" s="1366"/>
      <c r="BS214" s="1366"/>
      <c r="BT214" s="1366"/>
      <c r="BU214" s="1366"/>
      <c r="BV214" s="1366"/>
      <c r="BW214" s="1366"/>
      <c r="BX214" s="1366"/>
      <c r="BY214" s="1366"/>
      <c r="BZ214" s="1367"/>
      <c r="CA214" s="72"/>
      <c r="CB214" s="2"/>
      <c r="CC214" s="1992" t="str">
        <f>IF(CC160="","",CC160)</f>
        <v/>
      </c>
      <c r="CD214" s="1920"/>
      <c r="CE214" s="1920"/>
      <c r="CF214" s="1993"/>
      <c r="CG214" s="2358" t="str">
        <f>IF(CG160="","",CG160)</f>
        <v/>
      </c>
      <c r="CH214" s="1920"/>
      <c r="CI214" s="1920"/>
      <c r="CJ214" s="1993"/>
      <c r="CK214" s="1919" t="str">
        <f>IF(CK160="","",CK160)</f>
        <v/>
      </c>
      <c r="CL214" s="1920"/>
      <c r="CM214" s="1920"/>
      <c r="CN214" s="1921"/>
      <c r="CO214" s="2927" t="s">
        <v>79</v>
      </c>
      <c r="CP214" s="2927"/>
      <c r="CQ214" s="2927"/>
      <c r="CR214" s="2927"/>
      <c r="CS214" s="1860" t="str">
        <f>IF(CS160="","",CS160)</f>
        <v/>
      </c>
      <c r="CT214" s="1861"/>
      <c r="CU214" s="1861"/>
      <c r="CV214" s="1862"/>
      <c r="CW214" s="1860" t="str">
        <f>IF(CW160="","",CW160)</f>
        <v/>
      </c>
      <c r="CX214" s="1861"/>
      <c r="CY214" s="1861"/>
      <c r="CZ214" s="1862"/>
      <c r="DA214" s="1860" t="str">
        <f>IF(DA160="","",DA160)</f>
        <v/>
      </c>
      <c r="DB214" s="1861"/>
      <c r="DC214" s="1861"/>
      <c r="DD214" s="1862"/>
      <c r="DE214" s="1860" t="str">
        <f>IF(DE160="","",DE160)</f>
        <v/>
      </c>
      <c r="DF214" s="1861"/>
      <c r="DG214" s="1861"/>
      <c r="DH214" s="1862"/>
      <c r="DI214" s="2927" t="s">
        <v>79</v>
      </c>
      <c r="DJ214" s="2927"/>
      <c r="DK214" s="2927"/>
      <c r="DL214" s="2927"/>
      <c r="DM214" s="1861" t="str">
        <f>IF(DM160="","",DM160)</f>
        <v/>
      </c>
      <c r="DN214" s="1861"/>
      <c r="DO214" s="1861"/>
      <c r="DP214" s="1862"/>
      <c r="DQ214" s="1860" t="str">
        <f>IF(DQ160="","",DQ160)</f>
        <v/>
      </c>
      <c r="DR214" s="1861"/>
      <c r="DS214" s="1861"/>
      <c r="DT214" s="1862"/>
      <c r="DU214" s="1860" t="str">
        <f>IF(DU160="","",DU160)</f>
        <v/>
      </c>
      <c r="DV214" s="1861"/>
      <c r="DW214" s="1861"/>
      <c r="DX214" s="1862"/>
      <c r="DY214" s="1860" t="str">
        <f>IF(DY160="","",DY160)</f>
        <v/>
      </c>
      <c r="DZ214" s="1861"/>
      <c r="EA214" s="1861"/>
      <c r="EB214" s="1862"/>
      <c r="EC214" s="1860" t="str">
        <f>IF(EC160="","",EC160)</f>
        <v/>
      </c>
      <c r="ED214" s="1861"/>
      <c r="EE214" s="1861"/>
      <c r="EF214" s="1996"/>
      <c r="EG214" s="2924" t="str">
        <f>IF(EG160="","",EG160)</f>
        <v/>
      </c>
      <c r="EH214" s="2925"/>
      <c r="EI214" s="2925"/>
      <c r="EJ214" s="2926"/>
      <c r="EK214" s="1995" t="str">
        <f>IF(EK160="","",EK160)</f>
        <v/>
      </c>
      <c r="EL214" s="1861"/>
      <c r="EM214" s="1861"/>
      <c r="EN214" s="1864"/>
      <c r="EO214" s="1863" t="str">
        <f>IF(EO160="","",EO160)</f>
        <v/>
      </c>
      <c r="EP214" s="1861"/>
      <c r="EQ214" s="1861"/>
      <c r="ER214" s="1864"/>
      <c r="ES214" s="1863" t="str">
        <f>IF(ES160="","",ES160)</f>
        <v/>
      </c>
      <c r="ET214" s="1861"/>
      <c r="EU214" s="1861"/>
      <c r="EV214" s="1975"/>
      <c r="EW214" s="1976" t="str">
        <f>IF(EW160="","",EW160)</f>
        <v/>
      </c>
      <c r="EX214" s="1861"/>
      <c r="EY214" s="1861"/>
      <c r="EZ214" s="1864"/>
      <c r="FA214" s="1863" t="str">
        <f>IF(FA160="","",FA160)</f>
        <v/>
      </c>
      <c r="FB214" s="1861"/>
      <c r="FC214" s="1861"/>
      <c r="FD214" s="1864"/>
      <c r="FE214" s="1863" t="str">
        <f>IF(FE160="","",FE160)</f>
        <v/>
      </c>
      <c r="FF214" s="1861"/>
      <c r="FG214" s="1861"/>
      <c r="FH214" s="1975"/>
      <c r="FI214" s="1976" t="str">
        <f>IF(FI160="","",FI160)</f>
        <v/>
      </c>
      <c r="FJ214" s="1861"/>
      <c r="FK214" s="1861"/>
      <c r="FL214" s="1864"/>
      <c r="FM214" s="1863" t="str">
        <f>IF(FM160="","",FM160)</f>
        <v/>
      </c>
      <c r="FN214" s="1861"/>
      <c r="FO214" s="1861"/>
      <c r="FP214" s="1864"/>
      <c r="FQ214" s="1863" t="str">
        <f>IF(FQ160="","",FQ160)</f>
        <v/>
      </c>
      <c r="FR214" s="1861"/>
      <c r="FS214" s="1861"/>
      <c r="FT214" s="1977"/>
    </row>
    <row r="215" spans="2:176" ht="22.5" customHeight="1" thickBot="1" x14ac:dyDescent="0.25">
      <c r="B215" s="95" t="str">
        <f t="shared" si="19"/>
        <v/>
      </c>
      <c r="C215" s="96" t="str">
        <f t="shared" si="19"/>
        <v/>
      </c>
      <c r="D215" s="962" t="str">
        <f t="shared" si="19"/>
        <v/>
      </c>
      <c r="E215" s="963"/>
      <c r="F215" s="963"/>
      <c r="G215" s="963"/>
      <c r="H215" s="963"/>
      <c r="I215" s="963"/>
      <c r="J215" s="963"/>
      <c r="K215" s="963"/>
      <c r="L215" s="963"/>
      <c r="M215" s="963"/>
      <c r="N215" s="963"/>
      <c r="O215" s="2846"/>
      <c r="P215" s="1194" t="str">
        <f>IF(P161="","",P161)</f>
        <v/>
      </c>
      <c r="Q215" s="1194"/>
      <c r="R215" s="1194"/>
      <c r="S215" s="1195" t="str">
        <f>IF(S161="","",S161)</f>
        <v/>
      </c>
      <c r="T215" s="1196"/>
      <c r="U215" s="1196"/>
      <c r="V215" s="1196"/>
      <c r="W215" s="1197"/>
      <c r="X215" s="970" t="str">
        <f>IF(X161="","",X161)</f>
        <v/>
      </c>
      <c r="Y215" s="971"/>
      <c r="Z215" s="971"/>
      <c r="AA215" s="971"/>
      <c r="AB215" s="971"/>
      <c r="AC215" s="971"/>
      <c r="AD215" s="971"/>
      <c r="AE215" s="971"/>
      <c r="AF215" s="971"/>
      <c r="AG215" s="971"/>
      <c r="AH215" s="971"/>
      <c r="AI215" s="972"/>
      <c r="AJ215" s="1224" t="str">
        <f t="shared" si="20"/>
        <v/>
      </c>
      <c r="AK215" s="1225"/>
      <c r="AL215" s="1225"/>
      <c r="AM215" s="1225"/>
      <c r="AN215" s="1225"/>
      <c r="AO215" s="1225"/>
      <c r="AP215" s="1225"/>
      <c r="AQ215" s="1225"/>
      <c r="AR215" s="1225"/>
      <c r="AS215" s="1225"/>
      <c r="AT215" s="1225"/>
      <c r="AU215" s="1225"/>
      <c r="AV215" s="1225"/>
      <c r="AW215" s="1225"/>
      <c r="AX215" s="1225"/>
      <c r="AY215" s="1225"/>
      <c r="AZ215" s="1225"/>
      <c r="BA215" s="1225"/>
      <c r="BB215" s="1225"/>
      <c r="BC215" s="1225"/>
      <c r="BD215" s="1225"/>
      <c r="BE215" s="1225"/>
      <c r="BF215" s="1225"/>
      <c r="BG215" s="1225"/>
      <c r="BH215" s="1414"/>
      <c r="BI215" s="1415"/>
      <c r="BJ215" s="1416"/>
      <c r="BK215" s="1416"/>
      <c r="BL215" s="1416"/>
      <c r="BM215" s="1416"/>
      <c r="BN215" s="1416"/>
      <c r="BO215" s="1416"/>
      <c r="BP215" s="1416"/>
      <c r="BQ215" s="1416"/>
      <c r="BR215" s="1416"/>
      <c r="BS215" s="1416"/>
      <c r="BT215" s="1416"/>
      <c r="BU215" s="1416"/>
      <c r="BV215" s="1416"/>
      <c r="BW215" s="1416"/>
      <c r="BX215" s="1416"/>
      <c r="BY215" s="1416"/>
      <c r="BZ215" s="1417"/>
      <c r="CA215" s="72"/>
      <c r="CB215" s="2"/>
      <c r="CC215" s="2949" t="str">
        <f>IF(CC161="","",CC161)</f>
        <v/>
      </c>
      <c r="CD215" s="1983"/>
      <c r="CE215" s="1983"/>
      <c r="CF215" s="1984"/>
      <c r="CG215" s="1985" t="str">
        <f>IF(CG161="","",CG161)</f>
        <v/>
      </c>
      <c r="CH215" s="1983"/>
      <c r="CI215" s="1983"/>
      <c r="CJ215" s="1984"/>
      <c r="CK215" s="1989" t="str">
        <f>IF(CK161="","",CK161)</f>
        <v/>
      </c>
      <c r="CL215" s="1983"/>
      <c r="CM215" s="1983"/>
      <c r="CN215" s="1983"/>
      <c r="CO215" s="2948" t="s">
        <v>79</v>
      </c>
      <c r="CP215" s="2948"/>
      <c r="CQ215" s="2948"/>
      <c r="CR215" s="2948"/>
      <c r="CS215" s="1985" t="str">
        <f>IF(CS161="","",CS161)</f>
        <v/>
      </c>
      <c r="CT215" s="1983"/>
      <c r="CU215" s="1983"/>
      <c r="CV215" s="1984"/>
      <c r="CW215" s="1985" t="str">
        <f>IF(CW161="","",CW161)</f>
        <v/>
      </c>
      <c r="CX215" s="1983"/>
      <c r="CY215" s="1983"/>
      <c r="CZ215" s="1984"/>
      <c r="DA215" s="1985" t="str">
        <f>IF(DA161="","",DA161)</f>
        <v/>
      </c>
      <c r="DB215" s="1983"/>
      <c r="DC215" s="1983"/>
      <c r="DD215" s="1984"/>
      <c r="DE215" s="1985" t="str">
        <f>IF(DE161="","",DE161)</f>
        <v/>
      </c>
      <c r="DF215" s="1983"/>
      <c r="DG215" s="1983"/>
      <c r="DH215" s="1984"/>
      <c r="DI215" s="2948" t="s">
        <v>79</v>
      </c>
      <c r="DJ215" s="2948"/>
      <c r="DK215" s="2948"/>
      <c r="DL215" s="2948"/>
      <c r="DM215" s="1983" t="str">
        <f>IF(DM161="","",DM161)</f>
        <v/>
      </c>
      <c r="DN215" s="1983"/>
      <c r="DO215" s="1983"/>
      <c r="DP215" s="1984"/>
      <c r="DQ215" s="1985" t="str">
        <f>IF(DQ161="","",DQ161)</f>
        <v/>
      </c>
      <c r="DR215" s="1983"/>
      <c r="DS215" s="1983"/>
      <c r="DT215" s="1984"/>
      <c r="DU215" s="1985" t="str">
        <f>IF(DU161="","",DU161)</f>
        <v/>
      </c>
      <c r="DV215" s="1983"/>
      <c r="DW215" s="1983"/>
      <c r="DX215" s="1984"/>
      <c r="DY215" s="1860" t="str">
        <f>IF(DY161="","",DY161)</f>
        <v/>
      </c>
      <c r="DZ215" s="1861"/>
      <c r="EA215" s="1861"/>
      <c r="EB215" s="1862"/>
      <c r="EC215" s="1860" t="str">
        <f>IF(EC161="","",EC161)</f>
        <v/>
      </c>
      <c r="ED215" s="1861"/>
      <c r="EE215" s="1861"/>
      <c r="EF215" s="1996"/>
      <c r="EG215" s="2924" t="str">
        <f>IF(EG161="","",EG161)</f>
        <v/>
      </c>
      <c r="EH215" s="2925"/>
      <c r="EI215" s="2925"/>
      <c r="EJ215" s="2926"/>
      <c r="EK215" s="1995" t="str">
        <f>IF(EK161="","",EK161)</f>
        <v/>
      </c>
      <c r="EL215" s="1861"/>
      <c r="EM215" s="1861"/>
      <c r="EN215" s="1864"/>
      <c r="EO215" s="1863" t="str">
        <f>IF(EO161="","",EO161)</f>
        <v/>
      </c>
      <c r="EP215" s="1861"/>
      <c r="EQ215" s="1861"/>
      <c r="ER215" s="1864"/>
      <c r="ES215" s="1863" t="str">
        <f>IF(ES161="","",ES161)</f>
        <v/>
      </c>
      <c r="ET215" s="1861"/>
      <c r="EU215" s="1861"/>
      <c r="EV215" s="1975"/>
      <c r="EW215" s="1976" t="str">
        <f>IF(EW161="","",EW161)</f>
        <v/>
      </c>
      <c r="EX215" s="1861"/>
      <c r="EY215" s="1861"/>
      <c r="EZ215" s="1864"/>
      <c r="FA215" s="1863" t="str">
        <f>IF(FA161="","",FA161)</f>
        <v/>
      </c>
      <c r="FB215" s="1861"/>
      <c r="FC215" s="1861"/>
      <c r="FD215" s="1864"/>
      <c r="FE215" s="1863" t="str">
        <f>IF(FE161="","",FE161)</f>
        <v/>
      </c>
      <c r="FF215" s="1861"/>
      <c r="FG215" s="1861"/>
      <c r="FH215" s="1975"/>
      <c r="FI215" s="1976" t="str">
        <f>IF(FI161="","",FI161)</f>
        <v/>
      </c>
      <c r="FJ215" s="1861"/>
      <c r="FK215" s="1861"/>
      <c r="FL215" s="1864"/>
      <c r="FM215" s="1863" t="str">
        <f>IF(FM161="","",FM161)</f>
        <v/>
      </c>
      <c r="FN215" s="1861"/>
      <c r="FO215" s="1861"/>
      <c r="FP215" s="1864"/>
      <c r="FQ215" s="1863" t="str">
        <f>IF(FQ161="","",FQ161)</f>
        <v/>
      </c>
      <c r="FR215" s="1861"/>
      <c r="FS215" s="1861"/>
      <c r="FT215" s="1977"/>
    </row>
    <row r="216" spans="2:176" ht="7.5" customHeight="1" x14ac:dyDescent="0.2">
      <c r="B216" s="2"/>
      <c r="C216" s="2"/>
      <c r="D216" s="2"/>
      <c r="E216" s="2"/>
      <c r="F216" s="2"/>
      <c r="G216" s="2"/>
      <c r="H216" s="2"/>
      <c r="I216" s="2"/>
      <c r="J216" s="179"/>
      <c r="K216" s="179"/>
      <c r="L216" s="179"/>
      <c r="M216" s="179"/>
      <c r="N216" s="179"/>
      <c r="O216" s="179"/>
      <c r="P216" s="2947"/>
      <c r="Q216" s="1390"/>
      <c r="R216" s="1390"/>
      <c r="S216" s="1390"/>
      <c r="T216" s="1390"/>
      <c r="U216" s="1390"/>
      <c r="V216" s="1390"/>
      <c r="W216" s="1390"/>
      <c r="X216" s="1390"/>
      <c r="Y216" s="1390"/>
      <c r="Z216" s="1390"/>
      <c r="AA216" s="1390"/>
      <c r="AB216" s="1390"/>
      <c r="AC216" s="1390"/>
      <c r="AD216" s="1390"/>
      <c r="AE216" s="1390"/>
      <c r="AF216" s="1390"/>
      <c r="AG216" s="1390"/>
      <c r="AH216" s="1390"/>
      <c r="AI216" s="1391"/>
      <c r="AJ216" s="991" t="str">
        <f t="shared" si="20"/>
        <v/>
      </c>
      <c r="AK216" s="992"/>
      <c r="AL216" s="992"/>
      <c r="AM216" s="992"/>
      <c r="AN216" s="992"/>
      <c r="AO216" s="992"/>
      <c r="AP216" s="992"/>
      <c r="AQ216" s="992"/>
      <c r="AR216" s="992"/>
      <c r="AS216" s="992"/>
      <c r="AT216" s="992"/>
      <c r="AU216" s="992"/>
      <c r="AV216" s="992"/>
      <c r="AW216" s="992"/>
      <c r="AX216" s="992"/>
      <c r="AY216" s="992"/>
      <c r="AZ216" s="992"/>
      <c r="BA216" s="992"/>
      <c r="BB216" s="992"/>
      <c r="BC216" s="992"/>
      <c r="BD216" s="992"/>
      <c r="BE216" s="992"/>
      <c r="BF216" s="992"/>
      <c r="BG216" s="992"/>
      <c r="BH216" s="1270"/>
      <c r="BI216" s="1392"/>
      <c r="BJ216" s="1393"/>
      <c r="BK216" s="1393"/>
      <c r="BL216" s="1393"/>
      <c r="BM216" s="1393"/>
      <c r="BN216" s="1393"/>
      <c r="BO216" s="1393"/>
      <c r="BP216" s="1393"/>
      <c r="BQ216" s="1393"/>
      <c r="BR216" s="1393"/>
      <c r="BS216" s="1393"/>
      <c r="BT216" s="1393"/>
      <c r="BU216" s="1393"/>
      <c r="BV216" s="1393"/>
      <c r="BW216" s="1393"/>
      <c r="BX216" s="1393"/>
      <c r="BY216" s="1393"/>
      <c r="BZ216" s="1394"/>
      <c r="CA216" s="72"/>
      <c r="CB216" s="2"/>
      <c r="CC216" s="2817"/>
      <c r="CD216" s="2817"/>
      <c r="CE216" s="2817"/>
      <c r="CF216" s="2817"/>
      <c r="CG216" s="2817"/>
      <c r="CH216" s="2817"/>
      <c r="CI216" s="2817"/>
      <c r="CJ216" s="2817"/>
      <c r="CK216" s="2817"/>
      <c r="CL216" s="2817"/>
      <c r="CM216" s="2817"/>
      <c r="CN216" s="2817"/>
      <c r="CO216" s="2817"/>
      <c r="CP216" s="2817"/>
      <c r="CQ216" s="2817"/>
      <c r="CR216" s="2817"/>
      <c r="CS216" s="2817"/>
      <c r="CT216" s="2817"/>
      <c r="CU216" s="2817"/>
      <c r="CV216" s="2817"/>
      <c r="CW216" s="2817"/>
      <c r="CX216" s="2817"/>
      <c r="CY216" s="2817"/>
      <c r="CZ216" s="2817"/>
      <c r="DA216" s="2817"/>
      <c r="DB216" s="2817"/>
      <c r="DC216" s="2817"/>
      <c r="DD216" s="2817"/>
      <c r="DE216" s="2817"/>
      <c r="DF216" s="2817"/>
      <c r="DG216" s="2817"/>
      <c r="DH216" s="2817"/>
      <c r="DI216" s="2817"/>
      <c r="DJ216" s="2817"/>
      <c r="DK216" s="2817"/>
      <c r="DL216" s="2817"/>
      <c r="DM216" s="2817"/>
      <c r="DN216" s="2817"/>
      <c r="DO216" s="2817"/>
      <c r="DP216" s="2817"/>
      <c r="DQ216" s="2817"/>
      <c r="DR216" s="2817"/>
      <c r="DS216" s="2817"/>
      <c r="DT216" s="2817"/>
      <c r="DU216" s="2817"/>
      <c r="DV216" s="2817"/>
      <c r="DW216" s="2817"/>
      <c r="DX216" s="2817"/>
      <c r="DY216" s="2943"/>
      <c r="DZ216" s="2944"/>
      <c r="EA216" s="2944"/>
      <c r="EB216" s="2944"/>
      <c r="EC216" s="2944"/>
      <c r="ED216" s="2944"/>
      <c r="EE216" s="2944"/>
      <c r="EF216" s="2944"/>
      <c r="EG216" s="2944"/>
      <c r="EH216" s="2944"/>
      <c r="EI216" s="2944"/>
      <c r="EJ216" s="2945"/>
      <c r="EK216" s="1634" t="str">
        <f>IF(EK162="","",EK162)</f>
        <v/>
      </c>
      <c r="EL216" s="1575"/>
      <c r="EM216" s="1575"/>
      <c r="EN216" s="1575"/>
      <c r="EO216" s="1575" t="str">
        <f>IF(EO162="","",EO162)</f>
        <v/>
      </c>
      <c r="EP216" s="1575"/>
      <c r="EQ216" s="1575"/>
      <c r="ER216" s="1575"/>
      <c r="ES216" s="1575" t="str">
        <f>IF(ES162="","",ES162)</f>
        <v/>
      </c>
      <c r="ET216" s="1575"/>
      <c r="EU216" s="1575"/>
      <c r="EV216" s="2930"/>
      <c r="EW216" s="1575" t="str">
        <f>IF(EW162="","",EW162)</f>
        <v/>
      </c>
      <c r="EX216" s="1575"/>
      <c r="EY216" s="1575"/>
      <c r="EZ216" s="1575"/>
      <c r="FA216" s="1575" t="str">
        <f>IF(FA162="","",FA162)</f>
        <v/>
      </c>
      <c r="FB216" s="1575"/>
      <c r="FC216" s="1575"/>
      <c r="FD216" s="1575"/>
      <c r="FE216" s="1575" t="str">
        <f>IF(FE162="","",FE162)</f>
        <v/>
      </c>
      <c r="FF216" s="1575"/>
      <c r="FG216" s="1575"/>
      <c r="FH216" s="2930"/>
      <c r="FI216" s="1575" t="str">
        <f>IF(FI162="","",FI162)</f>
        <v/>
      </c>
      <c r="FJ216" s="1575"/>
      <c r="FK216" s="1575"/>
      <c r="FL216" s="1575"/>
      <c r="FM216" s="1575" t="str">
        <f>IF(FM162="","",FM162)</f>
        <v/>
      </c>
      <c r="FN216" s="1575"/>
      <c r="FO216" s="1575"/>
      <c r="FP216" s="1575"/>
      <c r="FQ216" s="1575" t="str">
        <f>IF(FQ162="","",FQ162)</f>
        <v/>
      </c>
      <c r="FR216" s="1575"/>
      <c r="FS216" s="1575"/>
      <c r="FT216" s="2937"/>
    </row>
    <row r="217" spans="2:176" ht="15" customHeight="1" thickBot="1" x14ac:dyDescent="0.25">
      <c r="B217" s="2"/>
      <c r="C217" s="2"/>
      <c r="D217" s="2"/>
      <c r="E217" s="2"/>
      <c r="F217" s="2"/>
      <c r="G217" s="2"/>
      <c r="H217" s="2"/>
      <c r="I217" s="2"/>
      <c r="J217" s="179"/>
      <c r="K217" s="179"/>
      <c r="L217" s="179"/>
      <c r="M217" s="179"/>
      <c r="N217" s="179"/>
      <c r="O217" s="179"/>
      <c r="P217" s="2939" t="s">
        <v>84</v>
      </c>
      <c r="Q217" s="1429"/>
      <c r="R217" s="1429"/>
      <c r="S217" s="1429"/>
      <c r="T217" s="1429"/>
      <c r="U217" s="1429"/>
      <c r="V217" s="1429"/>
      <c r="W217" s="1429"/>
      <c r="X217" s="1429"/>
      <c r="Y217" s="1429"/>
      <c r="Z217" s="1429"/>
      <c r="AA217" s="1429"/>
      <c r="AB217" s="1429"/>
      <c r="AC217" s="1429"/>
      <c r="AD217" s="1429"/>
      <c r="AE217" s="1429"/>
      <c r="AF217" s="1429"/>
      <c r="AG217" s="1429"/>
      <c r="AH217" s="1429"/>
      <c r="AI217" s="1430"/>
      <c r="AJ217" s="994"/>
      <c r="AK217" s="986"/>
      <c r="AL217" s="986"/>
      <c r="AM217" s="986"/>
      <c r="AN217" s="986"/>
      <c r="AO217" s="986"/>
      <c r="AP217" s="986"/>
      <c r="AQ217" s="986"/>
      <c r="AR217" s="986"/>
      <c r="AS217" s="986"/>
      <c r="AT217" s="986"/>
      <c r="AU217" s="986"/>
      <c r="AV217" s="986"/>
      <c r="AW217" s="986"/>
      <c r="AX217" s="986"/>
      <c r="AY217" s="986"/>
      <c r="AZ217" s="986"/>
      <c r="BA217" s="986"/>
      <c r="BB217" s="986"/>
      <c r="BC217" s="986"/>
      <c r="BD217" s="986"/>
      <c r="BE217" s="986"/>
      <c r="BF217" s="986"/>
      <c r="BG217" s="986"/>
      <c r="BH217" s="987"/>
      <c r="BI217" s="1505"/>
      <c r="BJ217" s="1506"/>
      <c r="BK217" s="1506"/>
      <c r="BL217" s="1506"/>
      <c r="BM217" s="1506"/>
      <c r="BN217" s="1506"/>
      <c r="BO217" s="1506"/>
      <c r="BP217" s="1506"/>
      <c r="BQ217" s="1506"/>
      <c r="BR217" s="1506"/>
      <c r="BS217" s="1506"/>
      <c r="BT217" s="1506"/>
      <c r="BU217" s="1506"/>
      <c r="BV217" s="1506"/>
      <c r="BW217" s="1506"/>
      <c r="BX217" s="1506"/>
      <c r="BY217" s="1506"/>
      <c r="BZ217" s="1507"/>
      <c r="CA217" s="72"/>
      <c r="CB217" s="2"/>
      <c r="CC217" s="2818"/>
      <c r="CD217" s="2818"/>
      <c r="CE217" s="2818"/>
      <c r="CF217" s="2818"/>
      <c r="CG217" s="2818"/>
      <c r="CH217" s="2818"/>
      <c r="CI217" s="2818"/>
      <c r="CJ217" s="2818"/>
      <c r="CK217" s="2818"/>
      <c r="CL217" s="2818"/>
      <c r="CM217" s="2818"/>
      <c r="CN217" s="2818"/>
      <c r="CO217" s="2818"/>
      <c r="CP217" s="2818"/>
      <c r="CQ217" s="2818"/>
      <c r="CR217" s="2818"/>
      <c r="CS217" s="2818"/>
      <c r="CT217" s="2818"/>
      <c r="CU217" s="2818"/>
      <c r="CV217" s="2818"/>
      <c r="CW217" s="2818"/>
      <c r="CX217" s="2818"/>
      <c r="CY217" s="2818"/>
      <c r="CZ217" s="2818"/>
      <c r="DA217" s="2818"/>
      <c r="DB217" s="2818"/>
      <c r="DC217" s="2818"/>
      <c r="DD217" s="2818"/>
      <c r="DE217" s="2818"/>
      <c r="DF217" s="2818"/>
      <c r="DG217" s="2818"/>
      <c r="DH217" s="2818"/>
      <c r="DI217" s="2818"/>
      <c r="DJ217" s="2818"/>
      <c r="DK217" s="2818"/>
      <c r="DL217" s="2818"/>
      <c r="DM217" s="2818"/>
      <c r="DN217" s="2818"/>
      <c r="DO217" s="2818"/>
      <c r="DP217" s="2818"/>
      <c r="DQ217" s="2818"/>
      <c r="DR217" s="2818"/>
      <c r="DS217" s="2818"/>
      <c r="DT217" s="2818"/>
      <c r="DU217" s="2818"/>
      <c r="DV217" s="2818"/>
      <c r="DW217" s="2818"/>
      <c r="DX217" s="2818"/>
      <c r="DY217" s="2940" t="s">
        <v>109</v>
      </c>
      <c r="DZ217" s="2941"/>
      <c r="EA217" s="2941"/>
      <c r="EB217" s="2941"/>
      <c r="EC217" s="2941"/>
      <c r="ED217" s="2941"/>
      <c r="EE217" s="2941"/>
      <c r="EF217" s="2941"/>
      <c r="EG217" s="2941"/>
      <c r="EH217" s="2941"/>
      <c r="EI217" s="2941"/>
      <c r="EJ217" s="2942"/>
      <c r="EK217" s="2946"/>
      <c r="EL217" s="2929"/>
      <c r="EM217" s="2929"/>
      <c r="EN217" s="2929"/>
      <c r="EO217" s="2929"/>
      <c r="EP217" s="2929"/>
      <c r="EQ217" s="2929"/>
      <c r="ER217" s="2929"/>
      <c r="ES217" s="2929"/>
      <c r="ET217" s="2929"/>
      <c r="EU217" s="2929"/>
      <c r="EV217" s="2931"/>
      <c r="EW217" s="2929"/>
      <c r="EX217" s="2929"/>
      <c r="EY217" s="2929"/>
      <c r="EZ217" s="2929"/>
      <c r="FA217" s="2929"/>
      <c r="FB217" s="2929"/>
      <c r="FC217" s="2929"/>
      <c r="FD217" s="2929"/>
      <c r="FE217" s="2929"/>
      <c r="FF217" s="2929"/>
      <c r="FG217" s="2929"/>
      <c r="FH217" s="2931"/>
      <c r="FI217" s="2929"/>
      <c r="FJ217" s="2929"/>
      <c r="FK217" s="2929"/>
      <c r="FL217" s="2929"/>
      <c r="FM217" s="2929"/>
      <c r="FN217" s="2929"/>
      <c r="FO217" s="2929"/>
      <c r="FP217" s="2929"/>
      <c r="FQ217" s="2929"/>
      <c r="FR217" s="2929"/>
      <c r="FS217" s="2929"/>
      <c r="FT217" s="2938"/>
    </row>
    <row r="218" spans="2:176" ht="7.5" customHeight="1" x14ac:dyDescent="0.2">
      <c r="B218" s="2"/>
      <c r="C218" s="2"/>
      <c r="D218" s="2"/>
      <c r="E218" s="2"/>
      <c r="F218" s="2"/>
      <c r="G218" s="2"/>
      <c r="H218" s="2"/>
      <c r="I218" s="2"/>
      <c r="J218" s="179"/>
      <c r="K218" s="179"/>
      <c r="L218" s="179"/>
      <c r="M218" s="179"/>
      <c r="N218" s="179"/>
      <c r="O218" s="179"/>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80"/>
      <c r="BJ218" s="180"/>
      <c r="BK218" s="180"/>
      <c r="BL218" s="180"/>
      <c r="BM218" s="180"/>
      <c r="BN218" s="180"/>
      <c r="BO218" s="180"/>
      <c r="BP218" s="180"/>
      <c r="BQ218" s="180"/>
      <c r="BR218" s="180"/>
      <c r="BS218" s="180"/>
      <c r="BT218" s="180"/>
      <c r="BU218" s="180"/>
      <c r="BV218" s="180"/>
      <c r="BW218" s="180"/>
      <c r="BX218" s="180"/>
      <c r="BY218" s="180"/>
      <c r="BZ218" s="180"/>
      <c r="CA218" s="72"/>
      <c r="CB218" s="2"/>
      <c r="CC218" s="2962" t="s">
        <v>267</v>
      </c>
      <c r="CD218" s="2963"/>
      <c r="CE218" s="2963"/>
      <c r="CF218" s="2963"/>
      <c r="CG218" s="2963"/>
      <c r="CH218" s="2963"/>
      <c r="CI218" s="2963"/>
      <c r="CJ218" s="2963"/>
      <c r="CK218" s="2963"/>
      <c r="CL218" s="2963"/>
      <c r="CM218" s="2963"/>
      <c r="CN218" s="2964"/>
      <c r="CO218" s="1633" t="str">
        <f>IF(CO164="","",CO164)</f>
        <v/>
      </c>
      <c r="CP218" s="1572"/>
      <c r="CQ218" s="1572"/>
      <c r="CR218" s="1572"/>
      <c r="CS218" s="1572" t="str">
        <f>IF(CS164="","",CS164)</f>
        <v/>
      </c>
      <c r="CT218" s="1572"/>
      <c r="CU218" s="1572"/>
      <c r="CV218" s="1572"/>
      <c r="CW218" s="1572" t="str">
        <f>IF(CW164="","",CW164)</f>
        <v/>
      </c>
      <c r="CX218" s="1572"/>
      <c r="CY218" s="1572"/>
      <c r="CZ218" s="2933"/>
      <c r="DA218" s="2935" t="str">
        <f>IF(DA164="","",DA164)</f>
        <v/>
      </c>
      <c r="DB218" s="1572"/>
      <c r="DC218" s="1572"/>
      <c r="DD218" s="1572"/>
      <c r="DE218" s="1572" t="str">
        <f>IF(DE164="","",DE164)</f>
        <v/>
      </c>
      <c r="DF218" s="1572"/>
      <c r="DG218" s="1572"/>
      <c r="DH218" s="1572"/>
      <c r="DI218" s="1572" t="str">
        <f>IF(DI164="","",DI164)</f>
        <v/>
      </c>
      <c r="DJ218" s="1572"/>
      <c r="DK218" s="1572"/>
      <c r="DL218" s="2933"/>
      <c r="DM218" s="2935" t="str">
        <f>IF(DM164="","",DM164)</f>
        <v/>
      </c>
      <c r="DN218" s="1572"/>
      <c r="DO218" s="1572"/>
      <c r="DP218" s="1572"/>
      <c r="DQ218" s="1572" t="str">
        <f>IF(DQ164="","",DQ164)</f>
        <v/>
      </c>
      <c r="DR218" s="1572"/>
      <c r="DS218" s="1572"/>
      <c r="DT218" s="1572"/>
      <c r="DU218" s="1572" t="str">
        <f>IF(DU164="","",DU164)</f>
        <v/>
      </c>
      <c r="DV218" s="1572"/>
      <c r="DW218" s="1572"/>
      <c r="DX218" s="1580"/>
      <c r="DY218" s="2955" t="s">
        <v>83</v>
      </c>
      <c r="DZ218" s="2944"/>
      <c r="EA218" s="2944"/>
      <c r="EB218" s="2944"/>
      <c r="EC218" s="2944"/>
      <c r="ED218" s="2944"/>
      <c r="EE218" s="2944"/>
      <c r="EF218" s="2944"/>
      <c r="EG218" s="2944"/>
      <c r="EH218" s="2944"/>
      <c r="EI218" s="2944"/>
      <c r="EJ218" s="2945"/>
      <c r="EK218" s="2389" t="str">
        <f>IF(EK164="","",EK164)</f>
        <v/>
      </c>
      <c r="EL218" s="1954"/>
      <c r="EM218" s="1954"/>
      <c r="EN218" s="1954"/>
      <c r="EO218" s="1954" t="str">
        <f>IF(EO164="","",EO164)</f>
        <v/>
      </c>
      <c r="EP218" s="1954"/>
      <c r="EQ218" s="1954"/>
      <c r="ER218" s="1954"/>
      <c r="ES218" s="1954" t="str">
        <f>IF(ES164="","",ES164)</f>
        <v/>
      </c>
      <c r="ET218" s="1954"/>
      <c r="EU218" s="1954"/>
      <c r="EV218" s="2950"/>
      <c r="EW218" s="1954" t="str">
        <f>IF(EW164="","",EW164)</f>
        <v/>
      </c>
      <c r="EX218" s="1954"/>
      <c r="EY218" s="1954"/>
      <c r="EZ218" s="1954"/>
      <c r="FA218" s="1954" t="str">
        <f>IF(FA164="","",FA164)</f>
        <v/>
      </c>
      <c r="FB218" s="1954"/>
      <c r="FC218" s="1954"/>
      <c r="FD218" s="1954"/>
      <c r="FE218" s="1954" t="str">
        <f>IF(FE164="","",FE164)</f>
        <v/>
      </c>
      <c r="FF218" s="1954"/>
      <c r="FG218" s="1954"/>
      <c r="FH218" s="2950"/>
      <c r="FI218" s="2951" t="str">
        <f>IF(FI164="","",FI164)</f>
        <v/>
      </c>
      <c r="FJ218" s="1954"/>
      <c r="FK218" s="1954"/>
      <c r="FL218" s="1954"/>
      <c r="FM218" s="1954" t="str">
        <f>IF(FM164="","",FM164)</f>
        <v/>
      </c>
      <c r="FN218" s="1954"/>
      <c r="FO218" s="1954"/>
      <c r="FP218" s="1954"/>
      <c r="FQ218" s="1954" t="str">
        <f>IF(FQ164="","",FQ164)</f>
        <v/>
      </c>
      <c r="FR218" s="1954"/>
      <c r="FS218" s="1954"/>
      <c r="FT218" s="2388"/>
    </row>
    <row r="219" spans="2:176" ht="15" customHeight="1" x14ac:dyDescent="0.2">
      <c r="B219" s="2"/>
      <c r="C219" s="2"/>
      <c r="D219" s="2"/>
      <c r="E219" s="2"/>
      <c r="F219" s="2"/>
      <c r="G219" s="2"/>
      <c r="H219" s="2"/>
      <c r="I219" s="2"/>
      <c r="J219" s="179"/>
      <c r="K219" s="179"/>
      <c r="L219" s="179"/>
      <c r="M219" s="179"/>
      <c r="N219" s="179"/>
      <c r="O219" s="179"/>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80"/>
      <c r="BJ219" s="180"/>
      <c r="BK219" s="180"/>
      <c r="BL219" s="180"/>
      <c r="BM219" s="180"/>
      <c r="BN219" s="180"/>
      <c r="BO219" s="180"/>
      <c r="BP219" s="180"/>
      <c r="BQ219" s="180"/>
      <c r="BR219" s="180"/>
      <c r="BS219" s="180"/>
      <c r="BT219" s="180"/>
      <c r="BU219" s="180"/>
      <c r="BV219" s="180"/>
      <c r="BW219" s="180"/>
      <c r="BX219" s="180"/>
      <c r="BY219" s="180"/>
      <c r="BZ219" s="180"/>
      <c r="CA219" s="72"/>
      <c r="CB219" s="2"/>
      <c r="CC219" s="2965" t="s">
        <v>265</v>
      </c>
      <c r="CD219" s="2966"/>
      <c r="CE219" s="2966"/>
      <c r="CF219" s="2966"/>
      <c r="CG219" s="2966"/>
      <c r="CH219" s="2966"/>
      <c r="CI219" s="2966"/>
      <c r="CJ219" s="2966"/>
      <c r="CK219" s="2966"/>
      <c r="CL219" s="2966"/>
      <c r="CM219" s="2966"/>
      <c r="CN219" s="2967"/>
      <c r="CO219" s="1635"/>
      <c r="CP219" s="2932"/>
      <c r="CQ219" s="2932"/>
      <c r="CR219" s="2932"/>
      <c r="CS219" s="2932"/>
      <c r="CT219" s="2932"/>
      <c r="CU219" s="2932"/>
      <c r="CV219" s="2932"/>
      <c r="CW219" s="2932"/>
      <c r="CX219" s="2932"/>
      <c r="CY219" s="2932"/>
      <c r="CZ219" s="2934"/>
      <c r="DA219" s="2936"/>
      <c r="DB219" s="2932"/>
      <c r="DC219" s="2932"/>
      <c r="DD219" s="2932"/>
      <c r="DE219" s="2932"/>
      <c r="DF219" s="2932"/>
      <c r="DG219" s="2932"/>
      <c r="DH219" s="2932"/>
      <c r="DI219" s="2932"/>
      <c r="DJ219" s="2932"/>
      <c r="DK219" s="2932"/>
      <c r="DL219" s="2934"/>
      <c r="DM219" s="2936"/>
      <c r="DN219" s="2932"/>
      <c r="DO219" s="2932"/>
      <c r="DP219" s="2932"/>
      <c r="DQ219" s="2932"/>
      <c r="DR219" s="2932"/>
      <c r="DS219" s="2932"/>
      <c r="DT219" s="2932"/>
      <c r="DU219" s="2932"/>
      <c r="DV219" s="2932"/>
      <c r="DW219" s="2932"/>
      <c r="DX219" s="1919"/>
      <c r="DY219" s="2361" t="s">
        <v>263</v>
      </c>
      <c r="DZ219" s="2362"/>
      <c r="EA219" s="2362"/>
      <c r="EB219" s="2362"/>
      <c r="EC219" s="2362"/>
      <c r="ED219" s="2362"/>
      <c r="EE219" s="2362"/>
      <c r="EF219" s="2362"/>
      <c r="EG219" s="2362"/>
      <c r="EH219" s="2362"/>
      <c r="EI219" s="2362"/>
      <c r="EJ219" s="2363"/>
      <c r="EK219" s="1635"/>
      <c r="EL219" s="2932"/>
      <c r="EM219" s="2932"/>
      <c r="EN219" s="2932"/>
      <c r="EO219" s="2932"/>
      <c r="EP219" s="2932"/>
      <c r="EQ219" s="2932"/>
      <c r="ER219" s="2932"/>
      <c r="ES219" s="2932"/>
      <c r="ET219" s="2932"/>
      <c r="EU219" s="2932"/>
      <c r="EV219" s="2934"/>
      <c r="EW219" s="2932"/>
      <c r="EX219" s="2932"/>
      <c r="EY219" s="2932"/>
      <c r="EZ219" s="2932"/>
      <c r="FA219" s="2932"/>
      <c r="FB219" s="2932"/>
      <c r="FC219" s="2932"/>
      <c r="FD219" s="2932"/>
      <c r="FE219" s="2932"/>
      <c r="FF219" s="2932"/>
      <c r="FG219" s="2932"/>
      <c r="FH219" s="2934"/>
      <c r="FI219" s="2936"/>
      <c r="FJ219" s="2932"/>
      <c r="FK219" s="2932"/>
      <c r="FL219" s="2932"/>
      <c r="FM219" s="2932"/>
      <c r="FN219" s="2932"/>
      <c r="FO219" s="2932"/>
      <c r="FP219" s="2932"/>
      <c r="FQ219" s="2932"/>
      <c r="FR219" s="2932"/>
      <c r="FS219" s="2932"/>
      <c r="FT219" s="1919"/>
    </row>
    <row r="220" spans="2:176" ht="7.5" customHeight="1" x14ac:dyDescent="0.2">
      <c r="B220" s="2"/>
      <c r="C220" s="2"/>
      <c r="D220" s="2"/>
      <c r="E220" s="2"/>
      <c r="F220" s="2"/>
      <c r="G220" s="2"/>
      <c r="H220" s="2"/>
      <c r="I220" s="2"/>
      <c r="J220" s="179"/>
      <c r="K220" s="179"/>
      <c r="L220" s="179"/>
      <c r="M220" s="179"/>
      <c r="N220" s="179"/>
      <c r="O220" s="179"/>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80"/>
      <c r="BJ220" s="180"/>
      <c r="BK220" s="180"/>
      <c r="BL220" s="180"/>
      <c r="BM220" s="180"/>
      <c r="BN220" s="180"/>
      <c r="BO220" s="180"/>
      <c r="BP220" s="180"/>
      <c r="BQ220" s="180"/>
      <c r="BR220" s="180"/>
      <c r="BS220" s="180"/>
      <c r="BT220" s="180"/>
      <c r="BU220" s="180"/>
      <c r="BV220" s="180"/>
      <c r="BW220" s="180"/>
      <c r="BX220" s="180"/>
      <c r="BY220" s="180"/>
      <c r="BZ220" s="180"/>
      <c r="CA220" s="72"/>
      <c r="CB220" s="2"/>
      <c r="CC220" s="2962" t="s">
        <v>267</v>
      </c>
      <c r="CD220" s="2963"/>
      <c r="CE220" s="2963"/>
      <c r="CF220" s="2963"/>
      <c r="CG220" s="2963"/>
      <c r="CH220" s="2963"/>
      <c r="CI220" s="2963"/>
      <c r="CJ220" s="2963"/>
      <c r="CK220" s="2963"/>
      <c r="CL220" s="2963"/>
      <c r="CM220" s="2963"/>
      <c r="CN220" s="2964"/>
      <c r="CO220" s="1633" t="str">
        <f>IF(CO166="","",CO166)</f>
        <v/>
      </c>
      <c r="CP220" s="1572"/>
      <c r="CQ220" s="1572"/>
      <c r="CR220" s="1572"/>
      <c r="CS220" s="1572" t="str">
        <f>IF(CS166="","",CS166)</f>
        <v/>
      </c>
      <c r="CT220" s="1572"/>
      <c r="CU220" s="1572"/>
      <c r="CV220" s="1572"/>
      <c r="CW220" s="1572" t="str">
        <f>IF(CW166="","",CW166)</f>
        <v/>
      </c>
      <c r="CX220" s="1572"/>
      <c r="CY220" s="1572"/>
      <c r="CZ220" s="2933"/>
      <c r="DA220" s="2935" t="str">
        <f>IF(DA166="","",DA166)</f>
        <v/>
      </c>
      <c r="DB220" s="1572"/>
      <c r="DC220" s="1572"/>
      <c r="DD220" s="1572"/>
      <c r="DE220" s="1572" t="str">
        <f>IF(DE166="","",DE166)</f>
        <v/>
      </c>
      <c r="DF220" s="1572"/>
      <c r="DG220" s="1572"/>
      <c r="DH220" s="1572"/>
      <c r="DI220" s="1572" t="str">
        <f>IF(DI166="","",DI166)</f>
        <v/>
      </c>
      <c r="DJ220" s="1572"/>
      <c r="DK220" s="1572"/>
      <c r="DL220" s="2933"/>
      <c r="DM220" s="2935" t="str">
        <f>IF(DM166="","",DM166)</f>
        <v/>
      </c>
      <c r="DN220" s="1572"/>
      <c r="DO220" s="1572"/>
      <c r="DP220" s="1572"/>
      <c r="DQ220" s="1572" t="str">
        <f>IF(DQ166="","",DQ166)</f>
        <v/>
      </c>
      <c r="DR220" s="1572"/>
      <c r="DS220" s="1572"/>
      <c r="DT220" s="1572"/>
      <c r="DU220" s="1572" t="str">
        <f>IF(DU166="","",DU166)</f>
        <v/>
      </c>
      <c r="DV220" s="1572"/>
      <c r="DW220" s="1572"/>
      <c r="DX220" s="1580"/>
      <c r="DY220" s="2955" t="s">
        <v>83</v>
      </c>
      <c r="DZ220" s="2944"/>
      <c r="EA220" s="2944"/>
      <c r="EB220" s="2944"/>
      <c r="EC220" s="2944"/>
      <c r="ED220" s="2944"/>
      <c r="EE220" s="2944"/>
      <c r="EF220" s="2944"/>
      <c r="EG220" s="2944"/>
      <c r="EH220" s="2944"/>
      <c r="EI220" s="2944"/>
      <c r="EJ220" s="2945"/>
      <c r="EK220" s="1634" t="str">
        <f>IF(EK166="","",EK166)</f>
        <v/>
      </c>
      <c r="EL220" s="1575"/>
      <c r="EM220" s="1575"/>
      <c r="EN220" s="1575"/>
      <c r="EO220" s="1575" t="str">
        <f>IF(EO166="","",EO166)</f>
        <v/>
      </c>
      <c r="EP220" s="1575"/>
      <c r="EQ220" s="1575"/>
      <c r="ER220" s="1575"/>
      <c r="ES220" s="1575" t="str">
        <f>IF(ES166="","",ES166)</f>
        <v/>
      </c>
      <c r="ET220" s="1575"/>
      <c r="EU220" s="1575"/>
      <c r="EV220" s="2930"/>
      <c r="EW220" s="1575" t="str">
        <f>IF(EW166="","",EW166)</f>
        <v/>
      </c>
      <c r="EX220" s="1575"/>
      <c r="EY220" s="1575"/>
      <c r="EZ220" s="1575"/>
      <c r="FA220" s="1575" t="str">
        <f>IF(FA166="","",FA166)</f>
        <v/>
      </c>
      <c r="FB220" s="1575"/>
      <c r="FC220" s="1575"/>
      <c r="FD220" s="1575"/>
      <c r="FE220" s="1575" t="str">
        <f>IF(FE166="","",FE166)</f>
        <v/>
      </c>
      <c r="FF220" s="1575"/>
      <c r="FG220" s="1575"/>
      <c r="FH220" s="2930"/>
      <c r="FI220" s="2968" t="str">
        <f>IF(FI166="","",FI166)</f>
        <v/>
      </c>
      <c r="FJ220" s="1575"/>
      <c r="FK220" s="1575"/>
      <c r="FL220" s="1575"/>
      <c r="FM220" s="1575" t="str">
        <f>IF(FM166="","",FM166)</f>
        <v/>
      </c>
      <c r="FN220" s="1575"/>
      <c r="FO220" s="1575"/>
      <c r="FP220" s="1575"/>
      <c r="FQ220" s="1575" t="str">
        <f>IF(FQ166="","",FQ166)</f>
        <v/>
      </c>
      <c r="FR220" s="1575"/>
      <c r="FS220" s="1575"/>
      <c r="FT220" s="1581"/>
    </row>
    <row r="221" spans="2:176" ht="15" customHeight="1" x14ac:dyDescent="0.2">
      <c r="B221" s="2"/>
      <c r="C221" s="2"/>
      <c r="D221" s="2"/>
      <c r="E221" s="2"/>
      <c r="F221" s="2"/>
      <c r="G221" s="2"/>
      <c r="H221" s="2"/>
      <c r="I221" s="2"/>
      <c r="J221" s="179"/>
      <c r="K221" s="179"/>
      <c r="L221" s="179"/>
      <c r="M221" s="179"/>
      <c r="N221" s="179"/>
      <c r="O221" s="179"/>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80"/>
      <c r="BJ221" s="180"/>
      <c r="BK221" s="180"/>
      <c r="BL221" s="180"/>
      <c r="BM221" s="180"/>
      <c r="BN221" s="180"/>
      <c r="BO221" s="180"/>
      <c r="BP221" s="180"/>
      <c r="BQ221" s="180"/>
      <c r="BR221" s="180"/>
      <c r="BS221" s="180"/>
      <c r="BT221" s="180"/>
      <c r="BU221" s="180"/>
      <c r="BV221" s="180"/>
      <c r="BW221" s="180"/>
      <c r="BX221" s="180"/>
      <c r="BY221" s="180"/>
      <c r="BZ221" s="180"/>
      <c r="CA221" s="72"/>
      <c r="CB221" s="2"/>
      <c r="CC221" s="2965" t="s">
        <v>266</v>
      </c>
      <c r="CD221" s="2966"/>
      <c r="CE221" s="2966"/>
      <c r="CF221" s="2966"/>
      <c r="CG221" s="2966"/>
      <c r="CH221" s="2966"/>
      <c r="CI221" s="2966"/>
      <c r="CJ221" s="2966"/>
      <c r="CK221" s="2966"/>
      <c r="CL221" s="2966"/>
      <c r="CM221" s="2966"/>
      <c r="CN221" s="2967"/>
      <c r="CO221" s="1635"/>
      <c r="CP221" s="2932"/>
      <c r="CQ221" s="2932"/>
      <c r="CR221" s="2932"/>
      <c r="CS221" s="2932"/>
      <c r="CT221" s="2932"/>
      <c r="CU221" s="2932"/>
      <c r="CV221" s="2932"/>
      <c r="CW221" s="2932"/>
      <c r="CX221" s="2932"/>
      <c r="CY221" s="2932"/>
      <c r="CZ221" s="2934"/>
      <c r="DA221" s="2936"/>
      <c r="DB221" s="2932"/>
      <c r="DC221" s="2932"/>
      <c r="DD221" s="2932"/>
      <c r="DE221" s="2932"/>
      <c r="DF221" s="2932"/>
      <c r="DG221" s="2932"/>
      <c r="DH221" s="2932"/>
      <c r="DI221" s="2932"/>
      <c r="DJ221" s="2932"/>
      <c r="DK221" s="2932"/>
      <c r="DL221" s="2934"/>
      <c r="DM221" s="2936"/>
      <c r="DN221" s="2932"/>
      <c r="DO221" s="2932"/>
      <c r="DP221" s="2932"/>
      <c r="DQ221" s="2932"/>
      <c r="DR221" s="2932"/>
      <c r="DS221" s="2932"/>
      <c r="DT221" s="2932"/>
      <c r="DU221" s="2932"/>
      <c r="DV221" s="2932"/>
      <c r="DW221" s="2932"/>
      <c r="DX221" s="1919"/>
      <c r="DY221" s="2361" t="s">
        <v>264</v>
      </c>
      <c r="DZ221" s="2362"/>
      <c r="EA221" s="2362"/>
      <c r="EB221" s="2362"/>
      <c r="EC221" s="2362"/>
      <c r="ED221" s="2362"/>
      <c r="EE221" s="2362"/>
      <c r="EF221" s="2362"/>
      <c r="EG221" s="2362"/>
      <c r="EH221" s="2362"/>
      <c r="EI221" s="2362"/>
      <c r="EJ221" s="2363"/>
      <c r="EK221" s="1635"/>
      <c r="EL221" s="2932"/>
      <c r="EM221" s="2932"/>
      <c r="EN221" s="2932"/>
      <c r="EO221" s="2932"/>
      <c r="EP221" s="2932"/>
      <c r="EQ221" s="2932"/>
      <c r="ER221" s="2932"/>
      <c r="ES221" s="2932"/>
      <c r="ET221" s="2932"/>
      <c r="EU221" s="2932"/>
      <c r="EV221" s="2934"/>
      <c r="EW221" s="2932"/>
      <c r="EX221" s="2932"/>
      <c r="EY221" s="2932"/>
      <c r="EZ221" s="2932"/>
      <c r="FA221" s="2932"/>
      <c r="FB221" s="2932"/>
      <c r="FC221" s="2932"/>
      <c r="FD221" s="2932"/>
      <c r="FE221" s="2932"/>
      <c r="FF221" s="2932"/>
      <c r="FG221" s="2932"/>
      <c r="FH221" s="2934"/>
      <c r="FI221" s="2936"/>
      <c r="FJ221" s="2932"/>
      <c r="FK221" s="2932"/>
      <c r="FL221" s="2932"/>
      <c r="FM221" s="2932"/>
      <c r="FN221" s="2932"/>
      <c r="FO221" s="2932"/>
      <c r="FP221" s="2932"/>
      <c r="FQ221" s="2932"/>
      <c r="FR221" s="2932"/>
      <c r="FS221" s="2932"/>
      <c r="FT221" s="1919"/>
    </row>
    <row r="222" spans="2:176" ht="11.25" customHeight="1" x14ac:dyDescent="0.15">
      <c r="B222" s="732" t="s">
        <v>23</v>
      </c>
      <c r="C222" s="732"/>
      <c r="D222" s="999" t="s">
        <v>262</v>
      </c>
      <c r="E222" s="999"/>
      <c r="F222" s="999"/>
      <c r="G222" s="999"/>
      <c r="H222" s="999"/>
      <c r="I222" s="999"/>
      <c r="J222" s="999"/>
      <c r="K222" s="999"/>
      <c r="L222" s="999"/>
      <c r="M222" s="999"/>
      <c r="N222" s="999"/>
      <c r="O222" s="999"/>
      <c r="P222" s="999"/>
      <c r="Q222" s="999"/>
      <c r="R222" s="999"/>
      <c r="S222" s="109"/>
      <c r="T222" s="2"/>
      <c r="U222" s="2"/>
      <c r="V222" s="2"/>
      <c r="W222" s="2"/>
      <c r="X222" s="2"/>
      <c r="Y222" s="2"/>
      <c r="Z222" s="2"/>
      <c r="AA222" s="2"/>
      <c r="AB222" s="2"/>
      <c r="AC222" s="2"/>
      <c r="AD222" s="2"/>
      <c r="AE222" s="2"/>
      <c r="AF222" s="2"/>
      <c r="AG222" s="2"/>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2"/>
      <c r="BJ222" s="2"/>
      <c r="BK222" s="2"/>
      <c r="BL222" s="2"/>
      <c r="BM222" s="2"/>
      <c r="BN222" s="2"/>
      <c r="BO222" s="2"/>
      <c r="BP222" s="2"/>
      <c r="BQ222" s="2"/>
      <c r="BR222" s="2"/>
      <c r="BS222" s="2"/>
      <c r="BT222" s="2"/>
      <c r="BU222" s="2"/>
      <c r="BV222" s="2"/>
      <c r="BW222" s="2"/>
      <c r="BX222" s="2"/>
      <c r="BY222" s="2"/>
      <c r="BZ222" s="2"/>
      <c r="CA222" s="2"/>
      <c r="CB222" s="2"/>
      <c r="CC222" s="2915" t="s">
        <v>221</v>
      </c>
      <c r="CD222" s="2916"/>
      <c r="CE222" s="2916"/>
      <c r="CF222" s="2916"/>
      <c r="CG222" s="2916"/>
      <c r="CH222" s="2916"/>
      <c r="CI222" s="2916"/>
      <c r="CJ222" s="2916"/>
      <c r="CK222" s="2916"/>
      <c r="CL222" s="2916"/>
      <c r="CM222" s="2916"/>
      <c r="CN222" s="2916"/>
      <c r="CO222" s="2916"/>
      <c r="CP222" s="2916"/>
      <c r="CQ222" s="2916"/>
      <c r="CR222" s="2916"/>
      <c r="CS222" s="2916"/>
      <c r="CT222" s="2916"/>
      <c r="CU222" s="2916"/>
      <c r="CV222" s="2916"/>
      <c r="CW222" s="2916"/>
      <c r="CX222" s="2916"/>
      <c r="CY222" s="2916"/>
      <c r="CZ222" s="2916"/>
      <c r="DA222" s="2916"/>
      <c r="DB222" s="2916"/>
      <c r="DC222" s="2916"/>
      <c r="DD222" s="2916"/>
      <c r="DE222" s="2916"/>
      <c r="DF222" s="2916"/>
      <c r="DG222" s="2916"/>
      <c r="DH222" s="2916"/>
      <c r="DI222" s="2916"/>
      <c r="DJ222" s="2916"/>
      <c r="DK222" s="2916"/>
      <c r="DL222" s="2916"/>
      <c r="DM222" s="2916"/>
      <c r="DN222" s="2916"/>
      <c r="DO222" s="2916"/>
      <c r="DP222" s="2916"/>
      <c r="DQ222" s="2916"/>
      <c r="DR222" s="2916"/>
      <c r="DS222" s="2916"/>
      <c r="DT222" s="2916"/>
      <c r="DU222" s="2916"/>
      <c r="DV222" s="2916"/>
      <c r="DW222" s="2916"/>
      <c r="DX222" s="2916"/>
      <c r="DY222" s="2916"/>
      <c r="DZ222" s="2916"/>
      <c r="EA222" s="2916"/>
      <c r="EB222" s="2916"/>
      <c r="EC222" s="2916"/>
      <c r="ED222" s="2916"/>
      <c r="EE222" s="2916"/>
      <c r="EF222" s="2916"/>
      <c r="EG222" s="2916"/>
      <c r="EH222" s="2916"/>
      <c r="EI222" s="2916"/>
      <c r="EJ222" s="2916"/>
      <c r="EK222" s="2916"/>
      <c r="EL222" s="2916"/>
      <c r="EM222" s="2916"/>
      <c r="EN222" s="2916"/>
      <c r="EO222" s="2916"/>
      <c r="EP222" s="2916"/>
      <c r="EQ222" s="2916"/>
      <c r="ER222" s="2916"/>
      <c r="ES222" s="2916"/>
      <c r="ET222" s="2916"/>
      <c r="EU222" s="2916"/>
      <c r="EV222" s="2916"/>
      <c r="EW222" s="2916"/>
      <c r="EX222" s="2916"/>
      <c r="EY222" s="2916"/>
      <c r="EZ222" s="2916"/>
      <c r="FA222" s="2916"/>
      <c r="FB222" s="2916"/>
      <c r="FC222" s="2916"/>
      <c r="FD222" s="2916"/>
      <c r="FE222" s="2916"/>
      <c r="FF222" s="2916"/>
      <c r="FG222" s="2916"/>
      <c r="FH222" s="2916"/>
      <c r="FI222" s="2916"/>
      <c r="FJ222" s="2916"/>
      <c r="FK222" s="2916"/>
      <c r="FL222" s="2916"/>
      <c r="FM222" s="2916"/>
      <c r="FN222" s="2916"/>
      <c r="FO222" s="2916"/>
      <c r="FP222" s="2916"/>
      <c r="FQ222" s="2916"/>
      <c r="FR222" s="2916"/>
      <c r="FS222" s="2916"/>
      <c r="FT222" s="2917"/>
    </row>
    <row r="223" spans="2:176" ht="11.25" customHeight="1" x14ac:dyDescent="0.15">
      <c r="B223" s="732"/>
      <c r="C223" s="732"/>
      <c r="D223" s="999"/>
      <c r="E223" s="999"/>
      <c r="F223" s="999"/>
      <c r="G223" s="999"/>
      <c r="H223" s="999"/>
      <c r="I223" s="999"/>
      <c r="J223" s="999"/>
      <c r="K223" s="999"/>
      <c r="L223" s="999"/>
      <c r="M223" s="999"/>
      <c r="N223" s="999"/>
      <c r="O223" s="999"/>
      <c r="P223" s="999"/>
      <c r="Q223" s="999"/>
      <c r="R223" s="999"/>
      <c r="S223" s="2"/>
      <c r="T223" s="2"/>
      <c r="U223" s="2"/>
      <c r="V223" s="2"/>
      <c r="W223" s="2"/>
      <c r="X223" s="2"/>
      <c r="Y223" s="2"/>
      <c r="Z223" s="2"/>
      <c r="AA223" s="2"/>
      <c r="AB223" s="2"/>
      <c r="AC223" s="2"/>
      <c r="AD223" s="2"/>
      <c r="AE223" s="2"/>
      <c r="AF223" s="2"/>
      <c r="AG223" s="2"/>
      <c r="AH223" s="2"/>
      <c r="AI223" s="2"/>
      <c r="AJ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918"/>
      <c r="CD223" s="2919"/>
      <c r="CE223" s="2919"/>
      <c r="CF223" s="2919"/>
      <c r="CG223" s="2919"/>
      <c r="CH223" s="2919"/>
      <c r="CI223" s="2919"/>
      <c r="CJ223" s="2919"/>
      <c r="CK223" s="2919"/>
      <c r="CL223" s="2919"/>
      <c r="CM223" s="2919"/>
      <c r="CN223" s="2919"/>
      <c r="CO223" s="2919"/>
      <c r="CP223" s="2919"/>
      <c r="CQ223" s="2919"/>
      <c r="CR223" s="2919"/>
      <c r="CS223" s="2919"/>
      <c r="CT223" s="2919"/>
      <c r="CU223" s="2919"/>
      <c r="CV223" s="2919"/>
      <c r="CW223" s="2919"/>
      <c r="CX223" s="2919"/>
      <c r="CY223" s="2919"/>
      <c r="CZ223" s="2919"/>
      <c r="DA223" s="2919"/>
      <c r="DB223" s="2919"/>
      <c r="DC223" s="2919"/>
      <c r="DD223" s="2919"/>
      <c r="DE223" s="2919"/>
      <c r="DF223" s="2919"/>
      <c r="DG223" s="2919"/>
      <c r="DH223" s="2919"/>
      <c r="DI223" s="2919"/>
      <c r="DJ223" s="2919"/>
      <c r="DK223" s="2919"/>
      <c r="DL223" s="2919"/>
      <c r="DM223" s="2919"/>
      <c r="DN223" s="2919"/>
      <c r="DO223" s="2919"/>
      <c r="DP223" s="2919"/>
      <c r="DQ223" s="2919"/>
      <c r="DR223" s="2919"/>
      <c r="DS223" s="2919"/>
      <c r="DT223" s="2919"/>
      <c r="DU223" s="2919"/>
      <c r="DV223" s="2919"/>
      <c r="DW223" s="2919"/>
      <c r="DX223" s="2919"/>
      <c r="DY223" s="2919"/>
      <c r="DZ223" s="2919"/>
      <c r="EA223" s="2919"/>
      <c r="EB223" s="2919"/>
      <c r="EC223" s="2919"/>
      <c r="ED223" s="2919"/>
      <c r="EE223" s="2919"/>
      <c r="EF223" s="2919"/>
      <c r="EG223" s="2919"/>
      <c r="EH223" s="2919"/>
      <c r="EI223" s="2919"/>
      <c r="EJ223" s="2919"/>
      <c r="EK223" s="2919"/>
      <c r="EL223" s="2919"/>
      <c r="EM223" s="2919"/>
      <c r="EN223" s="2919"/>
      <c r="EO223" s="2919"/>
      <c r="EP223" s="2919"/>
      <c r="EQ223" s="2919"/>
      <c r="ER223" s="2919"/>
      <c r="ES223" s="2919"/>
      <c r="ET223" s="2919"/>
      <c r="EU223" s="2919"/>
      <c r="EV223" s="2919"/>
      <c r="EW223" s="2919"/>
      <c r="EX223" s="2919"/>
      <c r="EY223" s="2919"/>
      <c r="EZ223" s="2919"/>
      <c r="FA223" s="2919"/>
      <c r="FB223" s="2919"/>
      <c r="FC223" s="2919"/>
      <c r="FD223" s="2919"/>
      <c r="FE223" s="2919"/>
      <c r="FF223" s="2919"/>
      <c r="FG223" s="2919"/>
      <c r="FH223" s="2919"/>
      <c r="FI223" s="2919"/>
      <c r="FJ223" s="2919"/>
      <c r="FK223" s="2919"/>
      <c r="FL223" s="2919"/>
      <c r="FM223" s="2919"/>
      <c r="FN223" s="2919"/>
      <c r="FO223" s="2919"/>
      <c r="FP223" s="2919"/>
      <c r="FQ223" s="2919"/>
      <c r="FR223" s="2919"/>
      <c r="FS223" s="2919"/>
      <c r="FT223" s="2920"/>
    </row>
    <row r="224" spans="2:176"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row>
    <row r="225" spans="2:176"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row>
    <row r="226" spans="2:176"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row>
    <row r="227" spans="2:176"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row>
    <row r="228" spans="2:176"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row>
    <row r="229" spans="2:176"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row>
    <row r="230" spans="2:176"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row>
    <row r="231" spans="2:176"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row>
    <row r="232" spans="2:176"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row>
    <row r="233" spans="2:176"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row>
    <row r="234" spans="2:176"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row>
    <row r="235" spans="2:176"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row>
    <row r="236" spans="2:176"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row>
    <row r="237" spans="2:176"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row>
    <row r="238" spans="2:176"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row>
    <row r="239" spans="2:176"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row>
    <row r="240" spans="2:176"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row>
    <row r="241" spans="2:176"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row>
    <row r="242" spans="2:176"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row>
    <row r="243" spans="2:176"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row>
    <row r="244" spans="2:176"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row>
    <row r="245" spans="2:176"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row>
    <row r="246" spans="2:176"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row>
    <row r="247" spans="2:176"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row>
    <row r="248" spans="2:176"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row>
    <row r="249" spans="2:176"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row>
    <row r="250" spans="2:176"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row>
    <row r="251" spans="2:176"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row>
    <row r="252" spans="2:176"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row>
    <row r="253" spans="2:176"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row>
    <row r="254" spans="2:176"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row>
    <row r="255" spans="2:176"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row>
    <row r="256" spans="2:176"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row>
    <row r="257" spans="2:98"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row>
    <row r="258" spans="2:98"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row>
    <row r="259" spans="2:98"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row>
    <row r="260" spans="2:98"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row>
    <row r="261" spans="2:98"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row>
    <row r="262" spans="2:98"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row>
    <row r="263" spans="2:98"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row>
    <row r="264" spans="2:98"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row>
    <row r="265" spans="2:98"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row>
    <row r="266" spans="2:98"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row>
    <row r="267" spans="2:98"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row>
    <row r="268" spans="2:98"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row>
    <row r="269" spans="2:98"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row>
    <row r="270" spans="2:98"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row>
    <row r="271" spans="2:98"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row>
    <row r="272" spans="2:98"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row>
    <row r="273" spans="2:98"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row>
    <row r="274" spans="2:98"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row>
    <row r="275" spans="2:98"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row>
    <row r="276" spans="2:98"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row>
    <row r="277" spans="2:98"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row>
    <row r="278" spans="2:98"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row>
    <row r="279" spans="2:98"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row>
    <row r="280" spans="2:98"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row>
    <row r="281" spans="2:98"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row>
    <row r="282" spans="2:98"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row>
    <row r="283" spans="2:98"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row>
    <row r="284" spans="2:98"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row>
    <row r="285" spans="2:98"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row>
    <row r="286" spans="2:98"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row>
    <row r="287" spans="2:98"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row>
    <row r="288" spans="2:98"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row>
    <row r="289" spans="2:98"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row>
    <row r="290" spans="2:98"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row>
    <row r="291" spans="2:98"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row>
    <row r="292" spans="2:98"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row>
    <row r="293" spans="2:98"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row>
    <row r="294" spans="2:98"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row>
    <row r="295" spans="2:98"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row>
    <row r="296" spans="2:98"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row>
    <row r="297" spans="2:98"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row>
    <row r="298" spans="2:98"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row>
    <row r="299" spans="2:98"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row>
    <row r="300" spans="2:98"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row>
    <row r="301" spans="2:98"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row>
    <row r="302" spans="2:98"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row>
    <row r="303" spans="2:98"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row>
    <row r="304" spans="2:98"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row>
    <row r="305" spans="2:98"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row>
    <row r="306" spans="2:98"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row>
    <row r="307" spans="2:98"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row>
    <row r="308" spans="2:98"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row>
    <row r="309" spans="2:98"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row>
    <row r="310" spans="2:98"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row>
    <row r="311" spans="2:98"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row>
    <row r="312" spans="2:98"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row>
    <row r="313" spans="2:98"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row>
  </sheetData>
  <sheetProtection formatCells="0"/>
  <mergeCells count="1290">
    <mergeCell ref="CC164:CN164"/>
    <mergeCell ref="CC165:CN165"/>
    <mergeCell ref="CC166:CN166"/>
    <mergeCell ref="CC167:CN167"/>
    <mergeCell ref="CC218:CN218"/>
    <mergeCell ref="CC219:CN219"/>
    <mergeCell ref="CC220:CN220"/>
    <mergeCell ref="CC221:CN221"/>
    <mergeCell ref="FI166:FL167"/>
    <mergeCell ref="FM166:FP167"/>
    <mergeCell ref="FQ166:FT167"/>
    <mergeCell ref="DY167:EJ167"/>
    <mergeCell ref="CO220:CR221"/>
    <mergeCell ref="CS220:CV221"/>
    <mergeCell ref="CW220:CZ221"/>
    <mergeCell ref="DA220:DD221"/>
    <mergeCell ref="DE220:DH221"/>
    <mergeCell ref="DI220:DL221"/>
    <mergeCell ref="DM220:DP221"/>
    <mergeCell ref="DQ220:DT221"/>
    <mergeCell ref="DU220:DX221"/>
    <mergeCell ref="DY220:EJ220"/>
    <mergeCell ref="EK220:EN221"/>
    <mergeCell ref="EO220:ER221"/>
    <mergeCell ref="ES220:EV221"/>
    <mergeCell ref="EW220:EZ221"/>
    <mergeCell ref="FA220:FD221"/>
    <mergeCell ref="FE220:FH221"/>
    <mergeCell ref="FI220:FL221"/>
    <mergeCell ref="FM220:FP221"/>
    <mergeCell ref="FQ220:FT221"/>
    <mergeCell ref="DY221:EJ221"/>
    <mergeCell ref="CO166:CR167"/>
    <mergeCell ref="CS166:CV167"/>
    <mergeCell ref="CW166:CZ167"/>
    <mergeCell ref="DA166:DD167"/>
    <mergeCell ref="DE166:DH167"/>
    <mergeCell ref="DI166:DL167"/>
    <mergeCell ref="DM166:DP167"/>
    <mergeCell ref="DQ166:DT167"/>
    <mergeCell ref="DU166:DX167"/>
    <mergeCell ref="DY166:EJ166"/>
    <mergeCell ref="EK166:EN167"/>
    <mergeCell ref="EO166:ER167"/>
    <mergeCell ref="ES166:EV167"/>
    <mergeCell ref="EW166:EZ167"/>
    <mergeCell ref="FA166:FD167"/>
    <mergeCell ref="FE166:FH167"/>
    <mergeCell ref="DM218:DP219"/>
    <mergeCell ref="DQ218:DT219"/>
    <mergeCell ref="DU218:DX219"/>
    <mergeCell ref="DY218:EJ218"/>
    <mergeCell ref="EK218:EN219"/>
    <mergeCell ref="EO218:ER219"/>
    <mergeCell ref="ES218:EV219"/>
    <mergeCell ref="EW218:EZ219"/>
    <mergeCell ref="DY219:EJ219"/>
    <mergeCell ref="FA214:FD214"/>
    <mergeCell ref="FE214:FH214"/>
    <mergeCell ref="FA213:FD213"/>
    <mergeCell ref="FE213:FH213"/>
    <mergeCell ref="CE194:CV195"/>
    <mergeCell ref="CW194:CZ195"/>
    <mergeCell ref="DA194:DD195"/>
    <mergeCell ref="DM164:DP165"/>
    <mergeCell ref="DQ164:DT165"/>
    <mergeCell ref="DU164:DX165"/>
    <mergeCell ref="DY164:EJ164"/>
    <mergeCell ref="EK164:EN165"/>
    <mergeCell ref="EO164:ER165"/>
    <mergeCell ref="ES164:EV165"/>
    <mergeCell ref="EW164:EZ165"/>
    <mergeCell ref="DY215:EB215"/>
    <mergeCell ref="EO213:ER213"/>
    <mergeCell ref="ES213:EV213"/>
    <mergeCell ref="EW213:EZ213"/>
    <mergeCell ref="CG212:CJ212"/>
    <mergeCell ref="EC183:EF184"/>
    <mergeCell ref="EG183:EJ184"/>
    <mergeCell ref="EK183:EN184"/>
    <mergeCell ref="EO183:ER184"/>
    <mergeCell ref="ES183:EV184"/>
    <mergeCell ref="EW183:EZ184"/>
    <mergeCell ref="CE190:EB192"/>
    <mergeCell ref="EE192:EQ194"/>
    <mergeCell ref="ER192:ET194"/>
    <mergeCell ref="CK214:CN214"/>
    <mergeCell ref="CK213:CN213"/>
    <mergeCell ref="CO213:CR213"/>
    <mergeCell ref="CC211:CN211"/>
    <mergeCell ref="CS211:DH211"/>
    <mergeCell ref="DM211:EF211"/>
    <mergeCell ref="EK211:FT211"/>
    <mergeCell ref="CK212:CN212"/>
    <mergeCell ref="CO212:CR212"/>
    <mergeCell ref="FM201:FO203"/>
    <mergeCell ref="FE164:FH165"/>
    <mergeCell ref="FM216:FP217"/>
    <mergeCell ref="CO214:CR214"/>
    <mergeCell ref="CS214:CV214"/>
    <mergeCell ref="CW214:CZ214"/>
    <mergeCell ref="DA214:DD214"/>
    <mergeCell ref="EK215:EN215"/>
    <mergeCell ref="CS215:CV215"/>
    <mergeCell ref="DA212:DD212"/>
    <mergeCell ref="FM213:FP213"/>
    <mergeCell ref="CO211:CR211"/>
    <mergeCell ref="CC222:FT223"/>
    <mergeCell ref="FI164:FL165"/>
    <mergeCell ref="FM164:FP165"/>
    <mergeCell ref="FQ164:FT165"/>
    <mergeCell ref="DY165:EJ165"/>
    <mergeCell ref="FA218:FD219"/>
    <mergeCell ref="FE218:FH219"/>
    <mergeCell ref="FI218:FL219"/>
    <mergeCell ref="FM218:FP219"/>
    <mergeCell ref="FQ218:FT219"/>
    <mergeCell ref="EC215:EF215"/>
    <mergeCell ref="EG215:EJ215"/>
    <mergeCell ref="CO164:CR165"/>
    <mergeCell ref="CS164:CV165"/>
    <mergeCell ref="CW164:CZ165"/>
    <mergeCell ref="DA164:DD165"/>
    <mergeCell ref="DE164:DH165"/>
    <mergeCell ref="DI164:DL165"/>
    <mergeCell ref="CO218:CR219"/>
    <mergeCell ref="FA164:FD165"/>
    <mergeCell ref="FI216:FL217"/>
    <mergeCell ref="FQ216:FT217"/>
    <mergeCell ref="P217:AI217"/>
    <mergeCell ref="DY217:EJ217"/>
    <mergeCell ref="DY216:EJ216"/>
    <mergeCell ref="EK216:EN217"/>
    <mergeCell ref="EO216:ER217"/>
    <mergeCell ref="ES216:EV217"/>
    <mergeCell ref="EW216:EZ217"/>
    <mergeCell ref="FM215:FP215"/>
    <mergeCell ref="FQ215:FT215"/>
    <mergeCell ref="P216:AI216"/>
    <mergeCell ref="AJ216:BH217"/>
    <mergeCell ref="BI216:BZ217"/>
    <mergeCell ref="EO215:ER215"/>
    <mergeCell ref="ES215:EV215"/>
    <mergeCell ref="EW215:EZ215"/>
    <mergeCell ref="FA215:FD215"/>
    <mergeCell ref="FE215:FH215"/>
    <mergeCell ref="FI215:FL215"/>
    <mergeCell ref="DQ215:DT215"/>
    <mergeCell ref="CW215:CZ215"/>
    <mergeCell ref="DA215:DD215"/>
    <mergeCell ref="DE215:DH215"/>
    <mergeCell ref="DI215:DL215"/>
    <mergeCell ref="DM215:DP215"/>
    <mergeCell ref="AJ215:BH215"/>
    <mergeCell ref="BI215:BZ215"/>
    <mergeCell ref="CC215:CF215"/>
    <mergeCell ref="DU215:DX215"/>
    <mergeCell ref="CK215:CN215"/>
    <mergeCell ref="CO215:CR215"/>
    <mergeCell ref="B222:C223"/>
    <mergeCell ref="D222:R223"/>
    <mergeCell ref="FI214:FL214"/>
    <mergeCell ref="FM214:FP214"/>
    <mergeCell ref="FQ214:FT214"/>
    <mergeCell ref="P215:R215"/>
    <mergeCell ref="S215:W215"/>
    <mergeCell ref="X215:AI215"/>
    <mergeCell ref="EC214:EF214"/>
    <mergeCell ref="EG214:EJ214"/>
    <mergeCell ref="EK214:EN214"/>
    <mergeCell ref="EO214:ER214"/>
    <mergeCell ref="ES214:EV214"/>
    <mergeCell ref="EW214:EZ214"/>
    <mergeCell ref="DE214:DH214"/>
    <mergeCell ref="DI214:DL214"/>
    <mergeCell ref="DM214:DP214"/>
    <mergeCell ref="DQ214:DT214"/>
    <mergeCell ref="DU214:DX214"/>
    <mergeCell ref="DY214:EB214"/>
    <mergeCell ref="CG214:CJ214"/>
    <mergeCell ref="FA216:FD217"/>
    <mergeCell ref="FE216:FH217"/>
    <mergeCell ref="CS218:CV219"/>
    <mergeCell ref="CW218:CZ219"/>
    <mergeCell ref="DA218:DD219"/>
    <mergeCell ref="DE218:DH219"/>
    <mergeCell ref="DI218:DL219"/>
    <mergeCell ref="AJ214:BH214"/>
    <mergeCell ref="BI214:BZ214"/>
    <mergeCell ref="CC214:CF214"/>
    <mergeCell ref="CG215:CJ215"/>
    <mergeCell ref="FI213:FL213"/>
    <mergeCell ref="DQ213:DT213"/>
    <mergeCell ref="DU213:DX213"/>
    <mergeCell ref="DY213:EB213"/>
    <mergeCell ref="EC213:EF213"/>
    <mergeCell ref="EG213:EJ213"/>
    <mergeCell ref="EK213:EN213"/>
    <mergeCell ref="CS213:CV213"/>
    <mergeCell ref="CW213:CZ213"/>
    <mergeCell ref="DA213:DD213"/>
    <mergeCell ref="DE213:DH213"/>
    <mergeCell ref="DI213:DL213"/>
    <mergeCell ref="DM213:DP213"/>
    <mergeCell ref="DE212:DH212"/>
    <mergeCell ref="DI212:DL212"/>
    <mergeCell ref="DM212:DP212"/>
    <mergeCell ref="DQ212:DT212"/>
    <mergeCell ref="DU212:DX212"/>
    <mergeCell ref="DY212:EB212"/>
    <mergeCell ref="CW212:CZ212"/>
    <mergeCell ref="EO212:ER212"/>
    <mergeCell ref="ES212:EV212"/>
    <mergeCell ref="EW212:EZ212"/>
    <mergeCell ref="CS212:CV212"/>
    <mergeCell ref="AJ213:BH213"/>
    <mergeCell ref="BI213:BZ213"/>
    <mergeCell ref="CC213:CF213"/>
    <mergeCell ref="CG213:CJ213"/>
    <mergeCell ref="P211:R211"/>
    <mergeCell ref="S211:W211"/>
    <mergeCell ref="X211:AI211"/>
    <mergeCell ref="P214:R214"/>
    <mergeCell ref="S214:W214"/>
    <mergeCell ref="X214:AI214"/>
    <mergeCell ref="FQ213:FT213"/>
    <mergeCell ref="P212:R212"/>
    <mergeCell ref="S212:W212"/>
    <mergeCell ref="X212:AI212"/>
    <mergeCell ref="AJ212:BH212"/>
    <mergeCell ref="BI212:BZ212"/>
    <mergeCell ref="CC212:CF212"/>
    <mergeCell ref="EG211:EJ211"/>
    <mergeCell ref="DI211:DL211"/>
    <mergeCell ref="AJ211:BH211"/>
    <mergeCell ref="BI211:BZ211"/>
    <mergeCell ref="FA212:FD212"/>
    <mergeCell ref="FE212:FH212"/>
    <mergeCell ref="FI212:FL212"/>
    <mergeCell ref="FM212:FP212"/>
    <mergeCell ref="FQ212:FT212"/>
    <mergeCell ref="P213:R213"/>
    <mergeCell ref="S213:W213"/>
    <mergeCell ref="X213:AI213"/>
    <mergeCell ref="EC212:EF212"/>
    <mergeCell ref="EG212:EJ212"/>
    <mergeCell ref="EK212:EN212"/>
    <mergeCell ref="B197:E198"/>
    <mergeCell ref="F197:S198"/>
    <mergeCell ref="V197:AY199"/>
    <mergeCell ref="S204:W206"/>
    <mergeCell ref="X204:AI206"/>
    <mergeCell ref="AJ204:BH206"/>
    <mergeCell ref="BI204:BZ206"/>
    <mergeCell ref="BU197:BW199"/>
    <mergeCell ref="BX197:BZ199"/>
    <mergeCell ref="B203:E203"/>
    <mergeCell ref="B204:B206"/>
    <mergeCell ref="C204:C206"/>
    <mergeCell ref="P204:R206"/>
    <mergeCell ref="BU200:BW202"/>
    <mergeCell ref="BX200:BZ202"/>
    <mergeCell ref="B201:E202"/>
    <mergeCell ref="F201:S202"/>
    <mergeCell ref="BF200:BH202"/>
    <mergeCell ref="BI200:BK202"/>
    <mergeCell ref="BL200:BN202"/>
    <mergeCell ref="BO200:BQ202"/>
    <mergeCell ref="BR200:BT202"/>
    <mergeCell ref="V194:AY196"/>
    <mergeCell ref="AZ194:BB196"/>
    <mergeCell ref="CE201:CJ203"/>
    <mergeCell ref="CW208:EZ209"/>
    <mergeCell ref="FK208:FR209"/>
    <mergeCell ref="FP201:FR203"/>
    <mergeCell ref="EE204:EQ206"/>
    <mergeCell ref="ER204:ET206"/>
    <mergeCell ref="EU204:EW206"/>
    <mergeCell ref="EX204:EZ206"/>
    <mergeCell ref="FA204:FC206"/>
    <mergeCell ref="FD204:FF206"/>
    <mergeCell ref="FG204:FI206"/>
    <mergeCell ref="FJ204:FL206"/>
    <mergeCell ref="FM204:FO206"/>
    <mergeCell ref="FP204:FR206"/>
    <mergeCell ref="CE205:CV206"/>
    <mergeCell ref="DE194:DH195"/>
    <mergeCell ref="DI194:DL195"/>
    <mergeCell ref="DM194:DP195"/>
    <mergeCell ref="DQ194:DT195"/>
    <mergeCell ref="DU194:DX195"/>
    <mergeCell ref="EE195:EQ197"/>
    <mergeCell ref="ER195:ET197"/>
    <mergeCell ref="EU195:EW197"/>
    <mergeCell ref="FP198:FR200"/>
    <mergeCell ref="EX195:EZ197"/>
    <mergeCell ref="FA195:FC197"/>
    <mergeCell ref="FD195:FF197"/>
    <mergeCell ref="FG195:FI197"/>
    <mergeCell ref="FJ195:FL197"/>
    <mergeCell ref="BC200:BE202"/>
    <mergeCell ref="BU194:BW196"/>
    <mergeCell ref="BX194:BZ196"/>
    <mergeCell ref="BI197:BK199"/>
    <mergeCell ref="AZ197:BB199"/>
    <mergeCell ref="BC197:BE199"/>
    <mergeCell ref="BF197:BH199"/>
    <mergeCell ref="BU185:BW187"/>
    <mergeCell ref="BX185:BZ187"/>
    <mergeCell ref="B199:E200"/>
    <mergeCell ref="F199:S200"/>
    <mergeCell ref="V200:AY202"/>
    <mergeCell ref="AZ200:BB202"/>
    <mergeCell ref="B195:E196"/>
    <mergeCell ref="F195:H196"/>
    <mergeCell ref="I195:J196"/>
    <mergeCell ref="K195:M196"/>
    <mergeCell ref="N195:O196"/>
    <mergeCell ref="P195:S196"/>
    <mergeCell ref="BC194:BE196"/>
    <mergeCell ref="BF194:BH196"/>
    <mergeCell ref="BI194:BK196"/>
    <mergeCell ref="BL194:BN196"/>
    <mergeCell ref="BO194:BQ196"/>
    <mergeCell ref="BR194:BT196"/>
    <mergeCell ref="J193:J194"/>
    <mergeCell ref="K193:K194"/>
    <mergeCell ref="BC191:BE193"/>
    <mergeCell ref="BF191:BH193"/>
    <mergeCell ref="B193:E194"/>
    <mergeCell ref="BL197:BN199"/>
    <mergeCell ref="BO197:BQ199"/>
    <mergeCell ref="BR197:BT199"/>
    <mergeCell ref="F189:Q190"/>
    <mergeCell ref="B191:E192"/>
    <mergeCell ref="BL188:BN190"/>
    <mergeCell ref="BO188:BQ190"/>
    <mergeCell ref="BR188:BT190"/>
    <mergeCell ref="BU188:BW190"/>
    <mergeCell ref="BX188:BZ190"/>
    <mergeCell ref="F191:S192"/>
    <mergeCell ref="BI191:BK193"/>
    <mergeCell ref="BL191:BN193"/>
    <mergeCell ref="BO191:BQ193"/>
    <mergeCell ref="BR191:BT193"/>
    <mergeCell ref="BU191:BW193"/>
    <mergeCell ref="BX191:BZ193"/>
    <mergeCell ref="V191:AY193"/>
    <mergeCell ref="AZ191:BB193"/>
    <mergeCell ref="BC185:BE187"/>
    <mergeCell ref="BF188:BH190"/>
    <mergeCell ref="BI188:BK190"/>
    <mergeCell ref="B181:E182"/>
    <mergeCell ref="F181:F182"/>
    <mergeCell ref="G181:G182"/>
    <mergeCell ref="H181:H182"/>
    <mergeCell ref="I181:I182"/>
    <mergeCell ref="J181:J182"/>
    <mergeCell ref="K181:K182"/>
    <mergeCell ref="DO176:DX180"/>
    <mergeCell ref="DY176:EH180"/>
    <mergeCell ref="EI176:FJ180"/>
    <mergeCell ref="FK176:FT180"/>
    <mergeCell ref="B177:E180"/>
    <mergeCell ref="F177:S180"/>
    <mergeCell ref="V178:AP180"/>
    <mergeCell ref="AQ178:AX180"/>
    <mergeCell ref="BF185:BH187"/>
    <mergeCell ref="BI185:BK187"/>
    <mergeCell ref="BL185:BN187"/>
    <mergeCell ref="BO185:BQ187"/>
    <mergeCell ref="BM183:BZ184"/>
    <mergeCell ref="AO183:AR184"/>
    <mergeCell ref="AS183:AV184"/>
    <mergeCell ref="V183:AJ184"/>
    <mergeCell ref="AK183:AN184"/>
    <mergeCell ref="FC183:FR185"/>
    <mergeCell ref="CW183:CZ184"/>
    <mergeCell ref="DA183:DD184"/>
    <mergeCell ref="DE183:DH184"/>
    <mergeCell ref="BR185:BT187"/>
    <mergeCell ref="F187:Q188"/>
    <mergeCell ref="AY178:BB180"/>
    <mergeCell ref="BC178:BJ180"/>
    <mergeCell ref="EV171:FT172"/>
    <mergeCell ref="AH173:BR177"/>
    <mergeCell ref="CC174:CL175"/>
    <mergeCell ref="CM174:DN175"/>
    <mergeCell ref="DO174:DX175"/>
    <mergeCell ref="DY174:EH175"/>
    <mergeCell ref="EI174:FJ175"/>
    <mergeCell ref="FK174:FT175"/>
    <mergeCell ref="CC176:CL180"/>
    <mergeCell ref="CM176:DN180"/>
    <mergeCell ref="FC186:FF188"/>
    <mergeCell ref="FG186:FJ188"/>
    <mergeCell ref="FK186:FN188"/>
    <mergeCell ref="FO186:FR188"/>
    <mergeCell ref="BK178:BN180"/>
    <mergeCell ref="BO178:BV180"/>
    <mergeCell ref="BW178:BZ180"/>
    <mergeCell ref="B168:C169"/>
    <mergeCell ref="D168:R169"/>
    <mergeCell ref="B170:D175"/>
    <mergeCell ref="E170:K175"/>
    <mergeCell ref="L170:M175"/>
    <mergeCell ref="AH171:BR172"/>
    <mergeCell ref="DD171:ES172"/>
    <mergeCell ref="CC168:FT169"/>
    <mergeCell ref="F185:S186"/>
    <mergeCell ref="V185:AY187"/>
    <mergeCell ref="AZ185:BB187"/>
    <mergeCell ref="L181:L182"/>
    <mergeCell ref="M181:M182"/>
    <mergeCell ref="N181:S182"/>
    <mergeCell ref="V181:BZ182"/>
    <mergeCell ref="CC181:FT181"/>
    <mergeCell ref="B183:E190"/>
    <mergeCell ref="F183:F184"/>
    <mergeCell ref="G183:S184"/>
    <mergeCell ref="CE186:CV187"/>
    <mergeCell ref="CW186:CZ187"/>
    <mergeCell ref="DA186:DD187"/>
    <mergeCell ref="DE186:DH187"/>
    <mergeCell ref="DI186:DL187"/>
    <mergeCell ref="DM186:DP187"/>
    <mergeCell ref="DQ186:DT187"/>
    <mergeCell ref="DU186:DX187"/>
    <mergeCell ref="DY186:EB187"/>
    <mergeCell ref="EE186:EP188"/>
    <mergeCell ref="EQ186:ET188"/>
    <mergeCell ref="EU186:EX188"/>
    <mergeCell ref="EY186:FB188"/>
    <mergeCell ref="FA162:FD163"/>
    <mergeCell ref="FE162:FH163"/>
    <mergeCell ref="FI162:FL163"/>
    <mergeCell ref="FM162:FP163"/>
    <mergeCell ref="FQ162:FT163"/>
    <mergeCell ref="P163:AI163"/>
    <mergeCell ref="DY163:EJ163"/>
    <mergeCell ref="DY162:EJ162"/>
    <mergeCell ref="EK162:EN163"/>
    <mergeCell ref="EO162:ER163"/>
    <mergeCell ref="ES162:EV163"/>
    <mergeCell ref="EW162:EZ163"/>
    <mergeCell ref="FM161:FP161"/>
    <mergeCell ref="FQ161:FT161"/>
    <mergeCell ref="P162:AI162"/>
    <mergeCell ref="AJ162:BH163"/>
    <mergeCell ref="BI162:BZ163"/>
    <mergeCell ref="EO161:ER161"/>
    <mergeCell ref="ES161:EV161"/>
    <mergeCell ref="EW161:EZ161"/>
    <mergeCell ref="FA161:FD161"/>
    <mergeCell ref="FE161:FH161"/>
    <mergeCell ref="FI161:FL161"/>
    <mergeCell ref="DQ161:DT161"/>
    <mergeCell ref="DU161:DX161"/>
    <mergeCell ref="DY161:EB161"/>
    <mergeCell ref="EC161:EF161"/>
    <mergeCell ref="EG161:EJ161"/>
    <mergeCell ref="EK161:EN161"/>
    <mergeCell ref="CS161:CV161"/>
    <mergeCell ref="CW161:CZ161"/>
    <mergeCell ref="DA161:DD161"/>
    <mergeCell ref="FA160:FD160"/>
    <mergeCell ref="FE160:FH160"/>
    <mergeCell ref="FI160:FL160"/>
    <mergeCell ref="FM160:FP160"/>
    <mergeCell ref="FQ160:FT160"/>
    <mergeCell ref="P161:R161"/>
    <mergeCell ref="S161:W161"/>
    <mergeCell ref="X161:AI161"/>
    <mergeCell ref="EC160:EF160"/>
    <mergeCell ref="EG160:EJ160"/>
    <mergeCell ref="EK160:EN160"/>
    <mergeCell ref="EO160:ER160"/>
    <mergeCell ref="ES160:EV160"/>
    <mergeCell ref="EW160:EZ160"/>
    <mergeCell ref="DE160:DH160"/>
    <mergeCell ref="DI160:DL160"/>
    <mergeCell ref="DM160:DP160"/>
    <mergeCell ref="DQ160:DT160"/>
    <mergeCell ref="DU160:DX160"/>
    <mergeCell ref="DY160:EB160"/>
    <mergeCell ref="CG160:CJ160"/>
    <mergeCell ref="CK160:CN160"/>
    <mergeCell ref="CO160:CR160"/>
    <mergeCell ref="EK159:EN159"/>
    <mergeCell ref="CS159:CV159"/>
    <mergeCell ref="CW159:CZ159"/>
    <mergeCell ref="DA159:DD159"/>
    <mergeCell ref="DE159:DH159"/>
    <mergeCell ref="DI159:DL159"/>
    <mergeCell ref="DM159:DP159"/>
    <mergeCell ref="AJ159:BH159"/>
    <mergeCell ref="BI159:BZ159"/>
    <mergeCell ref="CC159:CF159"/>
    <mergeCell ref="DE161:DH161"/>
    <mergeCell ref="DI161:DL161"/>
    <mergeCell ref="DM161:DP161"/>
    <mergeCell ref="AJ161:BH161"/>
    <mergeCell ref="BI161:BZ161"/>
    <mergeCell ref="CC161:CF161"/>
    <mergeCell ref="CG161:CJ161"/>
    <mergeCell ref="CK161:CN161"/>
    <mergeCell ref="CO161:CR161"/>
    <mergeCell ref="DY158:EB158"/>
    <mergeCell ref="CG158:CJ158"/>
    <mergeCell ref="CK158:CN158"/>
    <mergeCell ref="CO158:CR158"/>
    <mergeCell ref="CS158:CV158"/>
    <mergeCell ref="CW158:CZ158"/>
    <mergeCell ref="DA158:DD158"/>
    <mergeCell ref="P158:R158"/>
    <mergeCell ref="S158:W158"/>
    <mergeCell ref="X158:AI158"/>
    <mergeCell ref="CS160:CV160"/>
    <mergeCell ref="CW160:CZ160"/>
    <mergeCell ref="DA160:DD160"/>
    <mergeCell ref="FM159:FP159"/>
    <mergeCell ref="FQ159:FT159"/>
    <mergeCell ref="P160:R160"/>
    <mergeCell ref="S160:W160"/>
    <mergeCell ref="X160:AI160"/>
    <mergeCell ref="AJ160:BH160"/>
    <mergeCell ref="BI160:BZ160"/>
    <mergeCell ref="CC160:CF160"/>
    <mergeCell ref="EO159:ER159"/>
    <mergeCell ref="ES159:EV159"/>
    <mergeCell ref="EW159:EZ159"/>
    <mergeCell ref="FA159:FD159"/>
    <mergeCell ref="FE159:FH159"/>
    <mergeCell ref="FI159:FL159"/>
    <mergeCell ref="DQ159:DT159"/>
    <mergeCell ref="DU159:DX159"/>
    <mergeCell ref="DY159:EB159"/>
    <mergeCell ref="EC159:EF159"/>
    <mergeCell ref="EG159:EJ159"/>
    <mergeCell ref="P157:R157"/>
    <mergeCell ref="S157:W157"/>
    <mergeCell ref="X157:AI157"/>
    <mergeCell ref="AJ158:BH158"/>
    <mergeCell ref="BI158:BZ158"/>
    <mergeCell ref="CC158:CF158"/>
    <mergeCell ref="EG157:EJ157"/>
    <mergeCell ref="DI157:DL157"/>
    <mergeCell ref="AJ157:BH157"/>
    <mergeCell ref="BI157:BZ157"/>
    <mergeCell ref="CO157:CR157"/>
    <mergeCell ref="CC157:CN157"/>
    <mergeCell ref="CS157:DH157"/>
    <mergeCell ref="DM157:EF157"/>
    <mergeCell ref="EK157:FT157"/>
    <mergeCell ref="CG159:CJ159"/>
    <mergeCell ref="CK159:CN159"/>
    <mergeCell ref="CO159:CR159"/>
    <mergeCell ref="FA158:FD158"/>
    <mergeCell ref="FE158:FH158"/>
    <mergeCell ref="FI158:FL158"/>
    <mergeCell ref="FM158:FP158"/>
    <mergeCell ref="FQ158:FT158"/>
    <mergeCell ref="P159:R159"/>
    <mergeCell ref="S159:W159"/>
    <mergeCell ref="X159:AI159"/>
    <mergeCell ref="EC158:EF158"/>
    <mergeCell ref="EG158:EJ158"/>
    <mergeCell ref="EK158:EN158"/>
    <mergeCell ref="EO158:ER158"/>
    <mergeCell ref="ES158:EV158"/>
    <mergeCell ref="EW158:EZ158"/>
    <mergeCell ref="BO143:BQ145"/>
    <mergeCell ref="BR143:BT145"/>
    <mergeCell ref="V143:AY145"/>
    <mergeCell ref="AZ143:BB145"/>
    <mergeCell ref="BC143:BE145"/>
    <mergeCell ref="BF143:BH145"/>
    <mergeCell ref="B149:E149"/>
    <mergeCell ref="B150:B152"/>
    <mergeCell ref="C150:C152"/>
    <mergeCell ref="P150:R152"/>
    <mergeCell ref="BU146:BW148"/>
    <mergeCell ref="BX146:BZ148"/>
    <mergeCell ref="B147:E148"/>
    <mergeCell ref="F147:S148"/>
    <mergeCell ref="BC146:BE148"/>
    <mergeCell ref="BF146:BH148"/>
    <mergeCell ref="BI146:BK148"/>
    <mergeCell ref="BL146:BN148"/>
    <mergeCell ref="BO146:BQ148"/>
    <mergeCell ref="BR146:BT148"/>
    <mergeCell ref="V146:AY148"/>
    <mergeCell ref="AZ146:BB148"/>
    <mergeCell ref="S150:W152"/>
    <mergeCell ref="X150:AI152"/>
    <mergeCell ref="AJ150:BH152"/>
    <mergeCell ref="BI150:BZ152"/>
    <mergeCell ref="BU143:BW145"/>
    <mergeCell ref="BX143:BZ145"/>
    <mergeCell ref="EE144:EQ146"/>
    <mergeCell ref="ER144:ET146"/>
    <mergeCell ref="EU144:EW146"/>
    <mergeCell ref="EX144:EZ146"/>
    <mergeCell ref="FA144:FC146"/>
    <mergeCell ref="FD144:FF146"/>
    <mergeCell ref="FG144:FI146"/>
    <mergeCell ref="FJ144:FL146"/>
    <mergeCell ref="FM144:FO146"/>
    <mergeCell ref="FP144:FR146"/>
    <mergeCell ref="B141:E142"/>
    <mergeCell ref="F141:H142"/>
    <mergeCell ref="I141:J142"/>
    <mergeCell ref="K141:M142"/>
    <mergeCell ref="N141:O142"/>
    <mergeCell ref="P141:S142"/>
    <mergeCell ref="BC140:BE142"/>
    <mergeCell ref="BF140:BH142"/>
    <mergeCell ref="BI140:BK142"/>
    <mergeCell ref="BL140:BN142"/>
    <mergeCell ref="BO140:BQ142"/>
    <mergeCell ref="BR140:BT142"/>
    <mergeCell ref="J139:J140"/>
    <mergeCell ref="K139:K140"/>
    <mergeCell ref="L139:L140"/>
    <mergeCell ref="BX137:BZ139"/>
    <mergeCell ref="V137:AY139"/>
    <mergeCell ref="AZ137:BB139"/>
    <mergeCell ref="BI143:BK145"/>
    <mergeCell ref="BL143:BN145"/>
    <mergeCell ref="EE135:EQ137"/>
    <mergeCell ref="ER135:ET137"/>
    <mergeCell ref="EU135:EW137"/>
    <mergeCell ref="EX135:EZ137"/>
    <mergeCell ref="FA135:FC137"/>
    <mergeCell ref="FD135:FF137"/>
    <mergeCell ref="FG135:FI137"/>
    <mergeCell ref="FJ135:FL137"/>
    <mergeCell ref="M139:S140"/>
    <mergeCell ref="V140:AY142"/>
    <mergeCell ref="AZ140:BB142"/>
    <mergeCell ref="BC137:BE139"/>
    <mergeCell ref="BF137:BH139"/>
    <mergeCell ref="B139:E140"/>
    <mergeCell ref="F139:F140"/>
    <mergeCell ref="G139:G140"/>
    <mergeCell ref="H139:H140"/>
    <mergeCell ref="I139:I140"/>
    <mergeCell ref="BI137:BK139"/>
    <mergeCell ref="BL137:BN139"/>
    <mergeCell ref="BO137:BQ139"/>
    <mergeCell ref="BR137:BT139"/>
    <mergeCell ref="BU137:BW139"/>
    <mergeCell ref="BU140:BW142"/>
    <mergeCell ref="BX140:BZ142"/>
    <mergeCell ref="BX131:BZ133"/>
    <mergeCell ref="F133:Q134"/>
    <mergeCell ref="R133:S136"/>
    <mergeCell ref="V134:AY136"/>
    <mergeCell ref="AZ134:BB136"/>
    <mergeCell ref="BC134:BE136"/>
    <mergeCell ref="BF134:BH136"/>
    <mergeCell ref="BI134:BK136"/>
    <mergeCell ref="F131:S132"/>
    <mergeCell ref="V131:AY133"/>
    <mergeCell ref="AZ131:BB133"/>
    <mergeCell ref="BC131:BE133"/>
    <mergeCell ref="BF131:BH133"/>
    <mergeCell ref="BI131:BK133"/>
    <mergeCell ref="BL131:BN133"/>
    <mergeCell ref="BO131:BQ133"/>
    <mergeCell ref="BM129:BZ130"/>
    <mergeCell ref="AO129:AR130"/>
    <mergeCell ref="AS129:AV130"/>
    <mergeCell ref="BL134:BN136"/>
    <mergeCell ref="BO134:BQ136"/>
    <mergeCell ref="BR134:BT136"/>
    <mergeCell ref="BU134:BW136"/>
    <mergeCell ref="BX134:BZ136"/>
    <mergeCell ref="AW129:AZ130"/>
    <mergeCell ref="BA129:BD130"/>
    <mergeCell ref="BE129:BH130"/>
    <mergeCell ref="BI129:BL130"/>
    <mergeCell ref="L127:L128"/>
    <mergeCell ref="M127:M128"/>
    <mergeCell ref="N127:S128"/>
    <mergeCell ref="V127:BZ128"/>
    <mergeCell ref="CC127:FT127"/>
    <mergeCell ref="B129:E136"/>
    <mergeCell ref="F129:F130"/>
    <mergeCell ref="G129:S130"/>
    <mergeCell ref="V129:AJ130"/>
    <mergeCell ref="AK129:AN130"/>
    <mergeCell ref="BK124:BN126"/>
    <mergeCell ref="BO124:BV126"/>
    <mergeCell ref="BW124:BZ126"/>
    <mergeCell ref="B127:E128"/>
    <mergeCell ref="F127:F128"/>
    <mergeCell ref="G127:G128"/>
    <mergeCell ref="H127:H128"/>
    <mergeCell ref="I127:I128"/>
    <mergeCell ref="J127:J128"/>
    <mergeCell ref="K127:K128"/>
    <mergeCell ref="B123:E126"/>
    <mergeCell ref="F123:S126"/>
    <mergeCell ref="V124:AP126"/>
    <mergeCell ref="AQ124:AX126"/>
    <mergeCell ref="AY124:BB126"/>
    <mergeCell ref="BC124:BJ126"/>
    <mergeCell ref="BR131:BT133"/>
    <mergeCell ref="BU131:BW133"/>
    <mergeCell ref="CW129:CZ130"/>
    <mergeCell ref="DA129:DD130"/>
    <mergeCell ref="DE129:DH130"/>
    <mergeCell ref="DK129:EB130"/>
    <mergeCell ref="DY120:EH121"/>
    <mergeCell ref="EI120:FJ121"/>
    <mergeCell ref="FK120:FT121"/>
    <mergeCell ref="CC122:CL126"/>
    <mergeCell ref="CM122:DN126"/>
    <mergeCell ref="DO122:DX126"/>
    <mergeCell ref="DY122:EH126"/>
    <mergeCell ref="EI122:FJ126"/>
    <mergeCell ref="FK122:FT126"/>
    <mergeCell ref="B116:D121"/>
    <mergeCell ref="E116:K121"/>
    <mergeCell ref="L116:M121"/>
    <mergeCell ref="AH117:BR118"/>
    <mergeCell ref="DD117:ES118"/>
    <mergeCell ref="EW117:FT118"/>
    <mergeCell ref="AH119:BR123"/>
    <mergeCell ref="CC120:CL121"/>
    <mergeCell ref="CM120:DN121"/>
    <mergeCell ref="DO120:DX121"/>
    <mergeCell ref="P105:R105"/>
    <mergeCell ref="S105:W105"/>
    <mergeCell ref="X105:AI105"/>
    <mergeCell ref="AJ105:BH105"/>
    <mergeCell ref="P104:R104"/>
    <mergeCell ref="S104:W104"/>
    <mergeCell ref="X104:AI104"/>
    <mergeCell ref="AJ104:BH104"/>
    <mergeCell ref="P103:R103"/>
    <mergeCell ref="S103:W103"/>
    <mergeCell ref="X103:AI103"/>
    <mergeCell ref="AJ103:BH103"/>
    <mergeCell ref="D105:O105"/>
    <mergeCell ref="D104:O104"/>
    <mergeCell ref="D103:O103"/>
    <mergeCell ref="B114:C115"/>
    <mergeCell ref="D114:R115"/>
    <mergeCell ref="P108:AI108"/>
    <mergeCell ref="AJ108:BH109"/>
    <mergeCell ref="P109:AI109"/>
    <mergeCell ref="P107:R107"/>
    <mergeCell ref="S107:W107"/>
    <mergeCell ref="X107:AI107"/>
    <mergeCell ref="AJ107:BH107"/>
    <mergeCell ref="P106:R106"/>
    <mergeCell ref="S106:W106"/>
    <mergeCell ref="X106:AI106"/>
    <mergeCell ref="AJ106:BH106"/>
    <mergeCell ref="D107:O107"/>
    <mergeCell ref="D106:O106"/>
    <mergeCell ref="P102:R102"/>
    <mergeCell ref="S102:W102"/>
    <mergeCell ref="X102:AI102"/>
    <mergeCell ref="AJ102:BH102"/>
    <mergeCell ref="S98:W100"/>
    <mergeCell ref="X98:AI100"/>
    <mergeCell ref="AJ98:BH100"/>
    <mergeCell ref="P101:R101"/>
    <mergeCell ref="S101:W101"/>
    <mergeCell ref="X101:AI101"/>
    <mergeCell ref="AJ101:BH101"/>
    <mergeCell ref="BU94:BW96"/>
    <mergeCell ref="BX94:BZ96"/>
    <mergeCell ref="B95:E96"/>
    <mergeCell ref="F95:S96"/>
    <mergeCell ref="B97:E97"/>
    <mergeCell ref="B98:B100"/>
    <mergeCell ref="C98:C100"/>
    <mergeCell ref="P98:R100"/>
    <mergeCell ref="BC94:BE96"/>
    <mergeCell ref="BF94:BH96"/>
    <mergeCell ref="BI94:BK96"/>
    <mergeCell ref="BL94:BN96"/>
    <mergeCell ref="BO94:BQ96"/>
    <mergeCell ref="BR94:BT96"/>
    <mergeCell ref="D101:O101"/>
    <mergeCell ref="D102:O102"/>
    <mergeCell ref="D98:O100"/>
    <mergeCell ref="B91:E92"/>
    <mergeCell ref="F91:S92"/>
    <mergeCell ref="V91:AY93"/>
    <mergeCell ref="AZ91:BB93"/>
    <mergeCell ref="BC91:BE93"/>
    <mergeCell ref="BF91:BH93"/>
    <mergeCell ref="B93:E94"/>
    <mergeCell ref="F93:S94"/>
    <mergeCell ref="V94:AY96"/>
    <mergeCell ref="AZ94:BB96"/>
    <mergeCell ref="BU88:BW90"/>
    <mergeCell ref="BX88:BZ90"/>
    <mergeCell ref="B89:E90"/>
    <mergeCell ref="F89:H90"/>
    <mergeCell ref="I89:J90"/>
    <mergeCell ref="K89:M90"/>
    <mergeCell ref="J87:J88"/>
    <mergeCell ref="K87:K88"/>
    <mergeCell ref="B87:E88"/>
    <mergeCell ref="F87:F88"/>
    <mergeCell ref="G87:G88"/>
    <mergeCell ref="H87:H88"/>
    <mergeCell ref="I87:I88"/>
    <mergeCell ref="V85:AY87"/>
    <mergeCell ref="AZ85:BB87"/>
    <mergeCell ref="BC85:BE87"/>
    <mergeCell ref="BF85:BH87"/>
    <mergeCell ref="BI85:BK87"/>
    <mergeCell ref="BI91:BK93"/>
    <mergeCell ref="BL91:BN93"/>
    <mergeCell ref="BO91:BQ93"/>
    <mergeCell ref="BR91:BT93"/>
    <mergeCell ref="BU91:BW93"/>
    <mergeCell ref="L87:L88"/>
    <mergeCell ref="M87:S88"/>
    <mergeCell ref="V88:AY90"/>
    <mergeCell ref="AZ88:BB90"/>
    <mergeCell ref="BL85:BN87"/>
    <mergeCell ref="BO85:BQ87"/>
    <mergeCell ref="BR85:BT87"/>
    <mergeCell ref="BU85:BW87"/>
    <mergeCell ref="BX85:BZ87"/>
    <mergeCell ref="N89:O90"/>
    <mergeCell ref="P89:S90"/>
    <mergeCell ref="BC88:BE90"/>
    <mergeCell ref="BF88:BH90"/>
    <mergeCell ref="BI88:BK90"/>
    <mergeCell ref="BL88:BN90"/>
    <mergeCell ref="BO88:BQ90"/>
    <mergeCell ref="BR88:BT90"/>
    <mergeCell ref="BX91:BZ93"/>
    <mergeCell ref="BX82:BZ84"/>
    <mergeCell ref="F83:Q84"/>
    <mergeCell ref="B85:E86"/>
    <mergeCell ref="BF82:BH84"/>
    <mergeCell ref="BI82:BK84"/>
    <mergeCell ref="BL82:BN84"/>
    <mergeCell ref="BO82:BQ84"/>
    <mergeCell ref="BR82:BT84"/>
    <mergeCell ref="BU82:BW84"/>
    <mergeCell ref="BL79:BN81"/>
    <mergeCell ref="BO79:BQ81"/>
    <mergeCell ref="BR79:BT81"/>
    <mergeCell ref="BU79:BW81"/>
    <mergeCell ref="BX79:BZ81"/>
    <mergeCell ref="F81:Q82"/>
    <mergeCell ref="R81:S84"/>
    <mergeCell ref="V82:AY84"/>
    <mergeCell ref="AZ82:BB84"/>
    <mergeCell ref="BC82:BE84"/>
    <mergeCell ref="BW72:BZ74"/>
    <mergeCell ref="CE61:FR62"/>
    <mergeCell ref="B64:D69"/>
    <mergeCell ref="E64:K69"/>
    <mergeCell ref="L64:M69"/>
    <mergeCell ref="AH65:BR66"/>
    <mergeCell ref="EW65:FP66"/>
    <mergeCell ref="AH67:BR71"/>
    <mergeCell ref="B71:E74"/>
    <mergeCell ref="F71:S74"/>
    <mergeCell ref="V72:AP74"/>
    <mergeCell ref="F85:S86"/>
    <mergeCell ref="BA77:BD78"/>
    <mergeCell ref="BE77:BH78"/>
    <mergeCell ref="BI77:BL78"/>
    <mergeCell ref="BM77:BZ78"/>
    <mergeCell ref="F79:S80"/>
    <mergeCell ref="V79:AY81"/>
    <mergeCell ref="AZ79:BB81"/>
    <mergeCell ref="BC79:BE81"/>
    <mergeCell ref="BF79:BH81"/>
    <mergeCell ref="BI79:BK81"/>
    <mergeCell ref="N75:S76"/>
    <mergeCell ref="V75:BZ76"/>
    <mergeCell ref="B77:E84"/>
    <mergeCell ref="F77:F78"/>
    <mergeCell ref="G77:S78"/>
    <mergeCell ref="V77:AJ78"/>
    <mergeCell ref="AK77:AN78"/>
    <mergeCell ref="AO77:AR78"/>
    <mergeCell ref="AS77:AV78"/>
    <mergeCell ref="AW77:AZ78"/>
    <mergeCell ref="E56:F56"/>
    <mergeCell ref="S56:AA56"/>
    <mergeCell ref="AB56:AI56"/>
    <mergeCell ref="B75:E76"/>
    <mergeCell ref="F75:F76"/>
    <mergeCell ref="G75:G76"/>
    <mergeCell ref="H75:H76"/>
    <mergeCell ref="I75:I76"/>
    <mergeCell ref="J75:J76"/>
    <mergeCell ref="K75:K76"/>
    <mergeCell ref="L75:L76"/>
    <mergeCell ref="M75:M76"/>
    <mergeCell ref="AQ72:AX74"/>
    <mergeCell ref="AY72:BB74"/>
    <mergeCell ref="BC72:BJ74"/>
    <mergeCell ref="BK72:BN74"/>
    <mergeCell ref="BO72:BV74"/>
    <mergeCell ref="S57:AA57"/>
    <mergeCell ref="AB57:AI57"/>
    <mergeCell ref="AJ57:AX57"/>
    <mergeCell ref="AY54:BV54"/>
    <mergeCell ref="C55:D55"/>
    <mergeCell ref="E55:F55"/>
    <mergeCell ref="S55:AA55"/>
    <mergeCell ref="AB55:AI55"/>
    <mergeCell ref="AJ55:AX55"/>
    <mergeCell ref="AY55:BV55"/>
    <mergeCell ref="AJ53:AX53"/>
    <mergeCell ref="AY53:BV53"/>
    <mergeCell ref="CE53:FR59"/>
    <mergeCell ref="C54:D54"/>
    <mergeCell ref="E54:F54"/>
    <mergeCell ref="S54:AA54"/>
    <mergeCell ref="AB54:AI54"/>
    <mergeCell ref="AJ54:AX54"/>
    <mergeCell ref="C53:D53"/>
    <mergeCell ref="E53:F53"/>
    <mergeCell ref="S53:AA53"/>
    <mergeCell ref="AB53:AI53"/>
    <mergeCell ref="AJ58:AX58"/>
    <mergeCell ref="AY58:BV58"/>
    <mergeCell ref="R59:AX59"/>
    <mergeCell ref="AY59:BV59"/>
    <mergeCell ref="C58:D58"/>
    <mergeCell ref="E58:F58"/>
    <mergeCell ref="S58:AA58"/>
    <mergeCell ref="AB58:AI58"/>
    <mergeCell ref="AJ56:AX56"/>
    <mergeCell ref="AY56:BV56"/>
    <mergeCell ref="C57:D57"/>
    <mergeCell ref="AY57:BV57"/>
    <mergeCell ref="C56:D56"/>
    <mergeCell ref="AY52:BV52"/>
    <mergeCell ref="CE45:FR51"/>
    <mergeCell ref="D47:BR47"/>
    <mergeCell ref="C50:F50"/>
    <mergeCell ref="C51:D51"/>
    <mergeCell ref="E51:F51"/>
    <mergeCell ref="S51:AA51"/>
    <mergeCell ref="AB51:AI51"/>
    <mergeCell ref="AJ51:AX51"/>
    <mergeCell ref="AX43:BR44"/>
    <mergeCell ref="D45:I46"/>
    <mergeCell ref="J45:P46"/>
    <mergeCell ref="Q45:Q46"/>
    <mergeCell ref="R45:AD46"/>
    <mergeCell ref="AE45:AW46"/>
    <mergeCell ref="AX45:BR46"/>
    <mergeCell ref="D43:I44"/>
    <mergeCell ref="J43:P44"/>
    <mergeCell ref="Q43:Q44"/>
    <mergeCell ref="R43:AD44"/>
    <mergeCell ref="AE43:AW44"/>
    <mergeCell ref="C39:C47"/>
    <mergeCell ref="R41:AD42"/>
    <mergeCell ref="AE41:AW42"/>
    <mergeCell ref="AX41:BR42"/>
    <mergeCell ref="R39:AD40"/>
    <mergeCell ref="AE39:AW40"/>
    <mergeCell ref="AX39:BR40"/>
    <mergeCell ref="AY51:BV51"/>
    <mergeCell ref="C52:D52"/>
    <mergeCell ref="E52:F52"/>
    <mergeCell ref="BV39:BV47"/>
    <mergeCell ref="C9:H10"/>
    <mergeCell ref="I9:L10"/>
    <mergeCell ref="CE11:FR14"/>
    <mergeCell ref="C12:H13"/>
    <mergeCell ref="I12:BV13"/>
    <mergeCell ref="CE2:FR4"/>
    <mergeCell ref="C3:Z4"/>
    <mergeCell ref="C6:H7"/>
    <mergeCell ref="I6:J7"/>
    <mergeCell ref="K6:L7"/>
    <mergeCell ref="M6:N7"/>
    <mergeCell ref="O6:P7"/>
    <mergeCell ref="Q6:R7"/>
    <mergeCell ref="S6:W7"/>
    <mergeCell ref="CE6:FR9"/>
    <mergeCell ref="X28:AC29"/>
    <mergeCell ref="AD28:AT29"/>
    <mergeCell ref="AU28:BJ29"/>
    <mergeCell ref="C23:H24"/>
    <mergeCell ref="I23:W24"/>
    <mergeCell ref="C25:H26"/>
    <mergeCell ref="I25:W26"/>
    <mergeCell ref="CE27:FR29"/>
    <mergeCell ref="C28:H29"/>
    <mergeCell ref="I28:L29"/>
    <mergeCell ref="M28:N29"/>
    <mergeCell ref="O28:R29"/>
    <mergeCell ref="S28:W29"/>
    <mergeCell ref="D41:I42"/>
    <mergeCell ref="C38:P38"/>
    <mergeCell ref="Q38:BV38"/>
    <mergeCell ref="D39:I40"/>
    <mergeCell ref="J39:M40"/>
    <mergeCell ref="N39:P40"/>
    <mergeCell ref="C15:H16"/>
    <mergeCell ref="I15:L16"/>
    <mergeCell ref="CE16:FR25"/>
    <mergeCell ref="C17:H18"/>
    <mergeCell ref="I17:W18"/>
    <mergeCell ref="C19:H22"/>
    <mergeCell ref="I19:I20"/>
    <mergeCell ref="J19:M20"/>
    <mergeCell ref="I21:BV22"/>
    <mergeCell ref="C31:H32"/>
    <mergeCell ref="I31:BB32"/>
    <mergeCell ref="CE31:FR43"/>
    <mergeCell ref="C33:H34"/>
    <mergeCell ref="I33:BB34"/>
    <mergeCell ref="C35:H36"/>
    <mergeCell ref="I35:L36"/>
    <mergeCell ref="J41:P42"/>
    <mergeCell ref="Q41:Q42"/>
    <mergeCell ref="S52:AA52"/>
    <mergeCell ref="AB52:AI52"/>
    <mergeCell ref="AJ52:AX52"/>
    <mergeCell ref="C49:Y49"/>
    <mergeCell ref="Z49:AM49"/>
    <mergeCell ref="AN49:AQ49"/>
    <mergeCell ref="D161:O161"/>
    <mergeCell ref="D160:O160"/>
    <mergeCell ref="D159:O159"/>
    <mergeCell ref="D158:O158"/>
    <mergeCell ref="D157:O157"/>
    <mergeCell ref="D150:O152"/>
    <mergeCell ref="D215:O215"/>
    <mergeCell ref="D214:O214"/>
    <mergeCell ref="D213:O213"/>
    <mergeCell ref="D212:O212"/>
    <mergeCell ref="D211:O211"/>
    <mergeCell ref="D204:O206"/>
    <mergeCell ref="F135:Q136"/>
    <mergeCell ref="B137:E138"/>
    <mergeCell ref="F137:S138"/>
    <mergeCell ref="B143:E144"/>
    <mergeCell ref="F143:S144"/>
    <mergeCell ref="B145:E146"/>
    <mergeCell ref="F145:S146"/>
    <mergeCell ref="F193:F194"/>
    <mergeCell ref="G193:G194"/>
    <mergeCell ref="H193:H194"/>
    <mergeCell ref="I193:I194"/>
    <mergeCell ref="L193:L194"/>
    <mergeCell ref="M193:S194"/>
    <mergeCell ref="E57:F57"/>
    <mergeCell ref="B155:B156"/>
    <mergeCell ref="C155:C156"/>
    <mergeCell ref="D155:O156"/>
    <mergeCell ref="P155:R156"/>
    <mergeCell ref="S155:W156"/>
    <mergeCell ref="X155:AI156"/>
    <mergeCell ref="AJ155:BH156"/>
    <mergeCell ref="BI155:BZ156"/>
    <mergeCell ref="BI153:BZ154"/>
    <mergeCell ref="AJ153:BH154"/>
    <mergeCell ref="X153:AI154"/>
    <mergeCell ref="S153:W154"/>
    <mergeCell ref="P153:R154"/>
    <mergeCell ref="D153:O154"/>
    <mergeCell ref="C153:C154"/>
    <mergeCell ref="B153:B154"/>
    <mergeCell ref="CE129:CV130"/>
    <mergeCell ref="CE135:EB135"/>
    <mergeCell ref="CW143:DX143"/>
    <mergeCell ref="CE144:CJ146"/>
    <mergeCell ref="CK144:CN146"/>
    <mergeCell ref="CO144:CR146"/>
    <mergeCell ref="CS144:CV146"/>
    <mergeCell ref="CW144:DX146"/>
    <mergeCell ref="CE147:CJ149"/>
    <mergeCell ref="CK147:CN149"/>
    <mergeCell ref="CO147:CR149"/>
    <mergeCell ref="CS147:CV149"/>
    <mergeCell ref="CW147:DX149"/>
    <mergeCell ref="CE151:CV152"/>
    <mergeCell ref="CW151:CZ152"/>
    <mergeCell ref="DA151:DD152"/>
    <mergeCell ref="EC129:EF130"/>
    <mergeCell ref="EG129:EJ130"/>
    <mergeCell ref="EK129:EN130"/>
    <mergeCell ref="EO129:ER130"/>
    <mergeCell ref="ES129:EV130"/>
    <mergeCell ref="EW129:EZ130"/>
    <mergeCell ref="FC129:FR131"/>
    <mergeCell ref="CE132:CV133"/>
    <mergeCell ref="CW132:CZ133"/>
    <mergeCell ref="DA132:DD133"/>
    <mergeCell ref="DE132:DH133"/>
    <mergeCell ref="DI132:DL133"/>
    <mergeCell ref="DM132:DP133"/>
    <mergeCell ref="DQ132:DT133"/>
    <mergeCell ref="DU132:DX133"/>
    <mergeCell ref="DY132:EB133"/>
    <mergeCell ref="EE132:EP134"/>
    <mergeCell ref="EQ132:ET134"/>
    <mergeCell ref="EU132:EX134"/>
    <mergeCell ref="EY132:FB134"/>
    <mergeCell ref="FC132:FF134"/>
    <mergeCell ref="FG132:FJ134"/>
    <mergeCell ref="FK132:FN134"/>
    <mergeCell ref="FO132:FR134"/>
    <mergeCell ref="FM135:FO137"/>
    <mergeCell ref="FP135:FR137"/>
    <mergeCell ref="CE136:EB138"/>
    <mergeCell ref="EE138:EQ140"/>
    <mergeCell ref="ER138:ET140"/>
    <mergeCell ref="EU138:EW140"/>
    <mergeCell ref="EX138:EZ140"/>
    <mergeCell ref="FA138:FC140"/>
    <mergeCell ref="FD138:FF140"/>
    <mergeCell ref="FG138:FI140"/>
    <mergeCell ref="FJ138:FL140"/>
    <mergeCell ref="FM138:FO140"/>
    <mergeCell ref="FP138:FR140"/>
    <mergeCell ref="CE140:CV141"/>
    <mergeCell ref="CW140:CZ141"/>
    <mergeCell ref="DA140:DD141"/>
    <mergeCell ref="DE140:DH141"/>
    <mergeCell ref="DI140:DL141"/>
    <mergeCell ref="DM140:DP141"/>
    <mergeCell ref="DQ140:DT141"/>
    <mergeCell ref="DU140:DX141"/>
    <mergeCell ref="EE141:EQ143"/>
    <mergeCell ref="ER141:ET143"/>
    <mergeCell ref="EU141:EW143"/>
    <mergeCell ref="EX141:EZ143"/>
    <mergeCell ref="FA141:FC143"/>
    <mergeCell ref="FD141:FF143"/>
    <mergeCell ref="FG141:FI143"/>
    <mergeCell ref="FJ141:FL143"/>
    <mergeCell ref="FM141:FO143"/>
    <mergeCell ref="FP141:FR143"/>
    <mergeCell ref="CK143:CV143"/>
    <mergeCell ref="DE151:DH152"/>
    <mergeCell ref="DI151:DL152"/>
    <mergeCell ref="CE154:CV155"/>
    <mergeCell ref="EE147:EQ149"/>
    <mergeCell ref="ER147:ET149"/>
    <mergeCell ref="EU147:EW149"/>
    <mergeCell ref="EX147:EZ149"/>
    <mergeCell ref="FA147:FC149"/>
    <mergeCell ref="FD147:FF149"/>
    <mergeCell ref="FG147:FI149"/>
    <mergeCell ref="FJ147:FL149"/>
    <mergeCell ref="FM147:FO149"/>
    <mergeCell ref="FP147:FR149"/>
    <mergeCell ref="EE150:EQ152"/>
    <mergeCell ref="ER150:ET152"/>
    <mergeCell ref="EU150:EW152"/>
    <mergeCell ref="EX150:EZ152"/>
    <mergeCell ref="FA150:FC152"/>
    <mergeCell ref="FD150:FF152"/>
    <mergeCell ref="FG150:FI152"/>
    <mergeCell ref="FJ150:FL152"/>
    <mergeCell ref="FM150:FO152"/>
    <mergeCell ref="FP150:FR152"/>
    <mergeCell ref="FA154:FJ155"/>
    <mergeCell ref="CW154:EZ155"/>
    <mergeCell ref="FK154:FR155"/>
    <mergeCell ref="DE158:DH158"/>
    <mergeCell ref="DI158:DL158"/>
    <mergeCell ref="DM158:DP158"/>
    <mergeCell ref="DQ158:DT158"/>
    <mergeCell ref="DU158:DX158"/>
    <mergeCell ref="DK183:EB184"/>
    <mergeCell ref="B209:B210"/>
    <mergeCell ref="C209:C210"/>
    <mergeCell ref="D209:O210"/>
    <mergeCell ref="P209:R210"/>
    <mergeCell ref="S209:W210"/>
    <mergeCell ref="X209:AI210"/>
    <mergeCell ref="AJ209:BH210"/>
    <mergeCell ref="BI209:BZ210"/>
    <mergeCell ref="BI207:BZ208"/>
    <mergeCell ref="AJ207:BH208"/>
    <mergeCell ref="X207:AI208"/>
    <mergeCell ref="S207:W208"/>
    <mergeCell ref="P207:R208"/>
    <mergeCell ref="D207:O208"/>
    <mergeCell ref="C207:C208"/>
    <mergeCell ref="B207:B208"/>
    <mergeCell ref="CE183:CV184"/>
    <mergeCell ref="CE189:EB189"/>
    <mergeCell ref="AW183:AZ184"/>
    <mergeCell ref="BA183:BD184"/>
    <mergeCell ref="BE183:BH184"/>
    <mergeCell ref="BI183:BL184"/>
    <mergeCell ref="R187:S190"/>
    <mergeCell ref="V188:AY190"/>
    <mergeCell ref="AZ188:BB190"/>
    <mergeCell ref="BC188:BE190"/>
    <mergeCell ref="FM195:FO197"/>
    <mergeCell ref="EE189:EQ191"/>
    <mergeCell ref="ER189:ET191"/>
    <mergeCell ref="EU189:EW191"/>
    <mergeCell ref="EX189:EZ191"/>
    <mergeCell ref="FA189:FC191"/>
    <mergeCell ref="FD189:FF191"/>
    <mergeCell ref="FG189:FI191"/>
    <mergeCell ref="FJ189:FL191"/>
    <mergeCell ref="FM189:FO191"/>
    <mergeCell ref="FP189:FR191"/>
    <mergeCell ref="EU192:EW194"/>
    <mergeCell ref="EX192:EZ194"/>
    <mergeCell ref="FA192:FC194"/>
    <mergeCell ref="FD192:FF194"/>
    <mergeCell ref="FG192:FI194"/>
    <mergeCell ref="FJ192:FL194"/>
    <mergeCell ref="FM192:FO194"/>
    <mergeCell ref="FP192:FR194"/>
    <mergeCell ref="DI205:DL206"/>
    <mergeCell ref="CE208:CV209"/>
    <mergeCell ref="FA208:FJ209"/>
    <mergeCell ref="CK201:CN203"/>
    <mergeCell ref="CO201:CR203"/>
    <mergeCell ref="CS201:CV203"/>
    <mergeCell ref="CW201:DX203"/>
    <mergeCell ref="EE201:EQ203"/>
    <mergeCell ref="ER201:ET203"/>
    <mergeCell ref="EU201:EW203"/>
    <mergeCell ref="EX201:EZ203"/>
    <mergeCell ref="FA201:FC203"/>
    <mergeCell ref="FD201:FF203"/>
    <mergeCell ref="FG201:FI203"/>
    <mergeCell ref="FJ201:FL203"/>
    <mergeCell ref="FP195:FR197"/>
    <mergeCell ref="CK197:CV197"/>
    <mergeCell ref="CW197:DX197"/>
    <mergeCell ref="CE198:CJ200"/>
    <mergeCell ref="CK198:CN200"/>
    <mergeCell ref="CO198:CR200"/>
    <mergeCell ref="CS198:CV200"/>
    <mergeCell ref="CW198:DX200"/>
    <mergeCell ref="EE198:EQ200"/>
    <mergeCell ref="ER198:ET200"/>
    <mergeCell ref="EU198:EW200"/>
    <mergeCell ref="EX198:EZ200"/>
    <mergeCell ref="FA198:FC200"/>
    <mergeCell ref="FD198:FF200"/>
    <mergeCell ref="FG198:FI200"/>
    <mergeCell ref="FJ198:FL200"/>
    <mergeCell ref="FM198:FO200"/>
    <mergeCell ref="CK162:CR163"/>
    <mergeCell ref="DI162:DP163"/>
    <mergeCell ref="CS162:CZ163"/>
    <mergeCell ref="DQ162:DX163"/>
    <mergeCell ref="CC216:CJ217"/>
    <mergeCell ref="CK216:CR217"/>
    <mergeCell ref="CS216:CZ217"/>
    <mergeCell ref="DA216:DH217"/>
    <mergeCell ref="DI216:DP217"/>
    <mergeCell ref="DQ216:DX217"/>
    <mergeCell ref="G51:P51"/>
    <mergeCell ref="Q51:R51"/>
    <mergeCell ref="G52:P52"/>
    <mergeCell ref="Q52:R52"/>
    <mergeCell ref="G53:P53"/>
    <mergeCell ref="Q53:R53"/>
    <mergeCell ref="G54:P54"/>
    <mergeCell ref="Q54:R54"/>
    <mergeCell ref="G55:P55"/>
    <mergeCell ref="Q55:R55"/>
    <mergeCell ref="G56:P56"/>
    <mergeCell ref="Q56:R56"/>
    <mergeCell ref="G57:P57"/>
    <mergeCell ref="Q57:R57"/>
    <mergeCell ref="G58:P58"/>
    <mergeCell ref="Q58:R58"/>
    <mergeCell ref="DA162:DH163"/>
    <mergeCell ref="CC162:CJ163"/>
    <mergeCell ref="CC73:FT107"/>
    <mergeCell ref="CW205:CZ206"/>
    <mergeCell ref="DA205:DD206"/>
    <mergeCell ref="DE205:DH206"/>
  </mergeCells>
  <phoneticPr fontId="1"/>
  <conditionalFormatting sqref="AJ52">
    <cfRule type="expression" dxfId="1" priority="2">
      <formula>MOD(AJ52,1)=0</formula>
    </cfRule>
  </conditionalFormatting>
  <conditionalFormatting sqref="AJ53:AX58">
    <cfRule type="expression" dxfId="0" priority="1">
      <formula>MOD(AJ53,1)=0</formula>
    </cfRule>
  </conditionalFormatting>
  <dataValidations count="4">
    <dataValidation imeMode="halfKatakana" allowBlank="1" showInputMessage="1" showErrorMessage="1" sqref="I31" xr:uid="{CF204AD1-556D-49F9-ABBA-42BD066CE06E}"/>
    <dataValidation imeMode="hiragana" allowBlank="1" showInputMessage="1" showErrorMessage="1" sqref="I21 BZ21:CB22 I28:L29 O28:R29 I33:BE34 I12 I23:Y24 G52:P58 AB52:AI58 BK28:BM29" xr:uid="{A80D2BC2-03DA-47EE-B3AA-EF95455F8434}"/>
    <dataValidation imeMode="halfAlpha" allowBlank="1" showInputMessage="1" showErrorMessage="1" sqref="I35:L36 J19:M20 I9:L10 S52:AA58 M6:N7 Q6:R7 AY52:AY61 I25:Y26 J39:M40 J41:P46 R41:BR46 AJ52:AX58 C52:F58" xr:uid="{674C34B6-AA4F-4259-9007-F871E5DE1854}"/>
    <dataValidation imeMode="halfAlpha" allowBlank="1" showErrorMessage="1" promptTitle="請求年月日" prompt="請求書を提出する年月日を入力してください。" sqref="I6:J7" xr:uid="{D739F642-9412-403E-B400-EEE023ABA152}"/>
  </dataValidations>
  <pageMargins left="0.27559055118110237" right="0.27559055118110237" top="0.55118110236220474" bottom="0.11811023622047245"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locked="0" defaultSize="0" autoFill="0" autoLine="0" autoPict="0">
                <anchor moveWithCells="1">
                  <from>
                    <xdr:col>38</xdr:col>
                    <xdr:colOff>38100</xdr:colOff>
                    <xdr:row>48</xdr:row>
                    <xdr:rowOff>9525</xdr:rowOff>
                  </from>
                  <to>
                    <xdr:col>43</xdr:col>
                    <xdr:colOff>19050</xdr:colOff>
                    <xdr:row>48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48C1CA5F-6718-4D7D-9B6E-5D08219A86C4}">
          <x14:formula1>
            <xm:f>入力リスト!$D$1:$D$3</xm:f>
          </x14:formula1>
          <xm:sqref>Q52:R58</xm:sqref>
        </x14:dataValidation>
        <x14:dataValidation type="list" imeMode="hiragana" allowBlank="1" showInputMessage="1" showErrorMessage="1" xr:uid="{5E5325EA-E063-4D40-9EB7-3C2AE603D52F}">
          <x14:formula1>
            <xm:f>入力リスト!$A$1:$A$3</xm:f>
          </x14:formula1>
          <xm:sqref>AU28:BJ29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41AFA-662C-4B7E-AF9A-1778654ED7DE}">
  <sheetPr>
    <tabColor rgb="FFFF0000"/>
  </sheetPr>
  <dimension ref="B1:FV250"/>
  <sheetViews>
    <sheetView showGridLines="0" zoomScaleNormal="100" workbookViewId="0">
      <selection activeCell="F8" sqref="F8:S11"/>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6" ht="11.25" customHeight="1" x14ac:dyDescent="0.15">
      <c r="B1" s="2481" t="s">
        <v>3</v>
      </c>
      <c r="C1" s="2481"/>
      <c r="D1" s="2481"/>
      <c r="E1" s="2483" t="s">
        <v>43</v>
      </c>
      <c r="F1" s="2483"/>
      <c r="G1" s="2483"/>
      <c r="H1" s="2483"/>
      <c r="I1" s="2483"/>
      <c r="J1" s="2483"/>
      <c r="K1" s="2483"/>
      <c r="L1" s="2485" t="s">
        <v>4</v>
      </c>
      <c r="M1" s="2485"/>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12"/>
      <c r="CD1" s="12"/>
      <c r="CE1" s="12"/>
      <c r="CF1" s="12"/>
      <c r="CG1" s="12"/>
      <c r="CH1" s="12"/>
      <c r="CI1" s="12"/>
      <c r="CJ1" s="12"/>
      <c r="CK1" s="12"/>
      <c r="CL1" s="12"/>
      <c r="CM1" s="12"/>
      <c r="CN1" s="12"/>
      <c r="CO1" s="12"/>
      <c r="CP1" s="12"/>
      <c r="CQ1" s="12"/>
      <c r="CR1" s="12"/>
      <c r="CS1" s="12"/>
      <c r="CT1" s="12"/>
      <c r="CU1" s="12"/>
      <c r="CV1" s="1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FR1" s="2"/>
      <c r="FS1" s="2"/>
      <c r="FT1" s="2"/>
    </row>
    <row r="2" spans="2:176" ht="11.25" customHeight="1" x14ac:dyDescent="0.15">
      <c r="B2" s="2481"/>
      <c r="C2" s="2481"/>
      <c r="D2" s="2481"/>
      <c r="E2" s="2483"/>
      <c r="F2" s="2483"/>
      <c r="G2" s="2483"/>
      <c r="H2" s="2483"/>
      <c r="I2" s="2483"/>
      <c r="J2" s="2483"/>
      <c r="K2" s="2483"/>
      <c r="L2" s="2485"/>
      <c r="M2" s="2485"/>
      <c r="AD2" s="2"/>
      <c r="AE2" s="2"/>
      <c r="AF2" s="2"/>
      <c r="AG2" s="2"/>
      <c r="AH2" s="2487" t="s">
        <v>0</v>
      </c>
      <c r="AI2" s="2487"/>
      <c r="AJ2" s="2487"/>
      <c r="AK2" s="2487"/>
      <c r="AL2" s="2487"/>
      <c r="AM2" s="2487"/>
      <c r="AN2" s="2487"/>
      <c r="AO2" s="2487"/>
      <c r="AP2" s="2487"/>
      <c r="AQ2" s="2487"/>
      <c r="AR2" s="2487"/>
      <c r="AS2" s="2487"/>
      <c r="AT2" s="2487"/>
      <c r="AU2" s="2487"/>
      <c r="AV2" s="2487"/>
      <c r="AW2" s="2487"/>
      <c r="AX2" s="2487"/>
      <c r="AY2" s="2487"/>
      <c r="AZ2" s="2487"/>
      <c r="BA2" s="2487"/>
      <c r="BB2" s="2487"/>
      <c r="BC2" s="2487"/>
      <c r="BD2" s="2487"/>
      <c r="BE2" s="2487"/>
      <c r="BF2" s="2487"/>
      <c r="BG2" s="2487"/>
      <c r="BH2" s="2487"/>
      <c r="BI2" s="2487"/>
      <c r="BJ2" s="2487"/>
      <c r="BK2" s="2487"/>
      <c r="BL2" s="2487"/>
      <c r="BM2" s="2487"/>
      <c r="BN2" s="2487"/>
      <c r="BO2" s="2487"/>
      <c r="BP2" s="2487"/>
      <c r="BQ2" s="2487"/>
      <c r="BR2" s="2487"/>
      <c r="BS2" s="58"/>
      <c r="BT2" s="58"/>
      <c r="BU2" s="58"/>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W2" s="2489" t="s">
        <v>2</v>
      </c>
      <c r="EX2" s="2489"/>
      <c r="EY2" s="2489"/>
      <c r="EZ2" s="2489"/>
      <c r="FA2" s="2489"/>
      <c r="FB2" s="2489"/>
      <c r="FC2" s="2489"/>
      <c r="FD2" s="2489"/>
      <c r="FE2" s="2489"/>
      <c r="FF2" s="2489"/>
      <c r="FG2" s="2489"/>
      <c r="FH2" s="2489"/>
      <c r="FI2" s="2489"/>
      <c r="FJ2" s="2489"/>
      <c r="FK2" s="2489"/>
      <c r="FL2" s="2489"/>
      <c r="FM2" s="2489"/>
      <c r="FN2" s="2489"/>
      <c r="FO2" s="2489"/>
      <c r="FP2" s="2489"/>
      <c r="FT2" s="2"/>
    </row>
    <row r="3" spans="2:176" ht="9.75" customHeight="1" thickBot="1" x14ac:dyDescent="0.2">
      <c r="B3" s="2481"/>
      <c r="C3" s="2481"/>
      <c r="D3" s="2481"/>
      <c r="E3" s="2483"/>
      <c r="F3" s="2483"/>
      <c r="G3" s="2483"/>
      <c r="H3" s="2483"/>
      <c r="I3" s="2483"/>
      <c r="J3" s="2483"/>
      <c r="K3" s="2483"/>
      <c r="L3" s="2485"/>
      <c r="M3" s="2485"/>
      <c r="AD3" s="2"/>
      <c r="AE3" s="2"/>
      <c r="AF3" s="2"/>
      <c r="AG3" s="2"/>
      <c r="AH3" s="2488"/>
      <c r="AI3" s="2488"/>
      <c r="AJ3" s="2488"/>
      <c r="AK3" s="2488"/>
      <c r="AL3" s="2488"/>
      <c r="AM3" s="2488"/>
      <c r="AN3" s="2488"/>
      <c r="AO3" s="2488"/>
      <c r="AP3" s="2488"/>
      <c r="AQ3" s="2488"/>
      <c r="AR3" s="2488"/>
      <c r="AS3" s="2488"/>
      <c r="AT3" s="2488"/>
      <c r="AU3" s="2488"/>
      <c r="AV3" s="2488"/>
      <c r="AW3" s="2488"/>
      <c r="AX3" s="2488"/>
      <c r="AY3" s="2488"/>
      <c r="AZ3" s="2488"/>
      <c r="BA3" s="2488"/>
      <c r="BB3" s="2488"/>
      <c r="BC3" s="2488"/>
      <c r="BD3" s="2488"/>
      <c r="BE3" s="2488"/>
      <c r="BF3" s="2488"/>
      <c r="BG3" s="2488"/>
      <c r="BH3" s="2488"/>
      <c r="BI3" s="2488"/>
      <c r="BJ3" s="2488"/>
      <c r="BK3" s="2488"/>
      <c r="BL3" s="2488"/>
      <c r="BM3" s="2488"/>
      <c r="BN3" s="2488"/>
      <c r="BO3" s="2488"/>
      <c r="BP3" s="2488"/>
      <c r="BQ3" s="2488"/>
      <c r="BR3" s="2488"/>
      <c r="BS3" s="58"/>
      <c r="BT3" s="58"/>
      <c r="BU3" s="58"/>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W3" s="2489"/>
      <c r="EX3" s="2489"/>
      <c r="EY3" s="2489"/>
      <c r="EZ3" s="2489"/>
      <c r="FA3" s="2489"/>
      <c r="FB3" s="2489"/>
      <c r="FC3" s="2489"/>
      <c r="FD3" s="2489"/>
      <c r="FE3" s="2489"/>
      <c r="FF3" s="2489"/>
      <c r="FG3" s="2489"/>
      <c r="FH3" s="2489"/>
      <c r="FI3" s="2489"/>
      <c r="FJ3" s="2489"/>
      <c r="FK3" s="2489"/>
      <c r="FL3" s="2489"/>
      <c r="FM3" s="2489"/>
      <c r="FN3" s="2489"/>
      <c r="FO3" s="2489"/>
      <c r="FP3" s="2489"/>
      <c r="FT3" s="2"/>
    </row>
    <row r="4" spans="2:176" ht="4.5" customHeight="1" thickTop="1" x14ac:dyDescent="0.15">
      <c r="B4" s="2481"/>
      <c r="C4" s="2481"/>
      <c r="D4" s="2481"/>
      <c r="E4" s="2483"/>
      <c r="F4" s="2483"/>
      <c r="G4" s="2483"/>
      <c r="H4" s="2483"/>
      <c r="I4" s="2483"/>
      <c r="J4" s="2483"/>
      <c r="K4" s="2483"/>
      <c r="L4" s="2485"/>
      <c r="M4" s="2485"/>
      <c r="AD4" s="2"/>
      <c r="AE4" s="2"/>
      <c r="AF4" s="2"/>
      <c r="AG4" s="2"/>
      <c r="AH4" s="2490" t="s">
        <v>1</v>
      </c>
      <c r="AI4" s="2490"/>
      <c r="AJ4" s="2490"/>
      <c r="AK4" s="2490"/>
      <c r="AL4" s="2490"/>
      <c r="AM4" s="2490"/>
      <c r="AN4" s="2490"/>
      <c r="AO4" s="2490"/>
      <c r="AP4" s="2490"/>
      <c r="AQ4" s="2490"/>
      <c r="AR4" s="2490"/>
      <c r="AS4" s="2490"/>
      <c r="AT4" s="2490"/>
      <c r="AU4" s="2490"/>
      <c r="AV4" s="2490"/>
      <c r="AW4" s="2490"/>
      <c r="AX4" s="2490"/>
      <c r="AY4" s="2490"/>
      <c r="AZ4" s="2490"/>
      <c r="BA4" s="2490"/>
      <c r="BB4" s="2490"/>
      <c r="BC4" s="2490"/>
      <c r="BD4" s="2490"/>
      <c r="BE4" s="2490"/>
      <c r="BF4" s="2490"/>
      <c r="BG4" s="2490"/>
      <c r="BH4" s="2490"/>
      <c r="BI4" s="2490"/>
      <c r="BJ4" s="2490"/>
      <c r="BK4" s="2490"/>
      <c r="BL4" s="2490"/>
      <c r="BM4" s="2490"/>
      <c r="BN4" s="2490"/>
      <c r="BO4" s="2490"/>
      <c r="BP4" s="2490"/>
      <c r="BQ4" s="2490"/>
      <c r="BR4" s="2490"/>
      <c r="BS4" s="59"/>
      <c r="BT4" s="59"/>
      <c r="BU4" s="59"/>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FQ4" s="2"/>
      <c r="FR4" s="2"/>
      <c r="FS4" s="2"/>
      <c r="FT4" s="2"/>
    </row>
    <row r="5" spans="2:176" ht="4.5" customHeight="1" x14ac:dyDescent="0.15">
      <c r="B5" s="2481"/>
      <c r="C5" s="2481"/>
      <c r="D5" s="2481"/>
      <c r="E5" s="2483"/>
      <c r="F5" s="2483"/>
      <c r="G5" s="2483"/>
      <c r="H5" s="2483"/>
      <c r="I5" s="2483"/>
      <c r="J5" s="2483"/>
      <c r="K5" s="2483"/>
      <c r="L5" s="2485"/>
      <c r="M5" s="2485"/>
      <c r="AD5" s="2"/>
      <c r="AE5" s="2"/>
      <c r="AF5" s="2"/>
      <c r="AG5" s="2"/>
      <c r="AH5" s="2491"/>
      <c r="AI5" s="2491"/>
      <c r="AJ5" s="2491"/>
      <c r="AK5" s="2491"/>
      <c r="AL5" s="2491"/>
      <c r="AM5" s="2491"/>
      <c r="AN5" s="2491"/>
      <c r="AO5" s="2491"/>
      <c r="AP5" s="2491"/>
      <c r="AQ5" s="2491"/>
      <c r="AR5" s="2491"/>
      <c r="AS5" s="2491"/>
      <c r="AT5" s="2491"/>
      <c r="AU5" s="2491"/>
      <c r="AV5" s="2491"/>
      <c r="AW5" s="2491"/>
      <c r="AX5" s="2491"/>
      <c r="AY5" s="2491"/>
      <c r="AZ5" s="2491"/>
      <c r="BA5" s="2491"/>
      <c r="BB5" s="2491"/>
      <c r="BC5" s="2491"/>
      <c r="BD5" s="2491"/>
      <c r="BE5" s="2491"/>
      <c r="BF5" s="2491"/>
      <c r="BG5" s="2491"/>
      <c r="BH5" s="2491"/>
      <c r="BI5" s="2491"/>
      <c r="BJ5" s="2491"/>
      <c r="BK5" s="2491"/>
      <c r="BL5" s="2491"/>
      <c r="BM5" s="2491"/>
      <c r="BN5" s="2491"/>
      <c r="BO5" s="2491"/>
      <c r="BP5" s="2491"/>
      <c r="BQ5" s="2491"/>
      <c r="BR5" s="2491"/>
      <c r="BS5" s="59"/>
      <c r="BT5" s="59"/>
      <c r="BU5" s="59"/>
      <c r="BV5" s="2"/>
      <c r="BW5" s="2"/>
      <c r="BX5" s="2"/>
      <c r="BY5" s="2"/>
      <c r="BZ5" s="2"/>
      <c r="CA5" s="2"/>
      <c r="CB5" s="2"/>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FQ5" s="6"/>
      <c r="FR5" s="6"/>
      <c r="FS5" s="6"/>
      <c r="FT5" s="6"/>
    </row>
    <row r="6" spans="2:176" ht="4.5" customHeight="1" x14ac:dyDescent="0.15">
      <c r="B6" s="2482"/>
      <c r="C6" s="2482"/>
      <c r="D6" s="2482"/>
      <c r="E6" s="2484"/>
      <c r="F6" s="2484"/>
      <c r="G6" s="2484"/>
      <c r="H6" s="2484"/>
      <c r="I6" s="2484"/>
      <c r="J6" s="2484"/>
      <c r="K6" s="2484"/>
      <c r="L6" s="2486"/>
      <c r="M6" s="2486"/>
      <c r="AD6" s="2"/>
      <c r="AE6" s="2"/>
      <c r="AF6" s="2"/>
      <c r="AG6" s="2"/>
      <c r="AH6" s="2491"/>
      <c r="AI6" s="2491"/>
      <c r="AJ6" s="2491"/>
      <c r="AK6" s="2491"/>
      <c r="AL6" s="2491"/>
      <c r="AM6" s="2491"/>
      <c r="AN6" s="2491"/>
      <c r="AO6" s="2491"/>
      <c r="AP6" s="2491"/>
      <c r="AQ6" s="2491"/>
      <c r="AR6" s="2491"/>
      <c r="AS6" s="2491"/>
      <c r="AT6" s="2491"/>
      <c r="AU6" s="2491"/>
      <c r="AV6" s="2491"/>
      <c r="AW6" s="2491"/>
      <c r="AX6" s="2491"/>
      <c r="AY6" s="2491"/>
      <c r="AZ6" s="2491"/>
      <c r="BA6" s="2491"/>
      <c r="BB6" s="2491"/>
      <c r="BC6" s="2491"/>
      <c r="BD6" s="2491"/>
      <c r="BE6" s="2491"/>
      <c r="BF6" s="2491"/>
      <c r="BG6" s="2491"/>
      <c r="BH6" s="2491"/>
      <c r="BI6" s="2491"/>
      <c r="BJ6" s="2491"/>
      <c r="BK6" s="2491"/>
      <c r="BL6" s="2491"/>
      <c r="BM6" s="2491"/>
      <c r="BN6" s="2491"/>
      <c r="BO6" s="2491"/>
      <c r="BP6" s="2491"/>
      <c r="BQ6" s="2491"/>
      <c r="BR6" s="2491"/>
      <c r="BS6" s="59"/>
      <c r="BT6" s="59"/>
      <c r="BU6" s="59"/>
      <c r="BV6" s="2"/>
      <c r="BW6" s="2"/>
      <c r="BX6" s="2"/>
      <c r="BY6" s="2"/>
      <c r="BZ6" s="2"/>
      <c r="CA6" s="2"/>
      <c r="CB6" s="2"/>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FS6" s="6"/>
      <c r="FT6" s="6"/>
    </row>
    <row r="7" spans="2:176" ht="4.5" customHeight="1" thickBot="1" x14ac:dyDescent="0.2">
      <c r="N7" s="2"/>
      <c r="R7" s="2"/>
      <c r="S7" s="2"/>
      <c r="T7" s="2"/>
      <c r="U7" s="2"/>
      <c r="V7" s="2"/>
      <c r="W7" s="2"/>
      <c r="X7" s="2"/>
      <c r="Y7" s="2"/>
      <c r="Z7" s="2"/>
      <c r="AA7" s="2"/>
      <c r="AB7" s="2"/>
      <c r="AC7" s="2"/>
      <c r="AD7" s="2"/>
      <c r="AE7" s="2"/>
      <c r="AF7" s="2"/>
      <c r="AG7" s="2"/>
      <c r="AH7" s="2491"/>
      <c r="AI7" s="2491"/>
      <c r="AJ7" s="2491"/>
      <c r="AK7" s="2491"/>
      <c r="AL7" s="2491"/>
      <c r="AM7" s="2491"/>
      <c r="AN7" s="2491"/>
      <c r="AO7" s="2491"/>
      <c r="AP7" s="2491"/>
      <c r="AQ7" s="2491"/>
      <c r="AR7" s="2491"/>
      <c r="AS7" s="2491"/>
      <c r="AT7" s="2491"/>
      <c r="AU7" s="2491"/>
      <c r="AV7" s="2491"/>
      <c r="AW7" s="2491"/>
      <c r="AX7" s="2491"/>
      <c r="AY7" s="2491"/>
      <c r="AZ7" s="2491"/>
      <c r="BA7" s="2491"/>
      <c r="BB7" s="2491"/>
      <c r="BC7" s="2491"/>
      <c r="BD7" s="2491"/>
      <c r="BE7" s="2491"/>
      <c r="BF7" s="2491"/>
      <c r="BG7" s="2491"/>
      <c r="BH7" s="2491"/>
      <c r="BI7" s="2491"/>
      <c r="BJ7" s="2491"/>
      <c r="BK7" s="2491"/>
      <c r="BL7" s="2491"/>
      <c r="BM7" s="2491"/>
      <c r="BN7" s="2491"/>
      <c r="BO7" s="2491"/>
      <c r="BP7" s="2491"/>
      <c r="BQ7" s="2491"/>
      <c r="BR7" s="2491"/>
      <c r="BS7" s="59"/>
      <c r="BT7" s="59"/>
      <c r="BU7" s="59"/>
      <c r="BV7" s="2"/>
      <c r="BW7" s="2"/>
      <c r="BX7" s="2"/>
      <c r="BY7" s="2"/>
      <c r="BZ7" s="2"/>
      <c r="CA7" s="2"/>
      <c r="CB7" s="2"/>
      <c r="CC7" s="2"/>
      <c r="CD7" s="2"/>
      <c r="CE7" s="2"/>
      <c r="CF7" s="2"/>
      <c r="CG7" s="2"/>
      <c r="CH7" s="2"/>
      <c r="CI7" s="2"/>
      <c r="CJ7" s="2"/>
      <c r="CK7" s="2"/>
      <c r="CL7" s="2"/>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FS7" s="2"/>
      <c r="FT7" s="2"/>
    </row>
    <row r="8" spans="2:176" ht="9.75" customHeight="1" thickBot="1" x14ac:dyDescent="0.2">
      <c r="B8" s="2492" t="s">
        <v>6</v>
      </c>
      <c r="C8" s="2493"/>
      <c r="D8" s="2493"/>
      <c r="E8" s="2494"/>
      <c r="F8" s="2501"/>
      <c r="G8" s="2501"/>
      <c r="H8" s="2501"/>
      <c r="I8" s="2501"/>
      <c r="J8" s="2501"/>
      <c r="K8" s="2501"/>
      <c r="L8" s="2501"/>
      <c r="M8" s="2501"/>
      <c r="N8" s="2501"/>
      <c r="O8" s="2501"/>
      <c r="P8" s="2501"/>
      <c r="Q8" s="2501"/>
      <c r="R8" s="2501"/>
      <c r="S8" s="2502"/>
      <c r="T8" s="2"/>
      <c r="U8" s="2"/>
      <c r="V8" s="2"/>
      <c r="W8" s="2"/>
      <c r="X8" s="2"/>
      <c r="Y8" s="2"/>
      <c r="Z8" s="2"/>
      <c r="AA8" s="2"/>
      <c r="AB8" s="2"/>
      <c r="AC8" s="2"/>
      <c r="AD8" s="2"/>
      <c r="AE8" s="2"/>
      <c r="AF8" s="2"/>
      <c r="AG8" s="2"/>
      <c r="AH8" s="2491"/>
      <c r="AI8" s="2491"/>
      <c r="AJ8" s="2491"/>
      <c r="AK8" s="2491"/>
      <c r="AL8" s="2491"/>
      <c r="AM8" s="2491"/>
      <c r="AN8" s="2491"/>
      <c r="AO8" s="2491"/>
      <c r="AP8" s="2491"/>
      <c r="AQ8" s="2491"/>
      <c r="AR8" s="2491"/>
      <c r="AS8" s="2491"/>
      <c r="AT8" s="2491"/>
      <c r="AU8" s="2491"/>
      <c r="AV8" s="2491"/>
      <c r="AW8" s="2491"/>
      <c r="AX8" s="2491"/>
      <c r="AY8" s="2491"/>
      <c r="AZ8" s="2491"/>
      <c r="BA8" s="2491"/>
      <c r="BB8" s="2491"/>
      <c r="BC8" s="2491"/>
      <c r="BD8" s="2491"/>
      <c r="BE8" s="2491"/>
      <c r="BF8" s="2491"/>
      <c r="BG8" s="2491"/>
      <c r="BH8" s="2491"/>
      <c r="BI8" s="2491"/>
      <c r="BJ8" s="2491"/>
      <c r="BK8" s="2491"/>
      <c r="BL8" s="2491"/>
      <c r="BM8" s="2491"/>
      <c r="BN8" s="2491"/>
      <c r="BO8" s="2491"/>
      <c r="BP8" s="2491"/>
      <c r="BQ8" s="2491"/>
      <c r="BR8" s="2491"/>
      <c r="BS8" s="59"/>
      <c r="BT8" s="59"/>
      <c r="BU8" s="59"/>
      <c r="BV8" s="2"/>
      <c r="BW8" s="2"/>
      <c r="BX8" s="2"/>
      <c r="BY8" s="2"/>
      <c r="BZ8" s="2"/>
      <c r="CA8" s="2"/>
      <c r="CB8" s="2"/>
      <c r="CC8" s="2"/>
      <c r="CD8" s="2"/>
      <c r="CE8" s="2"/>
      <c r="CF8" s="2"/>
      <c r="CG8" s="2"/>
      <c r="CH8" s="2"/>
      <c r="CI8" s="2"/>
      <c r="CJ8" s="2"/>
      <c r="CK8" s="2"/>
      <c r="CL8" s="2"/>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row>
    <row r="9" spans="2:176" ht="9.75" customHeight="1" x14ac:dyDescent="0.15">
      <c r="B9" s="2495"/>
      <c r="C9" s="2496"/>
      <c r="D9" s="2496"/>
      <c r="E9" s="2497"/>
      <c r="F9" s="2503"/>
      <c r="G9" s="2503"/>
      <c r="H9" s="2503"/>
      <c r="I9" s="2503"/>
      <c r="J9" s="2503"/>
      <c r="K9" s="2503"/>
      <c r="L9" s="2503"/>
      <c r="M9" s="2503"/>
      <c r="N9" s="2503"/>
      <c r="O9" s="2503"/>
      <c r="P9" s="2503"/>
      <c r="Q9" s="2503"/>
      <c r="R9" s="2503"/>
      <c r="S9" s="2504"/>
      <c r="T9" s="2"/>
      <c r="U9" s="2"/>
      <c r="V9" s="487" t="s">
        <v>117</v>
      </c>
      <c r="W9" s="488"/>
      <c r="X9" s="488"/>
      <c r="Y9" s="488"/>
      <c r="Z9" s="488"/>
      <c r="AA9" s="488"/>
      <c r="AB9" s="488"/>
      <c r="AC9" s="488"/>
      <c r="AD9" s="488"/>
      <c r="AE9" s="488"/>
      <c r="AF9" s="488"/>
      <c r="AG9" s="488"/>
      <c r="AH9" s="488"/>
      <c r="AI9" s="488"/>
      <c r="AJ9" s="488"/>
      <c r="AK9" s="488"/>
      <c r="AL9" s="488"/>
      <c r="AM9" s="488"/>
      <c r="AN9" s="488"/>
      <c r="AO9" s="488"/>
      <c r="AP9" s="489"/>
      <c r="AQ9" s="2477"/>
      <c r="AR9" s="2477"/>
      <c r="AS9" s="2477"/>
      <c r="AT9" s="2477"/>
      <c r="AU9" s="2477"/>
      <c r="AV9" s="2477"/>
      <c r="AW9" s="2477"/>
      <c r="AX9" s="2477"/>
      <c r="AY9" s="527" t="s">
        <v>118</v>
      </c>
      <c r="AZ9" s="527"/>
      <c r="BA9" s="527"/>
      <c r="BB9" s="527"/>
      <c r="BC9" s="2477"/>
      <c r="BD9" s="2477"/>
      <c r="BE9" s="2477"/>
      <c r="BF9" s="2477"/>
      <c r="BG9" s="2477"/>
      <c r="BH9" s="2477"/>
      <c r="BI9" s="2477"/>
      <c r="BJ9" s="2477"/>
      <c r="BK9" s="527" t="s">
        <v>119</v>
      </c>
      <c r="BL9" s="527"/>
      <c r="BM9" s="527"/>
      <c r="BN9" s="527"/>
      <c r="BO9" s="2477"/>
      <c r="BP9" s="2477"/>
      <c r="BQ9" s="2477"/>
      <c r="BR9" s="2477"/>
      <c r="BS9" s="2477"/>
      <c r="BT9" s="2477"/>
      <c r="BU9" s="2477"/>
      <c r="BV9" s="2477"/>
      <c r="BW9" s="527" t="s">
        <v>120</v>
      </c>
      <c r="BX9" s="527"/>
      <c r="BY9" s="527"/>
      <c r="BZ9" s="531"/>
      <c r="CA9" s="56"/>
      <c r="CB9" s="2"/>
      <c r="CC9" s="2"/>
      <c r="CD9" s="2"/>
      <c r="CE9" s="2"/>
      <c r="CF9" s="2"/>
      <c r="CG9" s="2"/>
      <c r="CH9" s="2"/>
      <c r="CI9" s="2"/>
      <c r="CJ9" s="2"/>
      <c r="CK9" s="2"/>
      <c r="CL9" s="2"/>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row>
    <row r="10" spans="2:176" ht="9.75" customHeight="1" x14ac:dyDescent="0.15">
      <c r="B10" s="2495"/>
      <c r="C10" s="2496"/>
      <c r="D10" s="2496"/>
      <c r="E10" s="2497"/>
      <c r="F10" s="2503"/>
      <c r="G10" s="2503"/>
      <c r="H10" s="2503"/>
      <c r="I10" s="2503"/>
      <c r="J10" s="2503"/>
      <c r="K10" s="2503"/>
      <c r="L10" s="2503"/>
      <c r="M10" s="2503"/>
      <c r="N10" s="2503"/>
      <c r="O10" s="2503"/>
      <c r="P10" s="2503"/>
      <c r="Q10" s="2503"/>
      <c r="R10" s="2503"/>
      <c r="S10" s="2504"/>
      <c r="T10" s="24"/>
      <c r="U10" s="24"/>
      <c r="V10" s="554"/>
      <c r="W10" s="555"/>
      <c r="X10" s="555"/>
      <c r="Y10" s="555"/>
      <c r="Z10" s="555"/>
      <c r="AA10" s="555"/>
      <c r="AB10" s="555"/>
      <c r="AC10" s="555"/>
      <c r="AD10" s="555"/>
      <c r="AE10" s="555"/>
      <c r="AF10" s="555"/>
      <c r="AG10" s="555"/>
      <c r="AH10" s="555"/>
      <c r="AI10" s="555"/>
      <c r="AJ10" s="555"/>
      <c r="AK10" s="555"/>
      <c r="AL10" s="555"/>
      <c r="AM10" s="555"/>
      <c r="AN10" s="555"/>
      <c r="AO10" s="555"/>
      <c r="AP10" s="556"/>
      <c r="AQ10" s="2478"/>
      <c r="AR10" s="2478"/>
      <c r="AS10" s="2478"/>
      <c r="AT10" s="2478"/>
      <c r="AU10" s="2478"/>
      <c r="AV10" s="2478"/>
      <c r="AW10" s="2478"/>
      <c r="AX10" s="2478"/>
      <c r="AY10" s="557"/>
      <c r="AZ10" s="557"/>
      <c r="BA10" s="557"/>
      <c r="BB10" s="557"/>
      <c r="BC10" s="2478"/>
      <c r="BD10" s="2478"/>
      <c r="BE10" s="2478"/>
      <c r="BF10" s="2478"/>
      <c r="BG10" s="2478"/>
      <c r="BH10" s="2478"/>
      <c r="BI10" s="2478"/>
      <c r="BJ10" s="2478"/>
      <c r="BK10" s="557"/>
      <c r="BL10" s="557"/>
      <c r="BM10" s="557"/>
      <c r="BN10" s="557"/>
      <c r="BO10" s="2478"/>
      <c r="BP10" s="2478"/>
      <c r="BQ10" s="2478"/>
      <c r="BR10" s="2478"/>
      <c r="BS10" s="2478"/>
      <c r="BT10" s="2478"/>
      <c r="BU10" s="2478"/>
      <c r="BV10" s="2478"/>
      <c r="BW10" s="557"/>
      <c r="BX10" s="557"/>
      <c r="BY10" s="557"/>
      <c r="BZ10" s="2480"/>
      <c r="CA10" s="56"/>
      <c r="CB10" s="2"/>
      <c r="CC10" s="775" t="s">
        <v>248</v>
      </c>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c r="DJ10" s="775"/>
      <c r="DK10" s="775"/>
      <c r="DL10" s="775"/>
      <c r="DM10" s="775"/>
      <c r="DN10" s="775"/>
      <c r="DO10" s="775"/>
      <c r="DP10" s="775"/>
      <c r="DQ10" s="775"/>
      <c r="DR10" s="775"/>
      <c r="DS10" s="775"/>
      <c r="DT10" s="775"/>
      <c r="DU10" s="775"/>
      <c r="DV10" s="775"/>
      <c r="DW10" s="775"/>
      <c r="DX10" s="775"/>
      <c r="DY10" s="775"/>
      <c r="DZ10" s="775"/>
      <c r="EA10" s="775"/>
      <c r="EB10" s="775"/>
      <c r="EC10" s="775"/>
      <c r="ED10" s="775"/>
      <c r="EE10" s="775"/>
      <c r="EF10" s="775"/>
      <c r="EG10" s="775"/>
      <c r="EH10" s="775"/>
      <c r="EI10" s="775"/>
      <c r="EJ10" s="775"/>
      <c r="EK10" s="775"/>
      <c r="EL10" s="775"/>
      <c r="EM10" s="775"/>
      <c r="EN10" s="775"/>
      <c r="EO10" s="775"/>
      <c r="EP10" s="775"/>
      <c r="EQ10" s="775"/>
      <c r="ER10" s="775"/>
      <c r="ES10" s="775"/>
      <c r="ET10" s="775"/>
      <c r="EU10" s="775"/>
      <c r="EV10" s="775"/>
      <c r="EW10" s="775"/>
      <c r="EX10" s="775"/>
      <c r="EY10" s="775"/>
      <c r="EZ10" s="775"/>
      <c r="FA10" s="775"/>
      <c r="FB10" s="775"/>
      <c r="FC10" s="775"/>
      <c r="FD10" s="775"/>
      <c r="FE10" s="775"/>
      <c r="FF10" s="775"/>
      <c r="FG10" s="775"/>
      <c r="FH10" s="775"/>
      <c r="FI10" s="775"/>
      <c r="FJ10" s="775"/>
      <c r="FK10" s="775"/>
      <c r="FL10" s="775"/>
      <c r="FM10" s="775"/>
      <c r="FN10" s="775"/>
      <c r="FO10" s="775"/>
      <c r="FP10" s="775"/>
      <c r="FQ10" s="775"/>
      <c r="FR10" s="775"/>
      <c r="FS10" s="775"/>
      <c r="FT10" s="775"/>
    </row>
    <row r="11" spans="2:176" ht="9.75" customHeight="1" thickBot="1" x14ac:dyDescent="0.2">
      <c r="B11" s="2498"/>
      <c r="C11" s="2499"/>
      <c r="D11" s="2499"/>
      <c r="E11" s="2500"/>
      <c r="F11" s="2505"/>
      <c r="G11" s="2505"/>
      <c r="H11" s="2505"/>
      <c r="I11" s="2505"/>
      <c r="J11" s="2505"/>
      <c r="K11" s="2505"/>
      <c r="L11" s="2505"/>
      <c r="M11" s="2505"/>
      <c r="N11" s="2505"/>
      <c r="O11" s="2505"/>
      <c r="P11" s="2505"/>
      <c r="Q11" s="2505"/>
      <c r="R11" s="2505"/>
      <c r="S11" s="2506"/>
      <c r="T11" s="24"/>
      <c r="U11" s="24"/>
      <c r="V11" s="490"/>
      <c r="W11" s="491"/>
      <c r="X11" s="491"/>
      <c r="Y11" s="491"/>
      <c r="Z11" s="491"/>
      <c r="AA11" s="491"/>
      <c r="AB11" s="491"/>
      <c r="AC11" s="491"/>
      <c r="AD11" s="491"/>
      <c r="AE11" s="491"/>
      <c r="AF11" s="491"/>
      <c r="AG11" s="491"/>
      <c r="AH11" s="491"/>
      <c r="AI11" s="491"/>
      <c r="AJ11" s="491"/>
      <c r="AK11" s="491"/>
      <c r="AL11" s="491"/>
      <c r="AM11" s="491"/>
      <c r="AN11" s="491"/>
      <c r="AO11" s="491"/>
      <c r="AP11" s="492"/>
      <c r="AQ11" s="2479"/>
      <c r="AR11" s="2479"/>
      <c r="AS11" s="2479"/>
      <c r="AT11" s="2479"/>
      <c r="AU11" s="2479"/>
      <c r="AV11" s="2479"/>
      <c r="AW11" s="2479"/>
      <c r="AX11" s="2479"/>
      <c r="AY11" s="528"/>
      <c r="AZ11" s="528"/>
      <c r="BA11" s="528"/>
      <c r="BB11" s="528"/>
      <c r="BC11" s="2479"/>
      <c r="BD11" s="2479"/>
      <c r="BE11" s="2479"/>
      <c r="BF11" s="2479"/>
      <c r="BG11" s="2479"/>
      <c r="BH11" s="2479"/>
      <c r="BI11" s="2479"/>
      <c r="BJ11" s="2479"/>
      <c r="BK11" s="528"/>
      <c r="BL11" s="528"/>
      <c r="BM11" s="528"/>
      <c r="BN11" s="528"/>
      <c r="BO11" s="2479"/>
      <c r="BP11" s="2479"/>
      <c r="BQ11" s="2479"/>
      <c r="BR11" s="2479"/>
      <c r="BS11" s="2479"/>
      <c r="BT11" s="2479"/>
      <c r="BU11" s="2479"/>
      <c r="BV11" s="2479"/>
      <c r="BW11" s="528"/>
      <c r="BX11" s="528"/>
      <c r="BY11" s="528"/>
      <c r="BZ11" s="532"/>
      <c r="CA11" s="56"/>
      <c r="CB11" s="2"/>
      <c r="CC11" s="775"/>
      <c r="CD11" s="775"/>
      <c r="CE11" s="775"/>
      <c r="CF11" s="775"/>
      <c r="CG11" s="775"/>
      <c r="CH11" s="775"/>
      <c r="CI11" s="775"/>
      <c r="CJ11" s="775"/>
      <c r="CK11" s="775"/>
      <c r="CL11" s="775"/>
      <c r="CM11" s="775"/>
      <c r="CN11" s="775"/>
      <c r="CO11" s="775"/>
      <c r="CP11" s="775"/>
      <c r="CQ11" s="775"/>
      <c r="CR11" s="775"/>
      <c r="CS11" s="775"/>
      <c r="CT11" s="775"/>
      <c r="CU11" s="775"/>
      <c r="CV11" s="775"/>
      <c r="CW11" s="775"/>
      <c r="CX11" s="775"/>
      <c r="CY11" s="775"/>
      <c r="CZ11" s="775"/>
      <c r="DA11" s="775"/>
      <c r="DB11" s="775"/>
      <c r="DC11" s="775"/>
      <c r="DD11" s="775"/>
      <c r="DE11" s="775"/>
      <c r="DF11" s="775"/>
      <c r="DG11" s="775"/>
      <c r="DH11" s="775"/>
      <c r="DI11" s="775"/>
      <c r="DJ11" s="775"/>
      <c r="DK11" s="775"/>
      <c r="DL11" s="775"/>
      <c r="DM11" s="775"/>
      <c r="DN11" s="775"/>
      <c r="DO11" s="775"/>
      <c r="DP11" s="775"/>
      <c r="DQ11" s="775"/>
      <c r="DR11" s="775"/>
      <c r="DS11" s="775"/>
      <c r="DT11" s="775"/>
      <c r="DU11" s="775"/>
      <c r="DV11" s="775"/>
      <c r="DW11" s="775"/>
      <c r="DX11" s="775"/>
      <c r="DY11" s="775"/>
      <c r="DZ11" s="775"/>
      <c r="EA11" s="775"/>
      <c r="EB11" s="775"/>
      <c r="EC11" s="775"/>
      <c r="ED11" s="775"/>
      <c r="EE11" s="775"/>
      <c r="EF11" s="775"/>
      <c r="EG11" s="775"/>
      <c r="EH11" s="775"/>
      <c r="EI11" s="775"/>
      <c r="EJ11" s="775"/>
      <c r="EK11" s="775"/>
      <c r="EL11" s="775"/>
      <c r="EM11" s="775"/>
      <c r="EN11" s="775"/>
      <c r="EO11" s="775"/>
      <c r="EP11" s="775"/>
      <c r="EQ11" s="775"/>
      <c r="ER11" s="775"/>
      <c r="ES11" s="775"/>
      <c r="ET11" s="775"/>
      <c r="EU11" s="775"/>
      <c r="EV11" s="775"/>
      <c r="EW11" s="775"/>
      <c r="EX11" s="775"/>
      <c r="EY11" s="775"/>
      <c r="EZ11" s="775"/>
      <c r="FA11" s="775"/>
      <c r="FB11" s="775"/>
      <c r="FC11" s="775"/>
      <c r="FD11" s="775"/>
      <c r="FE11" s="775"/>
      <c r="FF11" s="775"/>
      <c r="FG11" s="775"/>
      <c r="FH11" s="775"/>
      <c r="FI11" s="775"/>
      <c r="FJ11" s="775"/>
      <c r="FK11" s="775"/>
      <c r="FL11" s="775"/>
      <c r="FM11" s="775"/>
      <c r="FN11" s="775"/>
      <c r="FO11" s="775"/>
      <c r="FP11" s="775"/>
      <c r="FQ11" s="775"/>
      <c r="FR11" s="775"/>
      <c r="FS11" s="775"/>
      <c r="FT11" s="775"/>
    </row>
    <row r="12" spans="2:176" ht="9.75" customHeight="1" x14ac:dyDescent="0.15">
      <c r="B12" s="2574" t="s">
        <v>5</v>
      </c>
      <c r="C12" s="2558"/>
      <c r="D12" s="2558"/>
      <c r="E12" s="2575"/>
      <c r="F12" s="2576"/>
      <c r="G12" s="2469"/>
      <c r="H12" s="2469"/>
      <c r="I12" s="2469"/>
      <c r="J12" s="2469"/>
      <c r="K12" s="2471"/>
      <c r="L12" s="2473"/>
      <c r="M12" s="2475"/>
      <c r="N12" s="2549"/>
      <c r="O12" s="2550"/>
      <c r="P12" s="2550"/>
      <c r="Q12" s="2550"/>
      <c r="R12" s="2550"/>
      <c r="S12" s="2551"/>
      <c r="T12" s="24"/>
      <c r="U12" s="24"/>
      <c r="V12" s="2555" t="s">
        <v>112</v>
      </c>
      <c r="W12" s="2555"/>
      <c r="X12" s="2555"/>
      <c r="Y12" s="2555"/>
      <c r="Z12" s="2555"/>
      <c r="AA12" s="2555"/>
      <c r="AB12" s="2555"/>
      <c r="AC12" s="2555"/>
      <c r="AD12" s="2555"/>
      <c r="AE12" s="2555"/>
      <c r="AF12" s="2555"/>
      <c r="AG12" s="2555"/>
      <c r="AH12" s="2555"/>
      <c r="AI12" s="2555"/>
      <c r="AJ12" s="2555"/>
      <c r="AK12" s="2555"/>
      <c r="AL12" s="2555"/>
      <c r="AM12" s="2555"/>
      <c r="AN12" s="2555"/>
      <c r="AO12" s="2555"/>
      <c r="AP12" s="2555"/>
      <c r="AQ12" s="2555"/>
      <c r="AR12" s="2555"/>
      <c r="AS12" s="2555"/>
      <c r="AT12" s="2555"/>
      <c r="AU12" s="2555"/>
      <c r="AV12" s="2555"/>
      <c r="AW12" s="2555"/>
      <c r="AX12" s="2555"/>
      <c r="AY12" s="2555"/>
      <c r="AZ12" s="2555"/>
      <c r="BA12" s="2555"/>
      <c r="BB12" s="2555"/>
      <c r="BC12" s="2555"/>
      <c r="BD12" s="2555"/>
      <c r="BE12" s="2555"/>
      <c r="BF12" s="2555"/>
      <c r="BG12" s="2555"/>
      <c r="BH12" s="2555"/>
      <c r="BI12" s="2555"/>
      <c r="BJ12" s="2555"/>
      <c r="BK12" s="2555"/>
      <c r="BL12" s="2555"/>
      <c r="BM12" s="2555"/>
      <c r="BN12" s="2555"/>
      <c r="BO12" s="2555"/>
      <c r="BP12" s="2555"/>
      <c r="BQ12" s="2555"/>
      <c r="BR12" s="2555"/>
      <c r="BS12" s="2555"/>
      <c r="BT12" s="2555"/>
      <c r="BU12" s="2555"/>
      <c r="BV12" s="2555"/>
      <c r="BW12" s="2555"/>
      <c r="BX12" s="2555"/>
      <c r="BY12" s="2555"/>
      <c r="BZ12" s="2555"/>
      <c r="CA12" s="62"/>
      <c r="CB12" s="2"/>
      <c r="CC12" s="775"/>
      <c r="CD12" s="775"/>
      <c r="CE12" s="775"/>
      <c r="CF12" s="775"/>
      <c r="CG12" s="775"/>
      <c r="CH12" s="775"/>
      <c r="CI12" s="775"/>
      <c r="CJ12" s="775"/>
      <c r="CK12" s="775"/>
      <c r="CL12" s="775"/>
      <c r="CM12" s="775"/>
      <c r="CN12" s="775"/>
      <c r="CO12" s="775"/>
      <c r="CP12" s="775"/>
      <c r="CQ12" s="775"/>
      <c r="CR12" s="775"/>
      <c r="CS12" s="775"/>
      <c r="CT12" s="775"/>
      <c r="CU12" s="775"/>
      <c r="CV12" s="775"/>
      <c r="CW12" s="775"/>
      <c r="CX12" s="775"/>
      <c r="CY12" s="775"/>
      <c r="CZ12" s="775"/>
      <c r="DA12" s="775"/>
      <c r="DB12" s="775"/>
      <c r="DC12" s="775"/>
      <c r="DD12" s="775"/>
      <c r="DE12" s="775"/>
      <c r="DF12" s="775"/>
      <c r="DG12" s="775"/>
      <c r="DH12" s="775"/>
      <c r="DI12" s="775"/>
      <c r="DJ12" s="775"/>
      <c r="DK12" s="775"/>
      <c r="DL12" s="775"/>
      <c r="DM12" s="775"/>
      <c r="DN12" s="775"/>
      <c r="DO12" s="775"/>
      <c r="DP12" s="775"/>
      <c r="DQ12" s="775"/>
      <c r="DR12" s="775"/>
      <c r="DS12" s="775"/>
      <c r="DT12" s="775"/>
      <c r="DU12" s="775"/>
      <c r="DV12" s="775"/>
      <c r="DW12" s="775"/>
      <c r="DX12" s="775"/>
      <c r="DY12" s="775"/>
      <c r="DZ12" s="775"/>
      <c r="EA12" s="775"/>
      <c r="EB12" s="775"/>
      <c r="EC12" s="775"/>
      <c r="ED12" s="775"/>
      <c r="EE12" s="775"/>
      <c r="EF12" s="775"/>
      <c r="EG12" s="775"/>
      <c r="EH12" s="775"/>
      <c r="EI12" s="775"/>
      <c r="EJ12" s="775"/>
      <c r="EK12" s="775"/>
      <c r="EL12" s="775"/>
      <c r="EM12" s="775"/>
      <c r="EN12" s="775"/>
      <c r="EO12" s="775"/>
      <c r="EP12" s="775"/>
      <c r="EQ12" s="775"/>
      <c r="ER12" s="775"/>
      <c r="ES12" s="775"/>
      <c r="ET12" s="775"/>
      <c r="EU12" s="775"/>
      <c r="EV12" s="775"/>
      <c r="EW12" s="775"/>
      <c r="EX12" s="775"/>
      <c r="EY12" s="775"/>
      <c r="EZ12" s="775"/>
      <c r="FA12" s="775"/>
      <c r="FB12" s="775"/>
      <c r="FC12" s="775"/>
      <c r="FD12" s="775"/>
      <c r="FE12" s="775"/>
      <c r="FF12" s="775"/>
      <c r="FG12" s="775"/>
      <c r="FH12" s="775"/>
      <c r="FI12" s="775"/>
      <c r="FJ12" s="775"/>
      <c r="FK12" s="775"/>
      <c r="FL12" s="775"/>
      <c r="FM12" s="775"/>
      <c r="FN12" s="775"/>
      <c r="FO12" s="775"/>
      <c r="FP12" s="775"/>
      <c r="FQ12" s="775"/>
      <c r="FR12" s="775"/>
      <c r="FS12" s="775"/>
      <c r="FT12" s="775"/>
    </row>
    <row r="13" spans="2:176" ht="9.75" customHeight="1" thickBot="1" x14ac:dyDescent="0.2">
      <c r="B13" s="2498"/>
      <c r="C13" s="2499"/>
      <c r="D13" s="2499"/>
      <c r="E13" s="2500"/>
      <c r="F13" s="2577"/>
      <c r="G13" s="2470"/>
      <c r="H13" s="2470"/>
      <c r="I13" s="2470"/>
      <c r="J13" s="2470"/>
      <c r="K13" s="2472"/>
      <c r="L13" s="2474"/>
      <c r="M13" s="2476"/>
      <c r="N13" s="2552"/>
      <c r="O13" s="2553"/>
      <c r="P13" s="2553"/>
      <c r="Q13" s="2553"/>
      <c r="R13" s="2553"/>
      <c r="S13" s="2554"/>
      <c r="T13" s="24"/>
      <c r="U13" s="24"/>
      <c r="V13" s="2556"/>
      <c r="W13" s="2556"/>
      <c r="X13" s="2556"/>
      <c r="Y13" s="2556"/>
      <c r="Z13" s="2556"/>
      <c r="AA13" s="2556"/>
      <c r="AB13" s="2556"/>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56"/>
      <c r="BT13" s="2556"/>
      <c r="BU13" s="2556"/>
      <c r="BV13" s="2556"/>
      <c r="BW13" s="2556"/>
      <c r="BX13" s="2556"/>
      <c r="BY13" s="2556"/>
      <c r="BZ13" s="2556"/>
      <c r="CA13" s="62"/>
      <c r="CB13" s="2"/>
      <c r="CC13" s="775"/>
      <c r="CD13" s="775"/>
      <c r="CE13" s="775"/>
      <c r="CF13" s="775"/>
      <c r="CG13" s="775"/>
      <c r="CH13" s="775"/>
      <c r="CI13" s="775"/>
      <c r="CJ13" s="775"/>
      <c r="CK13" s="775"/>
      <c r="CL13" s="775"/>
      <c r="CM13" s="775"/>
      <c r="CN13" s="775"/>
      <c r="CO13" s="775"/>
      <c r="CP13" s="775"/>
      <c r="CQ13" s="775"/>
      <c r="CR13" s="775"/>
      <c r="CS13" s="775"/>
      <c r="CT13" s="775"/>
      <c r="CU13" s="775"/>
      <c r="CV13" s="775"/>
      <c r="CW13" s="775"/>
      <c r="CX13" s="775"/>
      <c r="CY13" s="775"/>
      <c r="CZ13" s="775"/>
      <c r="DA13" s="775"/>
      <c r="DB13" s="775"/>
      <c r="DC13" s="775"/>
      <c r="DD13" s="775"/>
      <c r="DE13" s="775"/>
      <c r="DF13" s="775"/>
      <c r="DG13" s="775"/>
      <c r="DH13" s="775"/>
      <c r="DI13" s="775"/>
      <c r="DJ13" s="775"/>
      <c r="DK13" s="775"/>
      <c r="DL13" s="775"/>
      <c r="DM13" s="775"/>
      <c r="DN13" s="775"/>
      <c r="DO13" s="775"/>
      <c r="DP13" s="775"/>
      <c r="DQ13" s="775"/>
      <c r="DR13" s="775"/>
      <c r="DS13" s="775"/>
      <c r="DT13" s="775"/>
      <c r="DU13" s="775"/>
      <c r="DV13" s="775"/>
      <c r="DW13" s="775"/>
      <c r="DX13" s="775"/>
      <c r="DY13" s="775"/>
      <c r="DZ13" s="775"/>
      <c r="EA13" s="775"/>
      <c r="EB13" s="775"/>
      <c r="EC13" s="775"/>
      <c r="ED13" s="775"/>
      <c r="EE13" s="775"/>
      <c r="EF13" s="775"/>
      <c r="EG13" s="775"/>
      <c r="EH13" s="775"/>
      <c r="EI13" s="775"/>
      <c r="EJ13" s="775"/>
      <c r="EK13" s="775"/>
      <c r="EL13" s="775"/>
      <c r="EM13" s="775"/>
      <c r="EN13" s="775"/>
      <c r="EO13" s="775"/>
      <c r="EP13" s="775"/>
      <c r="EQ13" s="775"/>
      <c r="ER13" s="775"/>
      <c r="ES13" s="775"/>
      <c r="ET13" s="775"/>
      <c r="EU13" s="775"/>
      <c r="EV13" s="775"/>
      <c r="EW13" s="775"/>
      <c r="EX13" s="775"/>
      <c r="EY13" s="775"/>
      <c r="EZ13" s="775"/>
      <c r="FA13" s="775"/>
      <c r="FB13" s="775"/>
      <c r="FC13" s="775"/>
      <c r="FD13" s="775"/>
      <c r="FE13" s="775"/>
      <c r="FF13" s="775"/>
      <c r="FG13" s="775"/>
      <c r="FH13" s="775"/>
      <c r="FI13" s="775"/>
      <c r="FJ13" s="775"/>
      <c r="FK13" s="775"/>
      <c r="FL13" s="775"/>
      <c r="FM13" s="775"/>
      <c r="FN13" s="775"/>
      <c r="FO13" s="775"/>
      <c r="FP13" s="775"/>
      <c r="FQ13" s="775"/>
      <c r="FR13" s="775"/>
      <c r="FS13" s="775"/>
      <c r="FT13" s="775"/>
    </row>
    <row r="14" spans="2:176" ht="9.75" customHeight="1" x14ac:dyDescent="0.15">
      <c r="B14" s="2557" t="s">
        <v>45</v>
      </c>
      <c r="C14" s="2558"/>
      <c r="D14" s="2558"/>
      <c r="E14" s="2558"/>
      <c r="F14" s="2559" t="s">
        <v>53</v>
      </c>
      <c r="G14" s="2561"/>
      <c r="H14" s="2561"/>
      <c r="I14" s="2561"/>
      <c r="J14" s="2561"/>
      <c r="K14" s="2561"/>
      <c r="L14" s="2561"/>
      <c r="M14" s="2561"/>
      <c r="N14" s="2561"/>
      <c r="O14" s="2561"/>
      <c r="P14" s="2561"/>
      <c r="Q14" s="2561"/>
      <c r="R14" s="2561"/>
      <c r="S14" s="2562"/>
      <c r="T14" s="15"/>
      <c r="U14" s="15"/>
      <c r="V14" s="2565" t="s">
        <v>121</v>
      </c>
      <c r="W14" s="547"/>
      <c r="X14" s="547"/>
      <c r="Y14" s="547"/>
      <c r="Z14" s="547"/>
      <c r="AA14" s="547"/>
      <c r="AB14" s="547"/>
      <c r="AC14" s="547"/>
      <c r="AD14" s="547"/>
      <c r="AE14" s="547"/>
      <c r="AF14" s="547"/>
      <c r="AG14" s="547"/>
      <c r="AH14" s="547"/>
      <c r="AI14" s="547"/>
      <c r="AJ14" s="2566"/>
      <c r="AK14" s="2568"/>
      <c r="AL14" s="2508"/>
      <c r="AM14" s="2508"/>
      <c r="AN14" s="2509"/>
      <c r="AO14" s="2507"/>
      <c r="AP14" s="2508"/>
      <c r="AQ14" s="2508"/>
      <c r="AR14" s="2509"/>
      <c r="AS14" s="2507"/>
      <c r="AT14" s="2508"/>
      <c r="AU14" s="2508"/>
      <c r="AV14" s="2509"/>
      <c r="AW14" s="2507"/>
      <c r="AX14" s="2508"/>
      <c r="AY14" s="2508"/>
      <c r="AZ14" s="2509"/>
      <c r="BA14" s="2507"/>
      <c r="BB14" s="2508"/>
      <c r="BC14" s="2508"/>
      <c r="BD14" s="2509"/>
      <c r="BE14" s="2507"/>
      <c r="BF14" s="2508"/>
      <c r="BG14" s="2508"/>
      <c r="BH14" s="2508"/>
      <c r="BI14" s="2507"/>
      <c r="BJ14" s="2508"/>
      <c r="BK14" s="2508"/>
      <c r="BL14" s="2515"/>
      <c r="BM14" s="2519"/>
      <c r="BN14" s="2520"/>
      <c r="BO14" s="2520"/>
      <c r="BP14" s="2520"/>
      <c r="BQ14" s="2520"/>
      <c r="BR14" s="2520"/>
      <c r="BS14" s="2520"/>
      <c r="BT14" s="2520"/>
      <c r="BU14" s="2520"/>
      <c r="BV14" s="2520"/>
      <c r="BW14" s="2520"/>
      <c r="BX14" s="2520"/>
      <c r="BY14" s="2520"/>
      <c r="BZ14" s="2521"/>
      <c r="CA14" s="14"/>
      <c r="CB14" s="2"/>
      <c r="CC14" s="775"/>
      <c r="CD14" s="775"/>
      <c r="CE14" s="775"/>
      <c r="CF14" s="775"/>
      <c r="CG14" s="775"/>
      <c r="CH14" s="775"/>
      <c r="CI14" s="775"/>
      <c r="CJ14" s="775"/>
      <c r="CK14" s="775"/>
      <c r="CL14" s="775"/>
      <c r="CM14" s="775"/>
      <c r="CN14" s="775"/>
      <c r="CO14" s="775"/>
      <c r="CP14" s="775"/>
      <c r="CQ14" s="775"/>
      <c r="CR14" s="775"/>
      <c r="CS14" s="775"/>
      <c r="CT14" s="775"/>
      <c r="CU14" s="775"/>
      <c r="CV14" s="775"/>
      <c r="CW14" s="775"/>
      <c r="CX14" s="775"/>
      <c r="CY14" s="775"/>
      <c r="CZ14" s="775"/>
      <c r="DA14" s="775"/>
      <c r="DB14" s="775"/>
      <c r="DC14" s="775"/>
      <c r="DD14" s="775"/>
      <c r="DE14" s="775"/>
      <c r="DF14" s="775"/>
      <c r="DG14" s="775"/>
      <c r="DH14" s="775"/>
      <c r="DI14" s="775"/>
      <c r="DJ14" s="775"/>
      <c r="DK14" s="775"/>
      <c r="DL14" s="775"/>
      <c r="DM14" s="775"/>
      <c r="DN14" s="775"/>
      <c r="DO14" s="775"/>
      <c r="DP14" s="775"/>
      <c r="DQ14" s="775"/>
      <c r="DR14" s="775"/>
      <c r="DS14" s="775"/>
      <c r="DT14" s="775"/>
      <c r="DU14" s="775"/>
      <c r="DV14" s="775"/>
      <c r="DW14" s="775"/>
      <c r="DX14" s="775"/>
      <c r="DY14" s="775"/>
      <c r="DZ14" s="775"/>
      <c r="EA14" s="775"/>
      <c r="EB14" s="775"/>
      <c r="EC14" s="775"/>
      <c r="ED14" s="775"/>
      <c r="EE14" s="775"/>
      <c r="EF14" s="775"/>
      <c r="EG14" s="775"/>
      <c r="EH14" s="775"/>
      <c r="EI14" s="775"/>
      <c r="EJ14" s="775"/>
      <c r="EK14" s="775"/>
      <c r="EL14" s="775"/>
      <c r="EM14" s="775"/>
      <c r="EN14" s="775"/>
      <c r="EO14" s="775"/>
      <c r="EP14" s="775"/>
      <c r="EQ14" s="775"/>
      <c r="ER14" s="775"/>
      <c r="ES14" s="775"/>
      <c r="ET14" s="775"/>
      <c r="EU14" s="775"/>
      <c r="EV14" s="775"/>
      <c r="EW14" s="775"/>
      <c r="EX14" s="775"/>
      <c r="EY14" s="775"/>
      <c r="EZ14" s="775"/>
      <c r="FA14" s="775"/>
      <c r="FB14" s="775"/>
      <c r="FC14" s="775"/>
      <c r="FD14" s="775"/>
      <c r="FE14" s="775"/>
      <c r="FF14" s="775"/>
      <c r="FG14" s="775"/>
      <c r="FH14" s="775"/>
      <c r="FI14" s="775"/>
      <c r="FJ14" s="775"/>
      <c r="FK14" s="775"/>
      <c r="FL14" s="775"/>
      <c r="FM14" s="775"/>
      <c r="FN14" s="775"/>
      <c r="FO14" s="775"/>
      <c r="FP14" s="775"/>
      <c r="FQ14" s="775"/>
      <c r="FR14" s="775"/>
      <c r="FS14" s="775"/>
      <c r="FT14" s="775"/>
    </row>
    <row r="15" spans="2:176" ht="9.75" customHeight="1" x14ac:dyDescent="0.15">
      <c r="B15" s="2495"/>
      <c r="C15" s="2496"/>
      <c r="D15" s="2496"/>
      <c r="E15" s="2496"/>
      <c r="F15" s="2560"/>
      <c r="G15" s="2563"/>
      <c r="H15" s="2563"/>
      <c r="I15" s="2563"/>
      <c r="J15" s="2563"/>
      <c r="K15" s="2563"/>
      <c r="L15" s="2563"/>
      <c r="M15" s="2563"/>
      <c r="N15" s="2563"/>
      <c r="O15" s="2563"/>
      <c r="P15" s="2563"/>
      <c r="Q15" s="2563"/>
      <c r="R15" s="2563"/>
      <c r="S15" s="2564"/>
      <c r="T15" s="15"/>
      <c r="U15" s="15"/>
      <c r="V15" s="2533"/>
      <c r="W15" s="2534"/>
      <c r="X15" s="2534"/>
      <c r="Y15" s="2534"/>
      <c r="Z15" s="2534"/>
      <c r="AA15" s="2534"/>
      <c r="AB15" s="2534"/>
      <c r="AC15" s="2534"/>
      <c r="AD15" s="2534"/>
      <c r="AE15" s="2534"/>
      <c r="AF15" s="2534"/>
      <c r="AG15" s="2534"/>
      <c r="AH15" s="2534"/>
      <c r="AI15" s="2534"/>
      <c r="AJ15" s="2567"/>
      <c r="AK15" s="2569"/>
      <c r="AL15" s="2511"/>
      <c r="AM15" s="2511"/>
      <c r="AN15" s="2512"/>
      <c r="AO15" s="2510"/>
      <c r="AP15" s="2511"/>
      <c r="AQ15" s="2511"/>
      <c r="AR15" s="2512"/>
      <c r="AS15" s="2510"/>
      <c r="AT15" s="2511"/>
      <c r="AU15" s="2511"/>
      <c r="AV15" s="2512"/>
      <c r="AW15" s="2510"/>
      <c r="AX15" s="2511"/>
      <c r="AY15" s="2511"/>
      <c r="AZ15" s="2512"/>
      <c r="BA15" s="2510"/>
      <c r="BB15" s="2511"/>
      <c r="BC15" s="2511"/>
      <c r="BD15" s="2512"/>
      <c r="BE15" s="2513"/>
      <c r="BF15" s="2514"/>
      <c r="BG15" s="2514"/>
      <c r="BH15" s="2514"/>
      <c r="BI15" s="2516"/>
      <c r="BJ15" s="2517"/>
      <c r="BK15" s="2517"/>
      <c r="BL15" s="2518"/>
      <c r="BM15" s="2522"/>
      <c r="BN15" s="2523"/>
      <c r="BO15" s="2523"/>
      <c r="BP15" s="2523"/>
      <c r="BQ15" s="2523"/>
      <c r="BR15" s="2523"/>
      <c r="BS15" s="2523"/>
      <c r="BT15" s="2523"/>
      <c r="BU15" s="2523"/>
      <c r="BV15" s="2523"/>
      <c r="BW15" s="2523"/>
      <c r="BX15" s="2523"/>
      <c r="BY15" s="2523"/>
      <c r="BZ15" s="2524"/>
      <c r="CA15" s="14"/>
      <c r="CB15" s="2"/>
      <c r="CC15" s="775"/>
      <c r="CD15" s="775"/>
      <c r="CE15" s="775"/>
      <c r="CF15" s="775"/>
      <c r="CG15" s="775"/>
      <c r="CH15" s="775"/>
      <c r="CI15" s="775"/>
      <c r="CJ15" s="775"/>
      <c r="CK15" s="775"/>
      <c r="CL15" s="775"/>
      <c r="CM15" s="775"/>
      <c r="CN15" s="775"/>
      <c r="CO15" s="775"/>
      <c r="CP15" s="775"/>
      <c r="CQ15" s="775"/>
      <c r="CR15" s="775"/>
      <c r="CS15" s="775"/>
      <c r="CT15" s="775"/>
      <c r="CU15" s="775"/>
      <c r="CV15" s="775"/>
      <c r="CW15" s="775"/>
      <c r="CX15" s="775"/>
      <c r="CY15" s="775"/>
      <c r="CZ15" s="775"/>
      <c r="DA15" s="775"/>
      <c r="DB15" s="775"/>
      <c r="DC15" s="775"/>
      <c r="DD15" s="775"/>
      <c r="DE15" s="775"/>
      <c r="DF15" s="775"/>
      <c r="DG15" s="775"/>
      <c r="DH15" s="775"/>
      <c r="DI15" s="775"/>
      <c r="DJ15" s="775"/>
      <c r="DK15" s="775"/>
      <c r="DL15" s="775"/>
      <c r="DM15" s="775"/>
      <c r="DN15" s="775"/>
      <c r="DO15" s="775"/>
      <c r="DP15" s="775"/>
      <c r="DQ15" s="775"/>
      <c r="DR15" s="775"/>
      <c r="DS15" s="775"/>
      <c r="DT15" s="775"/>
      <c r="DU15" s="775"/>
      <c r="DV15" s="775"/>
      <c r="DW15" s="775"/>
      <c r="DX15" s="775"/>
      <c r="DY15" s="775"/>
      <c r="DZ15" s="775"/>
      <c r="EA15" s="775"/>
      <c r="EB15" s="775"/>
      <c r="EC15" s="775"/>
      <c r="ED15" s="775"/>
      <c r="EE15" s="775"/>
      <c r="EF15" s="775"/>
      <c r="EG15" s="775"/>
      <c r="EH15" s="775"/>
      <c r="EI15" s="775"/>
      <c r="EJ15" s="775"/>
      <c r="EK15" s="775"/>
      <c r="EL15" s="775"/>
      <c r="EM15" s="775"/>
      <c r="EN15" s="775"/>
      <c r="EO15" s="775"/>
      <c r="EP15" s="775"/>
      <c r="EQ15" s="775"/>
      <c r="ER15" s="775"/>
      <c r="ES15" s="775"/>
      <c r="ET15" s="775"/>
      <c r="EU15" s="775"/>
      <c r="EV15" s="775"/>
      <c r="EW15" s="775"/>
      <c r="EX15" s="775"/>
      <c r="EY15" s="775"/>
      <c r="EZ15" s="775"/>
      <c r="FA15" s="775"/>
      <c r="FB15" s="775"/>
      <c r="FC15" s="775"/>
      <c r="FD15" s="775"/>
      <c r="FE15" s="775"/>
      <c r="FF15" s="775"/>
      <c r="FG15" s="775"/>
      <c r="FH15" s="775"/>
      <c r="FI15" s="775"/>
      <c r="FJ15" s="775"/>
      <c r="FK15" s="775"/>
      <c r="FL15" s="775"/>
      <c r="FM15" s="775"/>
      <c r="FN15" s="775"/>
      <c r="FO15" s="775"/>
      <c r="FP15" s="775"/>
      <c r="FQ15" s="775"/>
      <c r="FR15" s="775"/>
      <c r="FS15" s="775"/>
      <c r="FT15" s="775"/>
    </row>
    <row r="16" spans="2:176" ht="9.75" customHeight="1" x14ac:dyDescent="0.2">
      <c r="B16" s="2495"/>
      <c r="C16" s="2496"/>
      <c r="D16" s="2496"/>
      <c r="E16" s="2496"/>
      <c r="F16" s="2525"/>
      <c r="G16" s="2525"/>
      <c r="H16" s="2525"/>
      <c r="I16" s="2525"/>
      <c r="J16" s="2525"/>
      <c r="K16" s="2525"/>
      <c r="L16" s="2525"/>
      <c r="M16" s="2525"/>
      <c r="N16" s="2525"/>
      <c r="O16" s="2525"/>
      <c r="P16" s="2525"/>
      <c r="Q16" s="2525"/>
      <c r="R16" s="2525"/>
      <c r="S16" s="2526"/>
      <c r="T16" s="22"/>
      <c r="U16" s="22"/>
      <c r="V16" s="2527" t="s">
        <v>250</v>
      </c>
      <c r="W16" s="2528"/>
      <c r="X16" s="2528"/>
      <c r="Y16" s="2528"/>
      <c r="Z16" s="2528"/>
      <c r="AA16" s="2528"/>
      <c r="AB16" s="2528"/>
      <c r="AC16" s="2528"/>
      <c r="AD16" s="2528"/>
      <c r="AE16" s="2528"/>
      <c r="AF16" s="2528"/>
      <c r="AG16" s="2528"/>
      <c r="AH16" s="2528"/>
      <c r="AI16" s="2528"/>
      <c r="AJ16" s="2528"/>
      <c r="AK16" s="2528"/>
      <c r="AL16" s="2528"/>
      <c r="AM16" s="2528"/>
      <c r="AN16" s="2528"/>
      <c r="AO16" s="2528"/>
      <c r="AP16" s="2528"/>
      <c r="AQ16" s="2528"/>
      <c r="AR16" s="2528"/>
      <c r="AS16" s="2528"/>
      <c r="AT16" s="2528"/>
      <c r="AU16" s="2528"/>
      <c r="AV16" s="2528"/>
      <c r="AW16" s="2528"/>
      <c r="AX16" s="2528"/>
      <c r="AY16" s="2528"/>
      <c r="AZ16" s="2536"/>
      <c r="BA16" s="2537"/>
      <c r="BB16" s="2537"/>
      <c r="BC16" s="2542"/>
      <c r="BD16" s="2542"/>
      <c r="BE16" s="2542"/>
      <c r="BF16" s="2545"/>
      <c r="BG16" s="2545"/>
      <c r="BH16" s="2546"/>
      <c r="BI16" s="2545"/>
      <c r="BJ16" s="2545"/>
      <c r="BK16" s="2545"/>
      <c r="BL16" s="2545"/>
      <c r="BM16" s="2545"/>
      <c r="BN16" s="2545"/>
      <c r="BO16" s="2545"/>
      <c r="BP16" s="2545"/>
      <c r="BQ16" s="2546"/>
      <c r="BR16" s="2545"/>
      <c r="BS16" s="2545"/>
      <c r="BT16" s="2545"/>
      <c r="BU16" s="2545"/>
      <c r="BV16" s="2545"/>
      <c r="BW16" s="2545"/>
      <c r="BX16" s="2545"/>
      <c r="BY16" s="2545"/>
      <c r="BZ16" s="2570"/>
      <c r="CA16" s="60"/>
      <c r="CB16" s="2"/>
      <c r="CC16" s="775"/>
      <c r="CD16" s="775"/>
      <c r="CE16" s="775"/>
      <c r="CF16" s="775"/>
      <c r="CG16" s="775"/>
      <c r="CH16" s="775"/>
      <c r="CI16" s="775"/>
      <c r="CJ16" s="775"/>
      <c r="CK16" s="775"/>
      <c r="CL16" s="775"/>
      <c r="CM16" s="775"/>
      <c r="CN16" s="775"/>
      <c r="CO16" s="775"/>
      <c r="CP16" s="775"/>
      <c r="CQ16" s="775"/>
      <c r="CR16" s="775"/>
      <c r="CS16" s="775"/>
      <c r="CT16" s="775"/>
      <c r="CU16" s="775"/>
      <c r="CV16" s="775"/>
      <c r="CW16" s="775"/>
      <c r="CX16" s="775"/>
      <c r="CY16" s="775"/>
      <c r="CZ16" s="775"/>
      <c r="DA16" s="775"/>
      <c r="DB16" s="775"/>
      <c r="DC16" s="775"/>
      <c r="DD16" s="775"/>
      <c r="DE16" s="775"/>
      <c r="DF16" s="775"/>
      <c r="DG16" s="775"/>
      <c r="DH16" s="775"/>
      <c r="DI16" s="775"/>
      <c r="DJ16" s="775"/>
      <c r="DK16" s="775"/>
      <c r="DL16" s="775"/>
      <c r="DM16" s="775"/>
      <c r="DN16" s="775"/>
      <c r="DO16" s="775"/>
      <c r="DP16" s="775"/>
      <c r="DQ16" s="775"/>
      <c r="DR16" s="775"/>
      <c r="DS16" s="775"/>
      <c r="DT16" s="775"/>
      <c r="DU16" s="775"/>
      <c r="DV16" s="775"/>
      <c r="DW16" s="775"/>
      <c r="DX16" s="775"/>
      <c r="DY16" s="775"/>
      <c r="DZ16" s="775"/>
      <c r="EA16" s="775"/>
      <c r="EB16" s="775"/>
      <c r="EC16" s="775"/>
      <c r="ED16" s="775"/>
      <c r="EE16" s="775"/>
      <c r="EF16" s="775"/>
      <c r="EG16" s="775"/>
      <c r="EH16" s="775"/>
      <c r="EI16" s="775"/>
      <c r="EJ16" s="775"/>
      <c r="EK16" s="775"/>
      <c r="EL16" s="775"/>
      <c r="EM16" s="775"/>
      <c r="EN16" s="775"/>
      <c r="EO16" s="775"/>
      <c r="EP16" s="775"/>
      <c r="EQ16" s="775"/>
      <c r="ER16" s="775"/>
      <c r="ES16" s="775"/>
      <c r="ET16" s="775"/>
      <c r="EU16" s="775"/>
      <c r="EV16" s="775"/>
      <c r="EW16" s="775"/>
      <c r="EX16" s="775"/>
      <c r="EY16" s="775"/>
      <c r="EZ16" s="775"/>
      <c r="FA16" s="775"/>
      <c r="FB16" s="775"/>
      <c r="FC16" s="775"/>
      <c r="FD16" s="775"/>
      <c r="FE16" s="775"/>
      <c r="FF16" s="775"/>
      <c r="FG16" s="775"/>
      <c r="FH16" s="775"/>
      <c r="FI16" s="775"/>
      <c r="FJ16" s="775"/>
      <c r="FK16" s="775"/>
      <c r="FL16" s="775"/>
      <c r="FM16" s="775"/>
      <c r="FN16" s="775"/>
      <c r="FO16" s="775"/>
      <c r="FP16" s="775"/>
      <c r="FQ16" s="775"/>
      <c r="FR16" s="775"/>
      <c r="FS16" s="775"/>
      <c r="FT16" s="775"/>
    </row>
    <row r="17" spans="2:176" ht="9.75" customHeight="1" x14ac:dyDescent="0.2">
      <c r="B17" s="2495"/>
      <c r="C17" s="2496"/>
      <c r="D17" s="2496"/>
      <c r="E17" s="2496"/>
      <c r="F17" s="2525"/>
      <c r="G17" s="2525"/>
      <c r="H17" s="2525"/>
      <c r="I17" s="2525"/>
      <c r="J17" s="2525"/>
      <c r="K17" s="2525"/>
      <c r="L17" s="2525"/>
      <c r="M17" s="2525"/>
      <c r="N17" s="2525"/>
      <c r="O17" s="2525"/>
      <c r="P17" s="2525"/>
      <c r="Q17" s="2525"/>
      <c r="R17" s="2525"/>
      <c r="S17" s="2526"/>
      <c r="T17" s="22"/>
      <c r="U17" s="22"/>
      <c r="V17" s="2530"/>
      <c r="W17" s="2531"/>
      <c r="X17" s="2531"/>
      <c r="Y17" s="2531"/>
      <c r="Z17" s="2531"/>
      <c r="AA17" s="2531"/>
      <c r="AB17" s="2531"/>
      <c r="AC17" s="2531"/>
      <c r="AD17" s="2531"/>
      <c r="AE17" s="2531"/>
      <c r="AF17" s="2531"/>
      <c r="AG17" s="2531"/>
      <c r="AH17" s="2531"/>
      <c r="AI17" s="2531"/>
      <c r="AJ17" s="2531"/>
      <c r="AK17" s="2531"/>
      <c r="AL17" s="2531"/>
      <c r="AM17" s="2531"/>
      <c r="AN17" s="2531"/>
      <c r="AO17" s="2531"/>
      <c r="AP17" s="2531"/>
      <c r="AQ17" s="2531"/>
      <c r="AR17" s="2531"/>
      <c r="AS17" s="2531"/>
      <c r="AT17" s="2531"/>
      <c r="AU17" s="2531"/>
      <c r="AV17" s="2531"/>
      <c r="AW17" s="2531"/>
      <c r="AX17" s="2531"/>
      <c r="AY17" s="2531"/>
      <c r="AZ17" s="2538"/>
      <c r="BA17" s="2539"/>
      <c r="BB17" s="2539"/>
      <c r="BC17" s="2543"/>
      <c r="BD17" s="2543"/>
      <c r="BE17" s="2543"/>
      <c r="BF17" s="2543"/>
      <c r="BG17" s="2543"/>
      <c r="BH17" s="2547"/>
      <c r="BI17" s="2543"/>
      <c r="BJ17" s="2543"/>
      <c r="BK17" s="2543"/>
      <c r="BL17" s="2543"/>
      <c r="BM17" s="2543"/>
      <c r="BN17" s="2543"/>
      <c r="BO17" s="2543"/>
      <c r="BP17" s="2543"/>
      <c r="BQ17" s="2547"/>
      <c r="BR17" s="2543"/>
      <c r="BS17" s="2543"/>
      <c r="BT17" s="2543"/>
      <c r="BU17" s="2543"/>
      <c r="BV17" s="2543"/>
      <c r="BW17" s="2543"/>
      <c r="BX17" s="2543"/>
      <c r="BY17" s="2543"/>
      <c r="BZ17" s="2571"/>
      <c r="CA17" s="60"/>
      <c r="CB17" s="2"/>
      <c r="CC17" s="775"/>
      <c r="CD17" s="775"/>
      <c r="CE17" s="775"/>
      <c r="CF17" s="775"/>
      <c r="CG17" s="775"/>
      <c r="CH17" s="775"/>
      <c r="CI17" s="775"/>
      <c r="CJ17" s="775"/>
      <c r="CK17" s="775"/>
      <c r="CL17" s="775"/>
      <c r="CM17" s="775"/>
      <c r="CN17" s="775"/>
      <c r="CO17" s="775"/>
      <c r="CP17" s="775"/>
      <c r="CQ17" s="775"/>
      <c r="CR17" s="775"/>
      <c r="CS17" s="775"/>
      <c r="CT17" s="775"/>
      <c r="CU17" s="775"/>
      <c r="CV17" s="775"/>
      <c r="CW17" s="775"/>
      <c r="CX17" s="775"/>
      <c r="CY17" s="775"/>
      <c r="CZ17" s="775"/>
      <c r="DA17" s="775"/>
      <c r="DB17" s="775"/>
      <c r="DC17" s="775"/>
      <c r="DD17" s="775"/>
      <c r="DE17" s="775"/>
      <c r="DF17" s="775"/>
      <c r="DG17" s="775"/>
      <c r="DH17" s="775"/>
      <c r="DI17" s="775"/>
      <c r="DJ17" s="775"/>
      <c r="DK17" s="775"/>
      <c r="DL17" s="775"/>
      <c r="DM17" s="775"/>
      <c r="DN17" s="775"/>
      <c r="DO17" s="775"/>
      <c r="DP17" s="775"/>
      <c r="DQ17" s="775"/>
      <c r="DR17" s="775"/>
      <c r="DS17" s="775"/>
      <c r="DT17" s="775"/>
      <c r="DU17" s="775"/>
      <c r="DV17" s="775"/>
      <c r="DW17" s="775"/>
      <c r="DX17" s="775"/>
      <c r="DY17" s="775"/>
      <c r="DZ17" s="775"/>
      <c r="EA17" s="775"/>
      <c r="EB17" s="775"/>
      <c r="EC17" s="775"/>
      <c r="ED17" s="775"/>
      <c r="EE17" s="775"/>
      <c r="EF17" s="775"/>
      <c r="EG17" s="775"/>
      <c r="EH17" s="775"/>
      <c r="EI17" s="775"/>
      <c r="EJ17" s="775"/>
      <c r="EK17" s="775"/>
      <c r="EL17" s="775"/>
      <c r="EM17" s="775"/>
      <c r="EN17" s="775"/>
      <c r="EO17" s="775"/>
      <c r="EP17" s="775"/>
      <c r="EQ17" s="775"/>
      <c r="ER17" s="775"/>
      <c r="ES17" s="775"/>
      <c r="ET17" s="775"/>
      <c r="EU17" s="775"/>
      <c r="EV17" s="775"/>
      <c r="EW17" s="775"/>
      <c r="EX17" s="775"/>
      <c r="EY17" s="775"/>
      <c r="EZ17" s="775"/>
      <c r="FA17" s="775"/>
      <c r="FB17" s="775"/>
      <c r="FC17" s="775"/>
      <c r="FD17" s="775"/>
      <c r="FE17" s="775"/>
      <c r="FF17" s="775"/>
      <c r="FG17" s="775"/>
      <c r="FH17" s="775"/>
      <c r="FI17" s="775"/>
      <c r="FJ17" s="775"/>
      <c r="FK17" s="775"/>
      <c r="FL17" s="775"/>
      <c r="FM17" s="775"/>
      <c r="FN17" s="775"/>
      <c r="FO17" s="775"/>
      <c r="FP17" s="775"/>
      <c r="FQ17" s="775"/>
      <c r="FR17" s="775"/>
      <c r="FS17" s="775"/>
      <c r="FT17" s="775"/>
    </row>
    <row r="18" spans="2:176" ht="9.75" customHeight="1" x14ac:dyDescent="0.2">
      <c r="B18" s="2495"/>
      <c r="C18" s="2496"/>
      <c r="D18" s="2496"/>
      <c r="E18" s="2496"/>
      <c r="F18" s="2525"/>
      <c r="G18" s="2525"/>
      <c r="H18" s="2525"/>
      <c r="I18" s="2525"/>
      <c r="J18" s="2525"/>
      <c r="K18" s="2525"/>
      <c r="L18" s="2525"/>
      <c r="M18" s="2525"/>
      <c r="N18" s="2525"/>
      <c r="O18" s="2525"/>
      <c r="P18" s="2525"/>
      <c r="Q18" s="2525"/>
      <c r="R18" s="2977" t="s">
        <v>7</v>
      </c>
      <c r="S18" s="2978"/>
      <c r="T18" s="22"/>
      <c r="U18" s="22"/>
      <c r="V18" s="2533"/>
      <c r="W18" s="2534"/>
      <c r="X18" s="2534"/>
      <c r="Y18" s="2534"/>
      <c r="Z18" s="2534"/>
      <c r="AA18" s="2534"/>
      <c r="AB18" s="2534"/>
      <c r="AC18" s="2534"/>
      <c r="AD18" s="2534"/>
      <c r="AE18" s="2534"/>
      <c r="AF18" s="2534"/>
      <c r="AG18" s="2534"/>
      <c r="AH18" s="2534"/>
      <c r="AI18" s="2534"/>
      <c r="AJ18" s="2534"/>
      <c r="AK18" s="2534"/>
      <c r="AL18" s="2534"/>
      <c r="AM18" s="2534"/>
      <c r="AN18" s="2534"/>
      <c r="AO18" s="2534"/>
      <c r="AP18" s="2534"/>
      <c r="AQ18" s="2534"/>
      <c r="AR18" s="2534"/>
      <c r="AS18" s="2534"/>
      <c r="AT18" s="2534"/>
      <c r="AU18" s="2534"/>
      <c r="AV18" s="2534"/>
      <c r="AW18" s="2534"/>
      <c r="AX18" s="2534"/>
      <c r="AY18" s="2534"/>
      <c r="AZ18" s="2540"/>
      <c r="BA18" s="2541"/>
      <c r="BB18" s="2541"/>
      <c r="BC18" s="2544"/>
      <c r="BD18" s="2544"/>
      <c r="BE18" s="2544"/>
      <c r="BF18" s="2544"/>
      <c r="BG18" s="2544"/>
      <c r="BH18" s="2548"/>
      <c r="BI18" s="2544"/>
      <c r="BJ18" s="2544"/>
      <c r="BK18" s="2544"/>
      <c r="BL18" s="2544"/>
      <c r="BM18" s="2544"/>
      <c r="BN18" s="2544"/>
      <c r="BO18" s="2544"/>
      <c r="BP18" s="2544"/>
      <c r="BQ18" s="2548"/>
      <c r="BR18" s="2544"/>
      <c r="BS18" s="2544"/>
      <c r="BT18" s="2544"/>
      <c r="BU18" s="2544"/>
      <c r="BV18" s="2544"/>
      <c r="BW18" s="2544"/>
      <c r="BX18" s="2544"/>
      <c r="BY18" s="2544"/>
      <c r="BZ18" s="2572"/>
      <c r="CA18" s="60"/>
      <c r="CB18" s="2"/>
      <c r="CC18" s="775"/>
      <c r="CD18" s="775"/>
      <c r="CE18" s="775"/>
      <c r="CF18" s="775"/>
      <c r="CG18" s="775"/>
      <c r="CH18" s="775"/>
      <c r="CI18" s="775"/>
      <c r="CJ18" s="775"/>
      <c r="CK18" s="775"/>
      <c r="CL18" s="775"/>
      <c r="CM18" s="775"/>
      <c r="CN18" s="775"/>
      <c r="CO18" s="775"/>
      <c r="CP18" s="775"/>
      <c r="CQ18" s="775"/>
      <c r="CR18" s="775"/>
      <c r="CS18" s="775"/>
      <c r="CT18" s="775"/>
      <c r="CU18" s="775"/>
      <c r="CV18" s="775"/>
      <c r="CW18" s="775"/>
      <c r="CX18" s="775"/>
      <c r="CY18" s="775"/>
      <c r="CZ18" s="775"/>
      <c r="DA18" s="775"/>
      <c r="DB18" s="775"/>
      <c r="DC18" s="775"/>
      <c r="DD18" s="775"/>
      <c r="DE18" s="775"/>
      <c r="DF18" s="775"/>
      <c r="DG18" s="775"/>
      <c r="DH18" s="775"/>
      <c r="DI18" s="775"/>
      <c r="DJ18" s="775"/>
      <c r="DK18" s="775"/>
      <c r="DL18" s="775"/>
      <c r="DM18" s="775"/>
      <c r="DN18" s="775"/>
      <c r="DO18" s="775"/>
      <c r="DP18" s="775"/>
      <c r="DQ18" s="775"/>
      <c r="DR18" s="775"/>
      <c r="DS18" s="775"/>
      <c r="DT18" s="775"/>
      <c r="DU18" s="775"/>
      <c r="DV18" s="775"/>
      <c r="DW18" s="775"/>
      <c r="DX18" s="775"/>
      <c r="DY18" s="775"/>
      <c r="DZ18" s="775"/>
      <c r="EA18" s="775"/>
      <c r="EB18" s="775"/>
      <c r="EC18" s="775"/>
      <c r="ED18" s="775"/>
      <c r="EE18" s="775"/>
      <c r="EF18" s="775"/>
      <c r="EG18" s="775"/>
      <c r="EH18" s="775"/>
      <c r="EI18" s="775"/>
      <c r="EJ18" s="775"/>
      <c r="EK18" s="775"/>
      <c r="EL18" s="775"/>
      <c r="EM18" s="775"/>
      <c r="EN18" s="775"/>
      <c r="EO18" s="775"/>
      <c r="EP18" s="775"/>
      <c r="EQ18" s="775"/>
      <c r="ER18" s="775"/>
      <c r="ES18" s="775"/>
      <c r="ET18" s="775"/>
      <c r="EU18" s="775"/>
      <c r="EV18" s="775"/>
      <c r="EW18" s="775"/>
      <c r="EX18" s="775"/>
      <c r="EY18" s="775"/>
      <c r="EZ18" s="775"/>
      <c r="FA18" s="775"/>
      <c r="FB18" s="775"/>
      <c r="FC18" s="775"/>
      <c r="FD18" s="775"/>
      <c r="FE18" s="775"/>
      <c r="FF18" s="775"/>
      <c r="FG18" s="775"/>
      <c r="FH18" s="775"/>
      <c r="FI18" s="775"/>
      <c r="FJ18" s="775"/>
      <c r="FK18" s="775"/>
      <c r="FL18" s="775"/>
      <c r="FM18" s="775"/>
      <c r="FN18" s="775"/>
      <c r="FO18" s="775"/>
      <c r="FP18" s="775"/>
      <c r="FQ18" s="775"/>
      <c r="FR18" s="775"/>
      <c r="FS18" s="775"/>
      <c r="FT18" s="775"/>
    </row>
    <row r="19" spans="2:176" ht="9.75" customHeight="1" x14ac:dyDescent="0.2">
      <c r="B19" s="2495"/>
      <c r="C19" s="2496"/>
      <c r="D19" s="2496"/>
      <c r="E19" s="2496"/>
      <c r="F19" s="2525"/>
      <c r="G19" s="2525"/>
      <c r="H19" s="2525"/>
      <c r="I19" s="2525"/>
      <c r="J19" s="2525"/>
      <c r="K19" s="2525"/>
      <c r="L19" s="2525"/>
      <c r="M19" s="2525"/>
      <c r="N19" s="2525"/>
      <c r="O19" s="2525"/>
      <c r="P19" s="2525"/>
      <c r="Q19" s="2525"/>
      <c r="R19" s="2977"/>
      <c r="S19" s="2978"/>
      <c r="T19" s="22"/>
      <c r="U19" s="22"/>
      <c r="V19" s="2527" t="s">
        <v>187</v>
      </c>
      <c r="W19" s="2528"/>
      <c r="X19" s="2528"/>
      <c r="Y19" s="2528"/>
      <c r="Z19" s="2528"/>
      <c r="AA19" s="2528"/>
      <c r="AB19" s="2528"/>
      <c r="AC19" s="2528"/>
      <c r="AD19" s="2528"/>
      <c r="AE19" s="2528"/>
      <c r="AF19" s="2528"/>
      <c r="AG19" s="2528"/>
      <c r="AH19" s="2528"/>
      <c r="AI19" s="2528"/>
      <c r="AJ19" s="2528"/>
      <c r="AK19" s="2528"/>
      <c r="AL19" s="2528"/>
      <c r="AM19" s="2528"/>
      <c r="AN19" s="2528"/>
      <c r="AO19" s="2528"/>
      <c r="AP19" s="2528"/>
      <c r="AQ19" s="2528"/>
      <c r="AR19" s="2528"/>
      <c r="AS19" s="2528"/>
      <c r="AT19" s="2528"/>
      <c r="AU19" s="2528"/>
      <c r="AV19" s="2528"/>
      <c r="AW19" s="2528"/>
      <c r="AX19" s="2528"/>
      <c r="AY19" s="2528"/>
      <c r="AZ19" s="2584"/>
      <c r="BA19" s="2585"/>
      <c r="BB19" s="2585"/>
      <c r="BC19" s="2545"/>
      <c r="BD19" s="2545"/>
      <c r="BE19" s="2545"/>
      <c r="BF19" s="2545"/>
      <c r="BG19" s="2545"/>
      <c r="BH19" s="2546"/>
      <c r="BI19" s="2545"/>
      <c r="BJ19" s="2545"/>
      <c r="BK19" s="2545"/>
      <c r="BL19" s="2545"/>
      <c r="BM19" s="2545"/>
      <c r="BN19" s="2545"/>
      <c r="BO19" s="2545"/>
      <c r="BP19" s="2545"/>
      <c r="BQ19" s="2546"/>
      <c r="BR19" s="2545"/>
      <c r="BS19" s="2545"/>
      <c r="BT19" s="2545"/>
      <c r="BU19" s="2545"/>
      <c r="BV19" s="2545"/>
      <c r="BW19" s="2545"/>
      <c r="BX19" s="2545"/>
      <c r="BY19" s="2545"/>
      <c r="BZ19" s="2570"/>
      <c r="CA19" s="60"/>
      <c r="CB19" s="2"/>
      <c r="CC19" s="775"/>
      <c r="CD19" s="775"/>
      <c r="CE19" s="775"/>
      <c r="CF19" s="775"/>
      <c r="CG19" s="775"/>
      <c r="CH19" s="775"/>
      <c r="CI19" s="775"/>
      <c r="CJ19" s="775"/>
      <c r="CK19" s="775"/>
      <c r="CL19" s="775"/>
      <c r="CM19" s="775"/>
      <c r="CN19" s="775"/>
      <c r="CO19" s="775"/>
      <c r="CP19" s="775"/>
      <c r="CQ19" s="775"/>
      <c r="CR19" s="775"/>
      <c r="CS19" s="775"/>
      <c r="CT19" s="775"/>
      <c r="CU19" s="775"/>
      <c r="CV19" s="775"/>
      <c r="CW19" s="775"/>
      <c r="CX19" s="775"/>
      <c r="CY19" s="775"/>
      <c r="CZ19" s="775"/>
      <c r="DA19" s="775"/>
      <c r="DB19" s="775"/>
      <c r="DC19" s="775"/>
      <c r="DD19" s="775"/>
      <c r="DE19" s="775"/>
      <c r="DF19" s="775"/>
      <c r="DG19" s="775"/>
      <c r="DH19" s="775"/>
      <c r="DI19" s="775"/>
      <c r="DJ19" s="775"/>
      <c r="DK19" s="775"/>
      <c r="DL19" s="775"/>
      <c r="DM19" s="775"/>
      <c r="DN19" s="775"/>
      <c r="DO19" s="775"/>
      <c r="DP19" s="775"/>
      <c r="DQ19" s="775"/>
      <c r="DR19" s="775"/>
      <c r="DS19" s="775"/>
      <c r="DT19" s="775"/>
      <c r="DU19" s="775"/>
      <c r="DV19" s="775"/>
      <c r="DW19" s="775"/>
      <c r="DX19" s="775"/>
      <c r="DY19" s="775"/>
      <c r="DZ19" s="775"/>
      <c r="EA19" s="775"/>
      <c r="EB19" s="775"/>
      <c r="EC19" s="775"/>
      <c r="ED19" s="775"/>
      <c r="EE19" s="775"/>
      <c r="EF19" s="775"/>
      <c r="EG19" s="775"/>
      <c r="EH19" s="775"/>
      <c r="EI19" s="775"/>
      <c r="EJ19" s="775"/>
      <c r="EK19" s="775"/>
      <c r="EL19" s="775"/>
      <c r="EM19" s="775"/>
      <c r="EN19" s="775"/>
      <c r="EO19" s="775"/>
      <c r="EP19" s="775"/>
      <c r="EQ19" s="775"/>
      <c r="ER19" s="775"/>
      <c r="ES19" s="775"/>
      <c r="ET19" s="775"/>
      <c r="EU19" s="775"/>
      <c r="EV19" s="775"/>
      <c r="EW19" s="775"/>
      <c r="EX19" s="775"/>
      <c r="EY19" s="775"/>
      <c r="EZ19" s="775"/>
      <c r="FA19" s="775"/>
      <c r="FB19" s="775"/>
      <c r="FC19" s="775"/>
      <c r="FD19" s="775"/>
      <c r="FE19" s="775"/>
      <c r="FF19" s="775"/>
      <c r="FG19" s="775"/>
      <c r="FH19" s="775"/>
      <c r="FI19" s="775"/>
      <c r="FJ19" s="775"/>
      <c r="FK19" s="775"/>
      <c r="FL19" s="775"/>
      <c r="FM19" s="775"/>
      <c r="FN19" s="775"/>
      <c r="FO19" s="775"/>
      <c r="FP19" s="775"/>
      <c r="FQ19" s="775"/>
      <c r="FR19" s="775"/>
      <c r="FS19" s="775"/>
      <c r="FT19" s="775"/>
    </row>
    <row r="20" spans="2:176" ht="9.75" customHeight="1" x14ac:dyDescent="0.2">
      <c r="B20" s="2495"/>
      <c r="C20" s="2496"/>
      <c r="D20" s="2496"/>
      <c r="E20" s="2496"/>
      <c r="F20" s="2525"/>
      <c r="G20" s="2525"/>
      <c r="H20" s="2525"/>
      <c r="I20" s="2525"/>
      <c r="J20" s="2525"/>
      <c r="K20" s="2525"/>
      <c r="L20" s="2525"/>
      <c r="M20" s="2525"/>
      <c r="N20" s="2525"/>
      <c r="O20" s="2525"/>
      <c r="P20" s="2525"/>
      <c r="Q20" s="2525"/>
      <c r="R20" s="2977"/>
      <c r="S20" s="2978"/>
      <c r="T20" s="22"/>
      <c r="U20" s="22"/>
      <c r="V20" s="2530"/>
      <c r="W20" s="2531"/>
      <c r="X20" s="2531"/>
      <c r="Y20" s="2531"/>
      <c r="Z20" s="2531"/>
      <c r="AA20" s="2531"/>
      <c r="AB20" s="2531"/>
      <c r="AC20" s="2531"/>
      <c r="AD20" s="2531"/>
      <c r="AE20" s="2531"/>
      <c r="AF20" s="2531"/>
      <c r="AG20" s="2531"/>
      <c r="AH20" s="2531"/>
      <c r="AI20" s="2531"/>
      <c r="AJ20" s="2531"/>
      <c r="AK20" s="2531"/>
      <c r="AL20" s="2531"/>
      <c r="AM20" s="2531"/>
      <c r="AN20" s="2531"/>
      <c r="AO20" s="2531"/>
      <c r="AP20" s="2531"/>
      <c r="AQ20" s="2531"/>
      <c r="AR20" s="2531"/>
      <c r="AS20" s="2531"/>
      <c r="AT20" s="2531"/>
      <c r="AU20" s="2531"/>
      <c r="AV20" s="2531"/>
      <c r="AW20" s="2531"/>
      <c r="AX20" s="2531"/>
      <c r="AY20" s="2531"/>
      <c r="AZ20" s="2538"/>
      <c r="BA20" s="2539"/>
      <c r="BB20" s="2539"/>
      <c r="BC20" s="2543"/>
      <c r="BD20" s="2543"/>
      <c r="BE20" s="2543"/>
      <c r="BF20" s="2543"/>
      <c r="BG20" s="2543"/>
      <c r="BH20" s="2547"/>
      <c r="BI20" s="2543"/>
      <c r="BJ20" s="2543"/>
      <c r="BK20" s="2543"/>
      <c r="BL20" s="2543"/>
      <c r="BM20" s="2543"/>
      <c r="BN20" s="2543"/>
      <c r="BO20" s="2543"/>
      <c r="BP20" s="2543"/>
      <c r="BQ20" s="2547"/>
      <c r="BR20" s="2543"/>
      <c r="BS20" s="2543"/>
      <c r="BT20" s="2543"/>
      <c r="BU20" s="2543"/>
      <c r="BV20" s="2543"/>
      <c r="BW20" s="2543"/>
      <c r="BX20" s="2543"/>
      <c r="BY20" s="2543"/>
      <c r="BZ20" s="2571"/>
      <c r="CA20" s="60"/>
      <c r="CB20" s="2"/>
      <c r="CC20" s="775"/>
      <c r="CD20" s="775"/>
      <c r="CE20" s="775"/>
      <c r="CF20" s="775"/>
      <c r="CG20" s="775"/>
      <c r="CH20" s="775"/>
      <c r="CI20" s="775"/>
      <c r="CJ20" s="775"/>
      <c r="CK20" s="775"/>
      <c r="CL20" s="775"/>
      <c r="CM20" s="775"/>
      <c r="CN20" s="775"/>
      <c r="CO20" s="775"/>
      <c r="CP20" s="775"/>
      <c r="CQ20" s="775"/>
      <c r="CR20" s="775"/>
      <c r="CS20" s="775"/>
      <c r="CT20" s="775"/>
      <c r="CU20" s="775"/>
      <c r="CV20" s="775"/>
      <c r="CW20" s="775"/>
      <c r="CX20" s="775"/>
      <c r="CY20" s="775"/>
      <c r="CZ20" s="775"/>
      <c r="DA20" s="775"/>
      <c r="DB20" s="775"/>
      <c r="DC20" s="775"/>
      <c r="DD20" s="775"/>
      <c r="DE20" s="775"/>
      <c r="DF20" s="775"/>
      <c r="DG20" s="775"/>
      <c r="DH20" s="775"/>
      <c r="DI20" s="775"/>
      <c r="DJ20" s="775"/>
      <c r="DK20" s="775"/>
      <c r="DL20" s="775"/>
      <c r="DM20" s="775"/>
      <c r="DN20" s="775"/>
      <c r="DO20" s="775"/>
      <c r="DP20" s="775"/>
      <c r="DQ20" s="775"/>
      <c r="DR20" s="775"/>
      <c r="DS20" s="775"/>
      <c r="DT20" s="775"/>
      <c r="DU20" s="775"/>
      <c r="DV20" s="775"/>
      <c r="DW20" s="775"/>
      <c r="DX20" s="775"/>
      <c r="DY20" s="775"/>
      <c r="DZ20" s="775"/>
      <c r="EA20" s="775"/>
      <c r="EB20" s="775"/>
      <c r="EC20" s="775"/>
      <c r="ED20" s="775"/>
      <c r="EE20" s="775"/>
      <c r="EF20" s="775"/>
      <c r="EG20" s="775"/>
      <c r="EH20" s="775"/>
      <c r="EI20" s="775"/>
      <c r="EJ20" s="775"/>
      <c r="EK20" s="775"/>
      <c r="EL20" s="775"/>
      <c r="EM20" s="775"/>
      <c r="EN20" s="775"/>
      <c r="EO20" s="775"/>
      <c r="EP20" s="775"/>
      <c r="EQ20" s="775"/>
      <c r="ER20" s="775"/>
      <c r="ES20" s="775"/>
      <c r="ET20" s="775"/>
      <c r="EU20" s="775"/>
      <c r="EV20" s="775"/>
      <c r="EW20" s="775"/>
      <c r="EX20" s="775"/>
      <c r="EY20" s="775"/>
      <c r="EZ20" s="775"/>
      <c r="FA20" s="775"/>
      <c r="FB20" s="775"/>
      <c r="FC20" s="775"/>
      <c r="FD20" s="775"/>
      <c r="FE20" s="775"/>
      <c r="FF20" s="775"/>
      <c r="FG20" s="775"/>
      <c r="FH20" s="775"/>
      <c r="FI20" s="775"/>
      <c r="FJ20" s="775"/>
      <c r="FK20" s="775"/>
      <c r="FL20" s="775"/>
      <c r="FM20" s="775"/>
      <c r="FN20" s="775"/>
      <c r="FO20" s="775"/>
      <c r="FP20" s="775"/>
      <c r="FQ20" s="775"/>
      <c r="FR20" s="775"/>
      <c r="FS20" s="775"/>
      <c r="FT20" s="775"/>
    </row>
    <row r="21" spans="2:176" ht="9.75" customHeight="1" x14ac:dyDescent="0.2">
      <c r="B21" s="2498"/>
      <c r="C21" s="2499"/>
      <c r="D21" s="2499"/>
      <c r="E21" s="2499"/>
      <c r="F21" s="2573"/>
      <c r="G21" s="2573"/>
      <c r="H21" s="2573"/>
      <c r="I21" s="2573"/>
      <c r="J21" s="2573"/>
      <c r="K21" s="2573"/>
      <c r="L21" s="2573"/>
      <c r="M21" s="2573"/>
      <c r="N21" s="2573"/>
      <c r="O21" s="2573"/>
      <c r="P21" s="2573"/>
      <c r="Q21" s="2573"/>
      <c r="R21" s="2979"/>
      <c r="S21" s="2980"/>
      <c r="T21" s="22"/>
      <c r="U21" s="22"/>
      <c r="V21" s="2533"/>
      <c r="W21" s="2534"/>
      <c r="X21" s="2534"/>
      <c r="Y21" s="2534"/>
      <c r="Z21" s="2534"/>
      <c r="AA21" s="2534"/>
      <c r="AB21" s="2534"/>
      <c r="AC21" s="2534"/>
      <c r="AD21" s="2534"/>
      <c r="AE21" s="2534"/>
      <c r="AF21" s="2534"/>
      <c r="AG21" s="2534"/>
      <c r="AH21" s="2534"/>
      <c r="AI21" s="2534"/>
      <c r="AJ21" s="2534"/>
      <c r="AK21" s="2534"/>
      <c r="AL21" s="2534"/>
      <c r="AM21" s="2534"/>
      <c r="AN21" s="2534"/>
      <c r="AO21" s="2534"/>
      <c r="AP21" s="2534"/>
      <c r="AQ21" s="2534"/>
      <c r="AR21" s="2534"/>
      <c r="AS21" s="2534"/>
      <c r="AT21" s="2534"/>
      <c r="AU21" s="2534"/>
      <c r="AV21" s="2534"/>
      <c r="AW21" s="2534"/>
      <c r="AX21" s="2534"/>
      <c r="AY21" s="2534"/>
      <c r="AZ21" s="2540"/>
      <c r="BA21" s="2541"/>
      <c r="BB21" s="2541"/>
      <c r="BC21" s="2544"/>
      <c r="BD21" s="2544"/>
      <c r="BE21" s="2544"/>
      <c r="BF21" s="2544"/>
      <c r="BG21" s="2544"/>
      <c r="BH21" s="2548"/>
      <c r="BI21" s="2544"/>
      <c r="BJ21" s="2544"/>
      <c r="BK21" s="2544"/>
      <c r="BL21" s="2544"/>
      <c r="BM21" s="2544"/>
      <c r="BN21" s="2544"/>
      <c r="BO21" s="2544"/>
      <c r="BP21" s="2544"/>
      <c r="BQ21" s="2548"/>
      <c r="BR21" s="2544"/>
      <c r="BS21" s="2544"/>
      <c r="BT21" s="2544"/>
      <c r="BU21" s="2544"/>
      <c r="BV21" s="2544"/>
      <c r="BW21" s="2544"/>
      <c r="BX21" s="2544"/>
      <c r="BY21" s="2544"/>
      <c r="BZ21" s="2572"/>
      <c r="CA21" s="60"/>
      <c r="CB21" s="2"/>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775"/>
      <c r="EC21" s="775"/>
      <c r="ED21" s="775"/>
      <c r="EE21" s="775"/>
      <c r="EF21" s="775"/>
      <c r="EG21" s="775"/>
      <c r="EH21" s="775"/>
      <c r="EI21" s="775"/>
      <c r="EJ21" s="775"/>
      <c r="EK21" s="775"/>
      <c r="EL21" s="775"/>
      <c r="EM21" s="775"/>
      <c r="EN21" s="775"/>
      <c r="EO21" s="775"/>
      <c r="EP21" s="775"/>
      <c r="EQ21" s="775"/>
      <c r="ER21" s="775"/>
      <c r="ES21" s="775"/>
      <c r="ET21" s="775"/>
      <c r="EU21" s="775"/>
      <c r="EV21" s="775"/>
      <c r="EW21" s="775"/>
      <c r="EX21" s="775"/>
      <c r="EY21" s="775"/>
      <c r="EZ21" s="775"/>
      <c r="FA21" s="775"/>
      <c r="FB21" s="775"/>
      <c r="FC21" s="775"/>
      <c r="FD21" s="775"/>
      <c r="FE21" s="775"/>
      <c r="FF21" s="775"/>
      <c r="FG21" s="775"/>
      <c r="FH21" s="775"/>
      <c r="FI21" s="775"/>
      <c r="FJ21" s="775"/>
      <c r="FK21" s="775"/>
      <c r="FL21" s="775"/>
      <c r="FM21" s="775"/>
      <c r="FN21" s="775"/>
      <c r="FO21" s="775"/>
      <c r="FP21" s="775"/>
      <c r="FQ21" s="775"/>
      <c r="FR21" s="775"/>
      <c r="FS21" s="775"/>
      <c r="FT21" s="775"/>
    </row>
    <row r="22" spans="2:176" ht="9.75" customHeight="1" x14ac:dyDescent="0.2">
      <c r="B22" s="2971" t="s">
        <v>89</v>
      </c>
      <c r="C22" s="2972"/>
      <c r="D22" s="2972"/>
      <c r="E22" s="2973"/>
      <c r="F22" s="3020"/>
      <c r="G22" s="3021"/>
      <c r="H22" s="3021"/>
      <c r="I22" s="3021"/>
      <c r="J22" s="3021"/>
      <c r="K22" s="3021"/>
      <c r="L22" s="3021"/>
      <c r="M22" s="3021"/>
      <c r="N22" s="3021"/>
      <c r="O22" s="3021"/>
      <c r="P22" s="3021"/>
      <c r="Q22" s="3021"/>
      <c r="R22" s="3021"/>
      <c r="S22" s="3022"/>
      <c r="T22" s="23"/>
      <c r="U22" s="23"/>
      <c r="V22" s="2527" t="s">
        <v>255</v>
      </c>
      <c r="W22" s="2528"/>
      <c r="X22" s="2528"/>
      <c r="Y22" s="2528"/>
      <c r="Z22" s="2528"/>
      <c r="AA22" s="2528"/>
      <c r="AB22" s="2528"/>
      <c r="AC22" s="2528"/>
      <c r="AD22" s="2528"/>
      <c r="AE22" s="2528"/>
      <c r="AF22" s="2528"/>
      <c r="AG22" s="2528"/>
      <c r="AH22" s="2528"/>
      <c r="AI22" s="2528"/>
      <c r="AJ22" s="2528"/>
      <c r="AK22" s="2528"/>
      <c r="AL22" s="2528"/>
      <c r="AM22" s="2528"/>
      <c r="AN22" s="2528"/>
      <c r="AO22" s="2528"/>
      <c r="AP22" s="2528"/>
      <c r="AQ22" s="2528"/>
      <c r="AR22" s="2528"/>
      <c r="AS22" s="2528"/>
      <c r="AT22" s="2528"/>
      <c r="AU22" s="2528"/>
      <c r="AV22" s="2528"/>
      <c r="AW22" s="2528"/>
      <c r="AX22" s="2528"/>
      <c r="AY22" s="2528"/>
      <c r="AZ22" s="2584"/>
      <c r="BA22" s="2585"/>
      <c r="BB22" s="2585"/>
      <c r="BC22" s="2545"/>
      <c r="BD22" s="2545"/>
      <c r="BE22" s="2545"/>
      <c r="BF22" s="2545"/>
      <c r="BG22" s="2545"/>
      <c r="BH22" s="2546"/>
      <c r="BI22" s="2545"/>
      <c r="BJ22" s="2545"/>
      <c r="BK22" s="2545"/>
      <c r="BL22" s="2545"/>
      <c r="BM22" s="2545"/>
      <c r="BN22" s="2545"/>
      <c r="BO22" s="2545"/>
      <c r="BP22" s="2545"/>
      <c r="BQ22" s="2546"/>
      <c r="BR22" s="2545"/>
      <c r="BS22" s="2545"/>
      <c r="BT22" s="2545"/>
      <c r="BU22" s="2545"/>
      <c r="BV22" s="2545"/>
      <c r="BW22" s="2545"/>
      <c r="BX22" s="2545"/>
      <c r="BY22" s="2545"/>
      <c r="BZ22" s="2570"/>
      <c r="CA22" s="60"/>
      <c r="CB22" s="2"/>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DD22" s="775"/>
      <c r="DE22" s="775"/>
      <c r="DF22" s="775"/>
      <c r="DG22" s="775"/>
      <c r="DH22" s="775"/>
      <c r="DI22" s="775"/>
      <c r="DJ22" s="775"/>
      <c r="DK22" s="775"/>
      <c r="DL22" s="775"/>
      <c r="DM22" s="775"/>
      <c r="DN22" s="775"/>
      <c r="DO22" s="775"/>
      <c r="DP22" s="775"/>
      <c r="DQ22" s="775"/>
      <c r="DR22" s="775"/>
      <c r="DS22" s="775"/>
      <c r="DT22" s="775"/>
      <c r="DU22" s="775"/>
      <c r="DV22" s="775"/>
      <c r="DW22" s="775"/>
      <c r="DX22" s="775"/>
      <c r="DY22" s="775"/>
      <c r="DZ22" s="775"/>
      <c r="EA22" s="775"/>
      <c r="EB22" s="775"/>
      <c r="EC22" s="775"/>
      <c r="ED22" s="775"/>
      <c r="EE22" s="775"/>
      <c r="EF22" s="775"/>
      <c r="EG22" s="775"/>
      <c r="EH22" s="775"/>
      <c r="EI22" s="775"/>
      <c r="EJ22" s="775"/>
      <c r="EK22" s="775"/>
      <c r="EL22" s="775"/>
      <c r="EM22" s="775"/>
      <c r="EN22" s="775"/>
      <c r="EO22" s="775"/>
      <c r="EP22" s="775"/>
      <c r="EQ22" s="775"/>
      <c r="ER22" s="775"/>
      <c r="ES22" s="775"/>
      <c r="ET22" s="775"/>
      <c r="EU22" s="775"/>
      <c r="EV22" s="775"/>
      <c r="EW22" s="775"/>
      <c r="EX22" s="775"/>
      <c r="EY22" s="775"/>
      <c r="EZ22" s="775"/>
      <c r="FA22" s="775"/>
      <c r="FB22" s="775"/>
      <c r="FC22" s="775"/>
      <c r="FD22" s="775"/>
      <c r="FE22" s="775"/>
      <c r="FF22" s="775"/>
      <c r="FG22" s="775"/>
      <c r="FH22" s="775"/>
      <c r="FI22" s="775"/>
      <c r="FJ22" s="775"/>
      <c r="FK22" s="775"/>
      <c r="FL22" s="775"/>
      <c r="FM22" s="775"/>
      <c r="FN22" s="775"/>
      <c r="FO22" s="775"/>
      <c r="FP22" s="775"/>
      <c r="FQ22" s="775"/>
      <c r="FR22" s="775"/>
      <c r="FS22" s="775"/>
      <c r="FT22" s="775"/>
    </row>
    <row r="23" spans="2:176" ht="9.75" customHeight="1" x14ac:dyDescent="0.2">
      <c r="B23" s="2974"/>
      <c r="C23" s="2975"/>
      <c r="D23" s="2975"/>
      <c r="E23" s="2976"/>
      <c r="F23" s="3023"/>
      <c r="G23" s="3024"/>
      <c r="H23" s="3024"/>
      <c r="I23" s="3024"/>
      <c r="J23" s="3024"/>
      <c r="K23" s="3024"/>
      <c r="L23" s="3024"/>
      <c r="M23" s="3024"/>
      <c r="N23" s="3024"/>
      <c r="O23" s="3024"/>
      <c r="P23" s="3024"/>
      <c r="Q23" s="3024"/>
      <c r="R23" s="3024"/>
      <c r="S23" s="3025"/>
      <c r="T23" s="23"/>
      <c r="U23" s="23"/>
      <c r="V23" s="2530"/>
      <c r="W23" s="2531"/>
      <c r="X23" s="2531"/>
      <c r="Y23" s="2531"/>
      <c r="Z23" s="2531"/>
      <c r="AA23" s="2531"/>
      <c r="AB23" s="2531"/>
      <c r="AC23" s="2531"/>
      <c r="AD23" s="2531"/>
      <c r="AE23" s="2531"/>
      <c r="AF23" s="2531"/>
      <c r="AG23" s="2531"/>
      <c r="AH23" s="2531"/>
      <c r="AI23" s="2531"/>
      <c r="AJ23" s="2531"/>
      <c r="AK23" s="2531"/>
      <c r="AL23" s="2531"/>
      <c r="AM23" s="2531"/>
      <c r="AN23" s="2531"/>
      <c r="AO23" s="2531"/>
      <c r="AP23" s="2531"/>
      <c r="AQ23" s="2531"/>
      <c r="AR23" s="2531"/>
      <c r="AS23" s="2531"/>
      <c r="AT23" s="2531"/>
      <c r="AU23" s="2531"/>
      <c r="AV23" s="2531"/>
      <c r="AW23" s="2531"/>
      <c r="AX23" s="2531"/>
      <c r="AY23" s="2531"/>
      <c r="AZ23" s="2538"/>
      <c r="BA23" s="2539"/>
      <c r="BB23" s="2539"/>
      <c r="BC23" s="2543"/>
      <c r="BD23" s="2543"/>
      <c r="BE23" s="2543"/>
      <c r="BF23" s="2543"/>
      <c r="BG23" s="2543"/>
      <c r="BH23" s="2547"/>
      <c r="BI23" s="2543"/>
      <c r="BJ23" s="2543"/>
      <c r="BK23" s="2543"/>
      <c r="BL23" s="2543"/>
      <c r="BM23" s="2543"/>
      <c r="BN23" s="2543"/>
      <c r="BO23" s="2543"/>
      <c r="BP23" s="2543"/>
      <c r="BQ23" s="2547"/>
      <c r="BR23" s="2543"/>
      <c r="BS23" s="2543"/>
      <c r="BT23" s="2543"/>
      <c r="BU23" s="2543"/>
      <c r="BV23" s="2543"/>
      <c r="BW23" s="2543"/>
      <c r="BX23" s="2543"/>
      <c r="BY23" s="2543"/>
      <c r="BZ23" s="2571"/>
      <c r="CA23" s="60"/>
      <c r="CB23" s="2"/>
      <c r="CC23" s="775"/>
      <c r="CD23" s="775"/>
      <c r="CE23" s="775"/>
      <c r="CF23" s="775"/>
      <c r="CG23" s="775"/>
      <c r="CH23" s="775"/>
      <c r="CI23" s="775"/>
      <c r="CJ23" s="775"/>
      <c r="CK23" s="775"/>
      <c r="CL23" s="775"/>
      <c r="CM23" s="775"/>
      <c r="CN23" s="775"/>
      <c r="CO23" s="775"/>
      <c r="CP23" s="775"/>
      <c r="CQ23" s="775"/>
      <c r="CR23" s="775"/>
      <c r="CS23" s="775"/>
      <c r="CT23" s="775"/>
      <c r="CU23" s="775"/>
      <c r="CV23" s="775"/>
      <c r="CW23" s="775"/>
      <c r="CX23" s="775"/>
      <c r="CY23" s="775"/>
      <c r="CZ23" s="775"/>
      <c r="DA23" s="775"/>
      <c r="DB23" s="775"/>
      <c r="DC23" s="775"/>
      <c r="DD23" s="775"/>
      <c r="DE23" s="775"/>
      <c r="DF23" s="775"/>
      <c r="DG23" s="775"/>
      <c r="DH23" s="775"/>
      <c r="DI23" s="775"/>
      <c r="DJ23" s="775"/>
      <c r="DK23" s="775"/>
      <c r="DL23" s="775"/>
      <c r="DM23" s="775"/>
      <c r="DN23" s="775"/>
      <c r="DO23" s="775"/>
      <c r="DP23" s="775"/>
      <c r="DQ23" s="775"/>
      <c r="DR23" s="775"/>
      <c r="DS23" s="775"/>
      <c r="DT23" s="775"/>
      <c r="DU23" s="775"/>
      <c r="DV23" s="775"/>
      <c r="DW23" s="775"/>
      <c r="DX23" s="775"/>
      <c r="DY23" s="775"/>
      <c r="DZ23" s="775"/>
      <c r="EA23" s="775"/>
      <c r="EB23" s="775"/>
      <c r="EC23" s="775"/>
      <c r="ED23" s="775"/>
      <c r="EE23" s="775"/>
      <c r="EF23" s="775"/>
      <c r="EG23" s="775"/>
      <c r="EH23" s="775"/>
      <c r="EI23" s="775"/>
      <c r="EJ23" s="775"/>
      <c r="EK23" s="775"/>
      <c r="EL23" s="775"/>
      <c r="EM23" s="775"/>
      <c r="EN23" s="775"/>
      <c r="EO23" s="775"/>
      <c r="EP23" s="775"/>
      <c r="EQ23" s="775"/>
      <c r="ER23" s="775"/>
      <c r="ES23" s="775"/>
      <c r="ET23" s="775"/>
      <c r="EU23" s="775"/>
      <c r="EV23" s="775"/>
      <c r="EW23" s="775"/>
      <c r="EX23" s="775"/>
      <c r="EY23" s="775"/>
      <c r="EZ23" s="775"/>
      <c r="FA23" s="775"/>
      <c r="FB23" s="775"/>
      <c r="FC23" s="775"/>
      <c r="FD23" s="775"/>
      <c r="FE23" s="775"/>
      <c r="FF23" s="775"/>
      <c r="FG23" s="775"/>
      <c r="FH23" s="775"/>
      <c r="FI23" s="775"/>
      <c r="FJ23" s="775"/>
      <c r="FK23" s="775"/>
      <c r="FL23" s="775"/>
      <c r="FM23" s="775"/>
      <c r="FN23" s="775"/>
      <c r="FO23" s="775"/>
      <c r="FP23" s="775"/>
      <c r="FQ23" s="775"/>
      <c r="FR23" s="775"/>
      <c r="FS23" s="775"/>
      <c r="FT23" s="775"/>
    </row>
    <row r="24" spans="2:176" ht="9.75" customHeight="1" x14ac:dyDescent="0.2">
      <c r="B24" s="2574" t="s">
        <v>8</v>
      </c>
      <c r="C24" s="2558"/>
      <c r="D24" s="2558"/>
      <c r="E24" s="2575"/>
      <c r="F24" s="2597"/>
      <c r="G24" s="2469"/>
      <c r="H24" s="2469"/>
      <c r="I24" s="2469"/>
      <c r="J24" s="2469"/>
      <c r="K24" s="2469"/>
      <c r="L24" s="2586"/>
      <c r="M24" s="2588"/>
      <c r="N24" s="2589"/>
      <c r="O24" s="2589"/>
      <c r="P24" s="2589"/>
      <c r="Q24" s="2589"/>
      <c r="R24" s="2589"/>
      <c r="S24" s="2590"/>
      <c r="T24" s="14"/>
      <c r="U24" s="14"/>
      <c r="V24" s="2533"/>
      <c r="W24" s="2534"/>
      <c r="X24" s="2534"/>
      <c r="Y24" s="2534"/>
      <c r="Z24" s="2534"/>
      <c r="AA24" s="2534"/>
      <c r="AB24" s="2534"/>
      <c r="AC24" s="2534"/>
      <c r="AD24" s="2534"/>
      <c r="AE24" s="2534"/>
      <c r="AF24" s="2534"/>
      <c r="AG24" s="2534"/>
      <c r="AH24" s="2534"/>
      <c r="AI24" s="2534"/>
      <c r="AJ24" s="2534"/>
      <c r="AK24" s="2534"/>
      <c r="AL24" s="2534"/>
      <c r="AM24" s="2534"/>
      <c r="AN24" s="2534"/>
      <c r="AO24" s="2534"/>
      <c r="AP24" s="2534"/>
      <c r="AQ24" s="2534"/>
      <c r="AR24" s="2534"/>
      <c r="AS24" s="2534"/>
      <c r="AT24" s="2534"/>
      <c r="AU24" s="2534"/>
      <c r="AV24" s="2534"/>
      <c r="AW24" s="2534"/>
      <c r="AX24" s="2534"/>
      <c r="AY24" s="2534"/>
      <c r="AZ24" s="2540"/>
      <c r="BA24" s="2541"/>
      <c r="BB24" s="2541"/>
      <c r="BC24" s="2544"/>
      <c r="BD24" s="2544"/>
      <c r="BE24" s="2544"/>
      <c r="BF24" s="2544"/>
      <c r="BG24" s="2544"/>
      <c r="BH24" s="2548"/>
      <c r="BI24" s="2544"/>
      <c r="BJ24" s="2544"/>
      <c r="BK24" s="2544"/>
      <c r="BL24" s="2544"/>
      <c r="BM24" s="2544"/>
      <c r="BN24" s="2544"/>
      <c r="BO24" s="2544"/>
      <c r="BP24" s="2544"/>
      <c r="BQ24" s="2548"/>
      <c r="BR24" s="2544"/>
      <c r="BS24" s="2544"/>
      <c r="BT24" s="2544"/>
      <c r="BU24" s="2544"/>
      <c r="BV24" s="2544"/>
      <c r="BW24" s="2544"/>
      <c r="BX24" s="2544"/>
      <c r="BY24" s="2544"/>
      <c r="BZ24" s="2572"/>
      <c r="CA24" s="60"/>
      <c r="CB24" s="2"/>
      <c r="CC24" s="775"/>
      <c r="CD24" s="775"/>
      <c r="CE24" s="775"/>
      <c r="CF24" s="775"/>
      <c r="CG24" s="775"/>
      <c r="CH24" s="775"/>
      <c r="CI24" s="775"/>
      <c r="CJ24" s="775"/>
      <c r="CK24" s="775"/>
      <c r="CL24" s="775"/>
      <c r="CM24" s="775"/>
      <c r="CN24" s="775"/>
      <c r="CO24" s="775"/>
      <c r="CP24" s="775"/>
      <c r="CQ24" s="775"/>
      <c r="CR24" s="775"/>
      <c r="CS24" s="775"/>
      <c r="CT24" s="775"/>
      <c r="CU24" s="775"/>
      <c r="CV24" s="775"/>
      <c r="CW24" s="775"/>
      <c r="CX24" s="775"/>
      <c r="CY24" s="775"/>
      <c r="CZ24" s="775"/>
      <c r="DA24" s="775"/>
      <c r="DB24" s="775"/>
      <c r="DC24" s="775"/>
      <c r="DD24" s="775"/>
      <c r="DE24" s="775"/>
      <c r="DF24" s="775"/>
      <c r="DG24" s="775"/>
      <c r="DH24" s="775"/>
      <c r="DI24" s="775"/>
      <c r="DJ24" s="775"/>
      <c r="DK24" s="775"/>
      <c r="DL24" s="775"/>
      <c r="DM24" s="775"/>
      <c r="DN24" s="775"/>
      <c r="DO24" s="775"/>
      <c r="DP24" s="775"/>
      <c r="DQ24" s="775"/>
      <c r="DR24" s="775"/>
      <c r="DS24" s="775"/>
      <c r="DT24" s="775"/>
      <c r="DU24" s="775"/>
      <c r="DV24" s="775"/>
      <c r="DW24" s="775"/>
      <c r="DX24" s="775"/>
      <c r="DY24" s="775"/>
      <c r="DZ24" s="775"/>
      <c r="EA24" s="775"/>
      <c r="EB24" s="775"/>
      <c r="EC24" s="775"/>
      <c r="ED24" s="775"/>
      <c r="EE24" s="775"/>
      <c r="EF24" s="775"/>
      <c r="EG24" s="775"/>
      <c r="EH24" s="775"/>
      <c r="EI24" s="775"/>
      <c r="EJ24" s="775"/>
      <c r="EK24" s="775"/>
      <c r="EL24" s="775"/>
      <c r="EM24" s="775"/>
      <c r="EN24" s="775"/>
      <c r="EO24" s="775"/>
      <c r="EP24" s="775"/>
      <c r="EQ24" s="775"/>
      <c r="ER24" s="775"/>
      <c r="ES24" s="775"/>
      <c r="ET24" s="775"/>
      <c r="EU24" s="775"/>
      <c r="EV24" s="775"/>
      <c r="EW24" s="775"/>
      <c r="EX24" s="775"/>
      <c r="EY24" s="775"/>
      <c r="EZ24" s="775"/>
      <c r="FA24" s="775"/>
      <c r="FB24" s="775"/>
      <c r="FC24" s="775"/>
      <c r="FD24" s="775"/>
      <c r="FE24" s="775"/>
      <c r="FF24" s="775"/>
      <c r="FG24" s="775"/>
      <c r="FH24" s="775"/>
      <c r="FI24" s="775"/>
      <c r="FJ24" s="775"/>
      <c r="FK24" s="775"/>
      <c r="FL24" s="775"/>
      <c r="FM24" s="775"/>
      <c r="FN24" s="775"/>
      <c r="FO24" s="775"/>
      <c r="FP24" s="775"/>
      <c r="FQ24" s="775"/>
      <c r="FR24" s="775"/>
      <c r="FS24" s="775"/>
      <c r="FT24" s="775"/>
    </row>
    <row r="25" spans="2:176" ht="9.75" customHeight="1" x14ac:dyDescent="0.2">
      <c r="B25" s="2498"/>
      <c r="C25" s="2499"/>
      <c r="D25" s="2499"/>
      <c r="E25" s="2500"/>
      <c r="F25" s="2598"/>
      <c r="G25" s="2470"/>
      <c r="H25" s="2470"/>
      <c r="I25" s="2470"/>
      <c r="J25" s="2470"/>
      <c r="K25" s="2470"/>
      <c r="L25" s="2587"/>
      <c r="M25" s="2591"/>
      <c r="N25" s="2592"/>
      <c r="O25" s="2592"/>
      <c r="P25" s="2592"/>
      <c r="Q25" s="2592"/>
      <c r="R25" s="2592"/>
      <c r="S25" s="2593"/>
      <c r="T25" s="14"/>
      <c r="U25" s="14"/>
      <c r="V25" s="2527" t="s">
        <v>188</v>
      </c>
      <c r="W25" s="2528"/>
      <c r="X25" s="2528"/>
      <c r="Y25" s="2528"/>
      <c r="Z25" s="2528"/>
      <c r="AA25" s="2528"/>
      <c r="AB25" s="2528"/>
      <c r="AC25" s="2528"/>
      <c r="AD25" s="2528"/>
      <c r="AE25" s="2528"/>
      <c r="AF25" s="2528"/>
      <c r="AG25" s="2528"/>
      <c r="AH25" s="2528"/>
      <c r="AI25" s="2528"/>
      <c r="AJ25" s="2528"/>
      <c r="AK25" s="2528"/>
      <c r="AL25" s="2528"/>
      <c r="AM25" s="2528"/>
      <c r="AN25" s="2528"/>
      <c r="AO25" s="2528"/>
      <c r="AP25" s="2528"/>
      <c r="AQ25" s="2528"/>
      <c r="AR25" s="2528"/>
      <c r="AS25" s="2528"/>
      <c r="AT25" s="2528"/>
      <c r="AU25" s="2528"/>
      <c r="AV25" s="2528"/>
      <c r="AW25" s="2528"/>
      <c r="AX25" s="2528"/>
      <c r="AY25" s="2528"/>
      <c r="AZ25" s="2584"/>
      <c r="BA25" s="2585"/>
      <c r="BB25" s="2585"/>
      <c r="BC25" s="2545"/>
      <c r="BD25" s="2545"/>
      <c r="BE25" s="2545"/>
      <c r="BF25" s="2545"/>
      <c r="BG25" s="2545"/>
      <c r="BH25" s="2546"/>
      <c r="BI25" s="2545"/>
      <c r="BJ25" s="2545"/>
      <c r="BK25" s="2545"/>
      <c r="BL25" s="2545"/>
      <c r="BM25" s="2545"/>
      <c r="BN25" s="2545"/>
      <c r="BO25" s="2545"/>
      <c r="BP25" s="2545"/>
      <c r="BQ25" s="2546"/>
      <c r="BR25" s="2545"/>
      <c r="BS25" s="2545"/>
      <c r="BT25" s="2545"/>
      <c r="BU25" s="2545"/>
      <c r="BV25" s="2545"/>
      <c r="BW25" s="2545"/>
      <c r="BX25" s="2545"/>
      <c r="BY25" s="2545"/>
      <c r="BZ25" s="2570"/>
      <c r="CA25" s="60"/>
      <c r="CB25" s="2"/>
      <c r="CC25" s="775"/>
      <c r="CD25" s="775"/>
      <c r="CE25" s="775"/>
      <c r="CF25" s="775"/>
      <c r="CG25" s="775"/>
      <c r="CH25" s="775"/>
      <c r="CI25" s="775"/>
      <c r="CJ25" s="775"/>
      <c r="CK25" s="775"/>
      <c r="CL25" s="775"/>
      <c r="CM25" s="775"/>
      <c r="CN25" s="775"/>
      <c r="CO25" s="775"/>
      <c r="CP25" s="775"/>
      <c r="CQ25" s="775"/>
      <c r="CR25" s="775"/>
      <c r="CS25" s="775"/>
      <c r="CT25" s="775"/>
      <c r="CU25" s="775"/>
      <c r="CV25" s="775"/>
      <c r="CW25" s="775"/>
      <c r="CX25" s="775"/>
      <c r="CY25" s="775"/>
      <c r="CZ25" s="775"/>
      <c r="DA25" s="775"/>
      <c r="DB25" s="775"/>
      <c r="DC25" s="775"/>
      <c r="DD25" s="775"/>
      <c r="DE25" s="775"/>
      <c r="DF25" s="775"/>
      <c r="DG25" s="775"/>
      <c r="DH25" s="775"/>
      <c r="DI25" s="775"/>
      <c r="DJ25" s="775"/>
      <c r="DK25" s="775"/>
      <c r="DL25" s="775"/>
      <c r="DM25" s="775"/>
      <c r="DN25" s="775"/>
      <c r="DO25" s="775"/>
      <c r="DP25" s="775"/>
      <c r="DQ25" s="775"/>
      <c r="DR25" s="775"/>
      <c r="DS25" s="775"/>
      <c r="DT25" s="775"/>
      <c r="DU25" s="775"/>
      <c r="DV25" s="775"/>
      <c r="DW25" s="775"/>
      <c r="DX25" s="775"/>
      <c r="DY25" s="775"/>
      <c r="DZ25" s="775"/>
      <c r="EA25" s="775"/>
      <c r="EB25" s="775"/>
      <c r="EC25" s="775"/>
      <c r="ED25" s="775"/>
      <c r="EE25" s="775"/>
      <c r="EF25" s="775"/>
      <c r="EG25" s="775"/>
      <c r="EH25" s="775"/>
      <c r="EI25" s="775"/>
      <c r="EJ25" s="775"/>
      <c r="EK25" s="775"/>
      <c r="EL25" s="775"/>
      <c r="EM25" s="775"/>
      <c r="EN25" s="775"/>
      <c r="EO25" s="775"/>
      <c r="EP25" s="775"/>
      <c r="EQ25" s="775"/>
      <c r="ER25" s="775"/>
      <c r="ES25" s="775"/>
      <c r="ET25" s="775"/>
      <c r="EU25" s="775"/>
      <c r="EV25" s="775"/>
      <c r="EW25" s="775"/>
      <c r="EX25" s="775"/>
      <c r="EY25" s="775"/>
      <c r="EZ25" s="775"/>
      <c r="FA25" s="775"/>
      <c r="FB25" s="775"/>
      <c r="FC25" s="775"/>
      <c r="FD25" s="775"/>
      <c r="FE25" s="775"/>
      <c r="FF25" s="775"/>
      <c r="FG25" s="775"/>
      <c r="FH25" s="775"/>
      <c r="FI25" s="775"/>
      <c r="FJ25" s="775"/>
      <c r="FK25" s="775"/>
      <c r="FL25" s="775"/>
      <c r="FM25" s="775"/>
      <c r="FN25" s="775"/>
      <c r="FO25" s="775"/>
      <c r="FP25" s="775"/>
      <c r="FQ25" s="775"/>
      <c r="FR25" s="775"/>
      <c r="FS25" s="775"/>
      <c r="FT25" s="775"/>
    </row>
    <row r="26" spans="2:176" ht="9.75" customHeight="1" x14ac:dyDescent="0.2">
      <c r="B26" s="2574" t="s">
        <v>9</v>
      </c>
      <c r="C26" s="2558"/>
      <c r="D26" s="2558"/>
      <c r="E26" s="2575"/>
      <c r="F26" s="2559"/>
      <c r="G26" s="2559"/>
      <c r="H26" s="2559"/>
      <c r="I26" s="2648" t="s">
        <v>13</v>
      </c>
      <c r="J26" s="2648"/>
      <c r="K26" s="2559"/>
      <c r="L26" s="2559"/>
      <c r="M26" s="2559"/>
      <c r="N26" s="2648" t="s">
        <v>14</v>
      </c>
      <c r="O26" s="2648"/>
      <c r="P26" s="2559"/>
      <c r="Q26" s="2559"/>
      <c r="R26" s="2559"/>
      <c r="S26" s="2650"/>
      <c r="T26" s="21"/>
      <c r="U26" s="21"/>
      <c r="V26" s="2530"/>
      <c r="W26" s="2531"/>
      <c r="X26" s="2531"/>
      <c r="Y26" s="2531"/>
      <c r="Z26" s="2531"/>
      <c r="AA26" s="2531"/>
      <c r="AB26" s="2531"/>
      <c r="AC26" s="2531"/>
      <c r="AD26" s="2531"/>
      <c r="AE26" s="2531"/>
      <c r="AF26" s="2531"/>
      <c r="AG26" s="2531"/>
      <c r="AH26" s="2531"/>
      <c r="AI26" s="2531"/>
      <c r="AJ26" s="2531"/>
      <c r="AK26" s="2531"/>
      <c r="AL26" s="2531"/>
      <c r="AM26" s="2531"/>
      <c r="AN26" s="2531"/>
      <c r="AO26" s="2531"/>
      <c r="AP26" s="2531"/>
      <c r="AQ26" s="2531"/>
      <c r="AR26" s="2531"/>
      <c r="AS26" s="2531"/>
      <c r="AT26" s="2531"/>
      <c r="AU26" s="2531"/>
      <c r="AV26" s="2531"/>
      <c r="AW26" s="2531"/>
      <c r="AX26" s="2531"/>
      <c r="AY26" s="2531"/>
      <c r="AZ26" s="2538"/>
      <c r="BA26" s="2539"/>
      <c r="BB26" s="2539"/>
      <c r="BC26" s="2543"/>
      <c r="BD26" s="2543"/>
      <c r="BE26" s="2543"/>
      <c r="BF26" s="2543"/>
      <c r="BG26" s="2543"/>
      <c r="BH26" s="2547"/>
      <c r="BI26" s="2543"/>
      <c r="BJ26" s="2543"/>
      <c r="BK26" s="2543"/>
      <c r="BL26" s="2543"/>
      <c r="BM26" s="2543"/>
      <c r="BN26" s="2543"/>
      <c r="BO26" s="2543"/>
      <c r="BP26" s="2543"/>
      <c r="BQ26" s="2547"/>
      <c r="BR26" s="2543"/>
      <c r="BS26" s="2543"/>
      <c r="BT26" s="2543"/>
      <c r="BU26" s="2543"/>
      <c r="BV26" s="2543"/>
      <c r="BW26" s="2543"/>
      <c r="BX26" s="2543"/>
      <c r="BY26" s="2543"/>
      <c r="BZ26" s="2571"/>
      <c r="CA26" s="60"/>
      <c r="CB26" s="2"/>
      <c r="CC26" s="775"/>
      <c r="CD26" s="775"/>
      <c r="CE26" s="775"/>
      <c r="CF26" s="775"/>
      <c r="CG26" s="775"/>
      <c r="CH26" s="775"/>
      <c r="CI26" s="775"/>
      <c r="CJ26" s="775"/>
      <c r="CK26" s="775"/>
      <c r="CL26" s="775"/>
      <c r="CM26" s="775"/>
      <c r="CN26" s="775"/>
      <c r="CO26" s="775"/>
      <c r="CP26" s="775"/>
      <c r="CQ26" s="775"/>
      <c r="CR26" s="775"/>
      <c r="CS26" s="775"/>
      <c r="CT26" s="775"/>
      <c r="CU26" s="775"/>
      <c r="CV26" s="775"/>
      <c r="CW26" s="775"/>
      <c r="CX26" s="775"/>
      <c r="CY26" s="775"/>
      <c r="CZ26" s="775"/>
      <c r="DA26" s="775"/>
      <c r="DB26" s="775"/>
      <c r="DC26" s="775"/>
      <c r="DD26" s="775"/>
      <c r="DE26" s="775"/>
      <c r="DF26" s="775"/>
      <c r="DG26" s="775"/>
      <c r="DH26" s="775"/>
      <c r="DI26" s="775"/>
      <c r="DJ26" s="775"/>
      <c r="DK26" s="775"/>
      <c r="DL26" s="775"/>
      <c r="DM26" s="775"/>
      <c r="DN26" s="775"/>
      <c r="DO26" s="775"/>
      <c r="DP26" s="775"/>
      <c r="DQ26" s="775"/>
      <c r="DR26" s="775"/>
      <c r="DS26" s="775"/>
      <c r="DT26" s="775"/>
      <c r="DU26" s="775"/>
      <c r="DV26" s="775"/>
      <c r="DW26" s="775"/>
      <c r="DX26" s="775"/>
      <c r="DY26" s="775"/>
      <c r="DZ26" s="775"/>
      <c r="EA26" s="775"/>
      <c r="EB26" s="775"/>
      <c r="EC26" s="775"/>
      <c r="ED26" s="775"/>
      <c r="EE26" s="775"/>
      <c r="EF26" s="775"/>
      <c r="EG26" s="775"/>
      <c r="EH26" s="775"/>
      <c r="EI26" s="775"/>
      <c r="EJ26" s="775"/>
      <c r="EK26" s="775"/>
      <c r="EL26" s="775"/>
      <c r="EM26" s="775"/>
      <c r="EN26" s="775"/>
      <c r="EO26" s="775"/>
      <c r="EP26" s="775"/>
      <c r="EQ26" s="775"/>
      <c r="ER26" s="775"/>
      <c r="ES26" s="775"/>
      <c r="ET26" s="775"/>
      <c r="EU26" s="775"/>
      <c r="EV26" s="775"/>
      <c r="EW26" s="775"/>
      <c r="EX26" s="775"/>
      <c r="EY26" s="775"/>
      <c r="EZ26" s="775"/>
      <c r="FA26" s="775"/>
      <c r="FB26" s="775"/>
      <c r="FC26" s="775"/>
      <c r="FD26" s="775"/>
      <c r="FE26" s="775"/>
      <c r="FF26" s="775"/>
      <c r="FG26" s="775"/>
      <c r="FH26" s="775"/>
      <c r="FI26" s="775"/>
      <c r="FJ26" s="775"/>
      <c r="FK26" s="775"/>
      <c r="FL26" s="775"/>
      <c r="FM26" s="775"/>
      <c r="FN26" s="775"/>
      <c r="FO26" s="775"/>
      <c r="FP26" s="775"/>
      <c r="FQ26" s="775"/>
      <c r="FR26" s="775"/>
      <c r="FS26" s="775"/>
      <c r="FT26" s="775"/>
    </row>
    <row r="27" spans="2:176" ht="9.75" customHeight="1" thickBot="1" x14ac:dyDescent="0.25">
      <c r="B27" s="2498"/>
      <c r="C27" s="2499"/>
      <c r="D27" s="2499"/>
      <c r="E27" s="2500"/>
      <c r="F27" s="2647"/>
      <c r="G27" s="2647"/>
      <c r="H27" s="2647"/>
      <c r="I27" s="2649"/>
      <c r="J27" s="2649"/>
      <c r="K27" s="2647"/>
      <c r="L27" s="2647"/>
      <c r="M27" s="2647"/>
      <c r="N27" s="2649"/>
      <c r="O27" s="2649"/>
      <c r="P27" s="2647"/>
      <c r="Q27" s="2647"/>
      <c r="R27" s="2647"/>
      <c r="S27" s="2651"/>
      <c r="T27" s="21"/>
      <c r="U27" s="21"/>
      <c r="V27" s="2530"/>
      <c r="W27" s="2531"/>
      <c r="X27" s="2531"/>
      <c r="Y27" s="2531"/>
      <c r="Z27" s="2531"/>
      <c r="AA27" s="2531"/>
      <c r="AB27" s="2531"/>
      <c r="AC27" s="2531"/>
      <c r="AD27" s="2531"/>
      <c r="AE27" s="2531"/>
      <c r="AF27" s="2531"/>
      <c r="AG27" s="2531"/>
      <c r="AH27" s="2531"/>
      <c r="AI27" s="2531"/>
      <c r="AJ27" s="2531"/>
      <c r="AK27" s="2531"/>
      <c r="AL27" s="2531"/>
      <c r="AM27" s="2531"/>
      <c r="AN27" s="2531"/>
      <c r="AO27" s="2531"/>
      <c r="AP27" s="2531"/>
      <c r="AQ27" s="2531"/>
      <c r="AR27" s="2531"/>
      <c r="AS27" s="2531"/>
      <c r="AT27" s="2531"/>
      <c r="AU27" s="2531"/>
      <c r="AV27" s="2531"/>
      <c r="AW27" s="2531"/>
      <c r="AX27" s="2531"/>
      <c r="AY27" s="2531"/>
      <c r="AZ27" s="2595"/>
      <c r="BA27" s="2596"/>
      <c r="BB27" s="2596"/>
      <c r="BC27" s="2645"/>
      <c r="BD27" s="2645"/>
      <c r="BE27" s="2645"/>
      <c r="BF27" s="2645"/>
      <c r="BG27" s="2645"/>
      <c r="BH27" s="2652"/>
      <c r="BI27" s="2645"/>
      <c r="BJ27" s="2645"/>
      <c r="BK27" s="2645"/>
      <c r="BL27" s="2645"/>
      <c r="BM27" s="2645"/>
      <c r="BN27" s="2645"/>
      <c r="BO27" s="2645"/>
      <c r="BP27" s="2645"/>
      <c r="BQ27" s="2652"/>
      <c r="BR27" s="2645"/>
      <c r="BS27" s="2645"/>
      <c r="BT27" s="2645"/>
      <c r="BU27" s="2645"/>
      <c r="BV27" s="2645"/>
      <c r="BW27" s="2645"/>
      <c r="BX27" s="2645"/>
      <c r="BY27" s="2645"/>
      <c r="BZ27" s="2646"/>
      <c r="CA27" s="60"/>
      <c r="CB27" s="2"/>
      <c r="CC27" s="775"/>
      <c r="CD27" s="775"/>
      <c r="CE27" s="775"/>
      <c r="CF27" s="775"/>
      <c r="CG27" s="775"/>
      <c r="CH27" s="775"/>
      <c r="CI27" s="775"/>
      <c r="CJ27" s="775"/>
      <c r="CK27" s="775"/>
      <c r="CL27" s="775"/>
      <c r="CM27" s="775"/>
      <c r="CN27" s="775"/>
      <c r="CO27" s="775"/>
      <c r="CP27" s="775"/>
      <c r="CQ27" s="775"/>
      <c r="CR27" s="775"/>
      <c r="CS27" s="775"/>
      <c r="CT27" s="775"/>
      <c r="CU27" s="775"/>
      <c r="CV27" s="775"/>
      <c r="CW27" s="775"/>
      <c r="CX27" s="775"/>
      <c r="CY27" s="775"/>
      <c r="CZ27" s="775"/>
      <c r="DA27" s="775"/>
      <c r="DB27" s="775"/>
      <c r="DC27" s="775"/>
      <c r="DD27" s="775"/>
      <c r="DE27" s="775"/>
      <c r="DF27" s="775"/>
      <c r="DG27" s="775"/>
      <c r="DH27" s="775"/>
      <c r="DI27" s="775"/>
      <c r="DJ27" s="775"/>
      <c r="DK27" s="775"/>
      <c r="DL27" s="775"/>
      <c r="DM27" s="775"/>
      <c r="DN27" s="775"/>
      <c r="DO27" s="775"/>
      <c r="DP27" s="775"/>
      <c r="DQ27" s="775"/>
      <c r="DR27" s="775"/>
      <c r="DS27" s="775"/>
      <c r="DT27" s="775"/>
      <c r="DU27" s="775"/>
      <c r="DV27" s="775"/>
      <c r="DW27" s="775"/>
      <c r="DX27" s="775"/>
      <c r="DY27" s="775"/>
      <c r="DZ27" s="775"/>
      <c r="EA27" s="775"/>
      <c r="EB27" s="775"/>
      <c r="EC27" s="775"/>
      <c r="ED27" s="775"/>
      <c r="EE27" s="775"/>
      <c r="EF27" s="775"/>
      <c r="EG27" s="775"/>
      <c r="EH27" s="775"/>
      <c r="EI27" s="775"/>
      <c r="EJ27" s="775"/>
      <c r="EK27" s="775"/>
      <c r="EL27" s="775"/>
      <c r="EM27" s="775"/>
      <c r="EN27" s="775"/>
      <c r="EO27" s="775"/>
      <c r="EP27" s="775"/>
      <c r="EQ27" s="775"/>
      <c r="ER27" s="775"/>
      <c r="ES27" s="775"/>
      <c r="ET27" s="775"/>
      <c r="EU27" s="775"/>
      <c r="EV27" s="775"/>
      <c r="EW27" s="775"/>
      <c r="EX27" s="775"/>
      <c r="EY27" s="775"/>
      <c r="EZ27" s="775"/>
      <c r="FA27" s="775"/>
      <c r="FB27" s="775"/>
      <c r="FC27" s="775"/>
      <c r="FD27" s="775"/>
      <c r="FE27" s="775"/>
      <c r="FF27" s="775"/>
      <c r="FG27" s="775"/>
      <c r="FH27" s="775"/>
      <c r="FI27" s="775"/>
      <c r="FJ27" s="775"/>
      <c r="FK27" s="775"/>
      <c r="FL27" s="775"/>
      <c r="FM27" s="775"/>
      <c r="FN27" s="775"/>
      <c r="FO27" s="775"/>
      <c r="FP27" s="775"/>
      <c r="FQ27" s="775"/>
      <c r="FR27" s="775"/>
      <c r="FS27" s="775"/>
      <c r="FT27" s="775"/>
    </row>
    <row r="28" spans="2:176" ht="9.75" customHeight="1" x14ac:dyDescent="0.2">
      <c r="B28" s="2495" t="s">
        <v>10</v>
      </c>
      <c r="C28" s="2496"/>
      <c r="D28" s="2496"/>
      <c r="E28" s="2497"/>
      <c r="F28" s="2525"/>
      <c r="G28" s="2525"/>
      <c r="H28" s="2525"/>
      <c r="I28" s="2525"/>
      <c r="J28" s="2525"/>
      <c r="K28" s="2525"/>
      <c r="L28" s="2525"/>
      <c r="M28" s="2525"/>
      <c r="N28" s="2525"/>
      <c r="O28" s="2525"/>
      <c r="P28" s="2525"/>
      <c r="Q28" s="2525"/>
      <c r="R28" s="2525"/>
      <c r="S28" s="2526"/>
      <c r="T28" s="22"/>
      <c r="U28" s="22"/>
      <c r="V28" s="2626" t="s">
        <v>189</v>
      </c>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2627"/>
      <c r="AT28" s="2627"/>
      <c r="AU28" s="2627"/>
      <c r="AV28" s="2627"/>
      <c r="AW28" s="2627"/>
      <c r="AX28" s="2627"/>
      <c r="AY28" s="2627"/>
      <c r="AZ28" s="2635"/>
      <c r="BA28" s="2636"/>
      <c r="BB28" s="2636"/>
      <c r="BC28" s="2616"/>
      <c r="BD28" s="2616"/>
      <c r="BE28" s="2616"/>
      <c r="BF28" s="2616"/>
      <c r="BG28" s="2616"/>
      <c r="BH28" s="2619"/>
      <c r="BI28" s="2616"/>
      <c r="BJ28" s="2616"/>
      <c r="BK28" s="2616"/>
      <c r="BL28" s="2616"/>
      <c r="BM28" s="2616"/>
      <c r="BN28" s="2616"/>
      <c r="BO28" s="2616"/>
      <c r="BP28" s="2616"/>
      <c r="BQ28" s="2619"/>
      <c r="BR28" s="2616"/>
      <c r="BS28" s="2616"/>
      <c r="BT28" s="2616"/>
      <c r="BU28" s="2616"/>
      <c r="BV28" s="2616"/>
      <c r="BW28" s="2616"/>
      <c r="BX28" s="2616"/>
      <c r="BY28" s="2616"/>
      <c r="BZ28" s="2622"/>
      <c r="CA28" s="60"/>
      <c r="CB28" s="2"/>
      <c r="CC28" s="775"/>
      <c r="CD28" s="775"/>
      <c r="CE28" s="775"/>
      <c r="CF28" s="775"/>
      <c r="CG28" s="775"/>
      <c r="CH28" s="775"/>
      <c r="CI28" s="775"/>
      <c r="CJ28" s="775"/>
      <c r="CK28" s="775"/>
      <c r="CL28" s="775"/>
      <c r="CM28" s="775"/>
      <c r="CN28" s="775"/>
      <c r="CO28" s="775"/>
      <c r="CP28" s="775"/>
      <c r="CQ28" s="775"/>
      <c r="CR28" s="775"/>
      <c r="CS28" s="775"/>
      <c r="CT28" s="775"/>
      <c r="CU28" s="775"/>
      <c r="CV28" s="775"/>
      <c r="CW28" s="775"/>
      <c r="CX28" s="775"/>
      <c r="CY28" s="775"/>
      <c r="CZ28" s="775"/>
      <c r="DA28" s="775"/>
      <c r="DB28" s="775"/>
      <c r="DC28" s="775"/>
      <c r="DD28" s="775"/>
      <c r="DE28" s="775"/>
      <c r="DF28" s="775"/>
      <c r="DG28" s="775"/>
      <c r="DH28" s="775"/>
      <c r="DI28" s="775"/>
      <c r="DJ28" s="775"/>
      <c r="DK28" s="775"/>
      <c r="DL28" s="775"/>
      <c r="DM28" s="775"/>
      <c r="DN28" s="775"/>
      <c r="DO28" s="775"/>
      <c r="DP28" s="775"/>
      <c r="DQ28" s="775"/>
      <c r="DR28" s="775"/>
      <c r="DS28" s="775"/>
      <c r="DT28" s="775"/>
      <c r="DU28" s="775"/>
      <c r="DV28" s="775"/>
      <c r="DW28" s="775"/>
      <c r="DX28" s="775"/>
      <c r="DY28" s="775"/>
      <c r="DZ28" s="775"/>
      <c r="EA28" s="775"/>
      <c r="EB28" s="775"/>
      <c r="EC28" s="775"/>
      <c r="ED28" s="775"/>
      <c r="EE28" s="775"/>
      <c r="EF28" s="775"/>
      <c r="EG28" s="775"/>
      <c r="EH28" s="775"/>
      <c r="EI28" s="775"/>
      <c r="EJ28" s="775"/>
      <c r="EK28" s="775"/>
      <c r="EL28" s="775"/>
      <c r="EM28" s="775"/>
      <c r="EN28" s="775"/>
      <c r="EO28" s="775"/>
      <c r="EP28" s="775"/>
      <c r="EQ28" s="775"/>
      <c r="ER28" s="775"/>
      <c r="ES28" s="775"/>
      <c r="ET28" s="775"/>
      <c r="EU28" s="775"/>
      <c r="EV28" s="775"/>
      <c r="EW28" s="775"/>
      <c r="EX28" s="775"/>
      <c r="EY28" s="775"/>
      <c r="EZ28" s="775"/>
      <c r="FA28" s="775"/>
      <c r="FB28" s="775"/>
      <c r="FC28" s="775"/>
      <c r="FD28" s="775"/>
      <c r="FE28" s="775"/>
      <c r="FF28" s="775"/>
      <c r="FG28" s="775"/>
      <c r="FH28" s="775"/>
      <c r="FI28" s="775"/>
      <c r="FJ28" s="775"/>
      <c r="FK28" s="775"/>
      <c r="FL28" s="775"/>
      <c r="FM28" s="775"/>
      <c r="FN28" s="775"/>
      <c r="FO28" s="775"/>
      <c r="FP28" s="775"/>
      <c r="FQ28" s="775"/>
      <c r="FR28" s="775"/>
      <c r="FS28" s="775"/>
      <c r="FT28" s="775"/>
    </row>
    <row r="29" spans="2:176" ht="9.75" customHeight="1" x14ac:dyDescent="0.2">
      <c r="B29" s="2498"/>
      <c r="C29" s="2499"/>
      <c r="D29" s="2499"/>
      <c r="E29" s="2500"/>
      <c r="F29" s="2573"/>
      <c r="G29" s="2573"/>
      <c r="H29" s="2573"/>
      <c r="I29" s="2573"/>
      <c r="J29" s="2573"/>
      <c r="K29" s="2573"/>
      <c r="L29" s="2573"/>
      <c r="M29" s="2573"/>
      <c r="N29" s="2573"/>
      <c r="O29" s="2573"/>
      <c r="P29" s="2573"/>
      <c r="Q29" s="2573"/>
      <c r="R29" s="2573"/>
      <c r="S29" s="2625"/>
      <c r="T29" s="22"/>
      <c r="U29" s="22"/>
      <c r="V29" s="2629"/>
      <c r="W29" s="2630"/>
      <c r="X29" s="2630"/>
      <c r="Y29" s="2630"/>
      <c r="Z29" s="2630"/>
      <c r="AA29" s="2630"/>
      <c r="AB29" s="2630"/>
      <c r="AC29" s="2630"/>
      <c r="AD29" s="2630"/>
      <c r="AE29" s="2630"/>
      <c r="AF29" s="2630"/>
      <c r="AG29" s="2630"/>
      <c r="AH29" s="2630"/>
      <c r="AI29" s="2630"/>
      <c r="AJ29" s="2630"/>
      <c r="AK29" s="2630"/>
      <c r="AL29" s="2630"/>
      <c r="AM29" s="2630"/>
      <c r="AN29" s="2630"/>
      <c r="AO29" s="2630"/>
      <c r="AP29" s="2630"/>
      <c r="AQ29" s="2630"/>
      <c r="AR29" s="2630"/>
      <c r="AS29" s="2630"/>
      <c r="AT29" s="2630"/>
      <c r="AU29" s="2630"/>
      <c r="AV29" s="2630"/>
      <c r="AW29" s="2630"/>
      <c r="AX29" s="2630"/>
      <c r="AY29" s="2630"/>
      <c r="AZ29" s="2635"/>
      <c r="BA29" s="2636"/>
      <c r="BB29" s="2636"/>
      <c r="BC29" s="2617"/>
      <c r="BD29" s="2617"/>
      <c r="BE29" s="2617"/>
      <c r="BF29" s="2617"/>
      <c r="BG29" s="2617"/>
      <c r="BH29" s="2620"/>
      <c r="BI29" s="2617"/>
      <c r="BJ29" s="2617"/>
      <c r="BK29" s="2617"/>
      <c r="BL29" s="2617"/>
      <c r="BM29" s="2617"/>
      <c r="BN29" s="2617"/>
      <c r="BO29" s="2617"/>
      <c r="BP29" s="2617"/>
      <c r="BQ29" s="2620"/>
      <c r="BR29" s="2617"/>
      <c r="BS29" s="2617"/>
      <c r="BT29" s="2617"/>
      <c r="BU29" s="2617"/>
      <c r="BV29" s="2617"/>
      <c r="BW29" s="2617"/>
      <c r="BX29" s="2617"/>
      <c r="BY29" s="2617"/>
      <c r="BZ29" s="2623"/>
      <c r="CA29" s="60"/>
      <c r="CB29" s="2"/>
      <c r="CC29" s="775"/>
      <c r="CD29" s="775"/>
      <c r="CE29" s="775"/>
      <c r="CF29" s="775"/>
      <c r="CG29" s="775"/>
      <c r="CH29" s="775"/>
      <c r="CI29" s="775"/>
      <c r="CJ29" s="775"/>
      <c r="CK29" s="775"/>
      <c r="CL29" s="775"/>
      <c r="CM29" s="775"/>
      <c r="CN29" s="775"/>
      <c r="CO29" s="775"/>
      <c r="CP29" s="775"/>
      <c r="CQ29" s="775"/>
      <c r="CR29" s="775"/>
      <c r="CS29" s="775"/>
      <c r="CT29" s="775"/>
      <c r="CU29" s="775"/>
      <c r="CV29" s="775"/>
      <c r="CW29" s="775"/>
      <c r="CX29" s="775"/>
      <c r="CY29" s="775"/>
      <c r="CZ29" s="775"/>
      <c r="DA29" s="775"/>
      <c r="DB29" s="775"/>
      <c r="DC29" s="775"/>
      <c r="DD29" s="775"/>
      <c r="DE29" s="775"/>
      <c r="DF29" s="775"/>
      <c r="DG29" s="775"/>
      <c r="DH29" s="775"/>
      <c r="DI29" s="775"/>
      <c r="DJ29" s="775"/>
      <c r="DK29" s="775"/>
      <c r="DL29" s="775"/>
      <c r="DM29" s="775"/>
      <c r="DN29" s="775"/>
      <c r="DO29" s="775"/>
      <c r="DP29" s="775"/>
      <c r="DQ29" s="775"/>
      <c r="DR29" s="775"/>
      <c r="DS29" s="775"/>
      <c r="DT29" s="775"/>
      <c r="DU29" s="775"/>
      <c r="DV29" s="775"/>
      <c r="DW29" s="775"/>
      <c r="DX29" s="775"/>
      <c r="DY29" s="775"/>
      <c r="DZ29" s="775"/>
      <c r="EA29" s="775"/>
      <c r="EB29" s="775"/>
      <c r="EC29" s="775"/>
      <c r="ED29" s="775"/>
      <c r="EE29" s="775"/>
      <c r="EF29" s="775"/>
      <c r="EG29" s="775"/>
      <c r="EH29" s="775"/>
      <c r="EI29" s="775"/>
      <c r="EJ29" s="775"/>
      <c r="EK29" s="775"/>
      <c r="EL29" s="775"/>
      <c r="EM29" s="775"/>
      <c r="EN29" s="775"/>
      <c r="EO29" s="775"/>
      <c r="EP29" s="775"/>
      <c r="EQ29" s="775"/>
      <c r="ER29" s="775"/>
      <c r="ES29" s="775"/>
      <c r="ET29" s="775"/>
      <c r="EU29" s="775"/>
      <c r="EV29" s="775"/>
      <c r="EW29" s="775"/>
      <c r="EX29" s="775"/>
      <c r="EY29" s="775"/>
      <c r="EZ29" s="775"/>
      <c r="FA29" s="775"/>
      <c r="FB29" s="775"/>
      <c r="FC29" s="775"/>
      <c r="FD29" s="775"/>
      <c r="FE29" s="775"/>
      <c r="FF29" s="775"/>
      <c r="FG29" s="775"/>
      <c r="FH29" s="775"/>
      <c r="FI29" s="775"/>
      <c r="FJ29" s="775"/>
      <c r="FK29" s="775"/>
      <c r="FL29" s="775"/>
      <c r="FM29" s="775"/>
      <c r="FN29" s="775"/>
      <c r="FO29" s="775"/>
      <c r="FP29" s="775"/>
      <c r="FQ29" s="775"/>
      <c r="FR29" s="775"/>
      <c r="FS29" s="775"/>
      <c r="FT29" s="775"/>
    </row>
    <row r="30" spans="2:176" ht="9.75" customHeight="1" thickBot="1" x14ac:dyDescent="0.25">
      <c r="B30" s="2495" t="s">
        <v>11</v>
      </c>
      <c r="C30" s="2496"/>
      <c r="D30" s="2496"/>
      <c r="E30" s="2497"/>
      <c r="F30" s="2525"/>
      <c r="G30" s="2525"/>
      <c r="H30" s="2525"/>
      <c r="I30" s="2525"/>
      <c r="J30" s="2525"/>
      <c r="K30" s="2525"/>
      <c r="L30" s="2525"/>
      <c r="M30" s="2525"/>
      <c r="N30" s="2525"/>
      <c r="O30" s="2525"/>
      <c r="P30" s="2525"/>
      <c r="Q30" s="2525"/>
      <c r="R30" s="2525"/>
      <c r="S30" s="2526"/>
      <c r="T30" s="22"/>
      <c r="U30" s="22"/>
      <c r="V30" s="2632"/>
      <c r="W30" s="2633"/>
      <c r="X30" s="2633"/>
      <c r="Y30" s="2633"/>
      <c r="Z30" s="2633"/>
      <c r="AA30" s="2633"/>
      <c r="AB30" s="2633"/>
      <c r="AC30" s="2633"/>
      <c r="AD30" s="2633"/>
      <c r="AE30" s="2633"/>
      <c r="AF30" s="2633"/>
      <c r="AG30" s="2633"/>
      <c r="AH30" s="2633"/>
      <c r="AI30" s="2633"/>
      <c r="AJ30" s="2633"/>
      <c r="AK30" s="2633"/>
      <c r="AL30" s="2633"/>
      <c r="AM30" s="2633"/>
      <c r="AN30" s="2633"/>
      <c r="AO30" s="2633"/>
      <c r="AP30" s="2633"/>
      <c r="AQ30" s="2633"/>
      <c r="AR30" s="2633"/>
      <c r="AS30" s="2633"/>
      <c r="AT30" s="2633"/>
      <c r="AU30" s="2633"/>
      <c r="AV30" s="2633"/>
      <c r="AW30" s="2633"/>
      <c r="AX30" s="2633"/>
      <c r="AY30" s="2633"/>
      <c r="AZ30" s="2637"/>
      <c r="BA30" s="2638"/>
      <c r="BB30" s="2638"/>
      <c r="BC30" s="2618"/>
      <c r="BD30" s="2618"/>
      <c r="BE30" s="2618"/>
      <c r="BF30" s="2618"/>
      <c r="BG30" s="2618"/>
      <c r="BH30" s="2621"/>
      <c r="BI30" s="2618"/>
      <c r="BJ30" s="2618"/>
      <c r="BK30" s="2618"/>
      <c r="BL30" s="2618"/>
      <c r="BM30" s="2618"/>
      <c r="BN30" s="2618"/>
      <c r="BO30" s="2618"/>
      <c r="BP30" s="2618"/>
      <c r="BQ30" s="2621"/>
      <c r="BR30" s="2618"/>
      <c r="BS30" s="2618"/>
      <c r="BT30" s="2618"/>
      <c r="BU30" s="2618"/>
      <c r="BV30" s="2618"/>
      <c r="BW30" s="2618"/>
      <c r="BX30" s="2618"/>
      <c r="BY30" s="2618"/>
      <c r="BZ30" s="2624"/>
      <c r="CA30" s="60"/>
      <c r="CB30" s="2"/>
      <c r="CC30" s="775"/>
      <c r="CD30" s="775"/>
      <c r="CE30" s="775"/>
      <c r="CF30" s="775"/>
      <c r="CG30" s="775"/>
      <c r="CH30" s="775"/>
      <c r="CI30" s="775"/>
      <c r="CJ30" s="775"/>
      <c r="CK30" s="775"/>
      <c r="CL30" s="775"/>
      <c r="CM30" s="775"/>
      <c r="CN30" s="775"/>
      <c r="CO30" s="775"/>
      <c r="CP30" s="775"/>
      <c r="CQ30" s="775"/>
      <c r="CR30" s="775"/>
      <c r="CS30" s="775"/>
      <c r="CT30" s="775"/>
      <c r="CU30" s="775"/>
      <c r="CV30" s="775"/>
      <c r="CW30" s="775"/>
      <c r="CX30" s="775"/>
      <c r="CY30" s="775"/>
      <c r="CZ30" s="775"/>
      <c r="DA30" s="775"/>
      <c r="DB30" s="775"/>
      <c r="DC30" s="775"/>
      <c r="DD30" s="775"/>
      <c r="DE30" s="775"/>
      <c r="DF30" s="775"/>
      <c r="DG30" s="775"/>
      <c r="DH30" s="775"/>
      <c r="DI30" s="775"/>
      <c r="DJ30" s="775"/>
      <c r="DK30" s="775"/>
      <c r="DL30" s="775"/>
      <c r="DM30" s="775"/>
      <c r="DN30" s="775"/>
      <c r="DO30" s="775"/>
      <c r="DP30" s="775"/>
      <c r="DQ30" s="775"/>
      <c r="DR30" s="775"/>
      <c r="DS30" s="775"/>
      <c r="DT30" s="775"/>
      <c r="DU30" s="775"/>
      <c r="DV30" s="775"/>
      <c r="DW30" s="775"/>
      <c r="DX30" s="775"/>
      <c r="DY30" s="775"/>
      <c r="DZ30" s="775"/>
      <c r="EA30" s="775"/>
      <c r="EB30" s="775"/>
      <c r="EC30" s="775"/>
      <c r="ED30" s="775"/>
      <c r="EE30" s="775"/>
      <c r="EF30" s="775"/>
      <c r="EG30" s="775"/>
      <c r="EH30" s="775"/>
      <c r="EI30" s="775"/>
      <c r="EJ30" s="775"/>
      <c r="EK30" s="775"/>
      <c r="EL30" s="775"/>
      <c r="EM30" s="775"/>
      <c r="EN30" s="775"/>
      <c r="EO30" s="775"/>
      <c r="EP30" s="775"/>
      <c r="EQ30" s="775"/>
      <c r="ER30" s="775"/>
      <c r="ES30" s="775"/>
      <c r="ET30" s="775"/>
      <c r="EU30" s="775"/>
      <c r="EV30" s="775"/>
      <c r="EW30" s="775"/>
      <c r="EX30" s="775"/>
      <c r="EY30" s="775"/>
      <c r="EZ30" s="775"/>
      <c r="FA30" s="775"/>
      <c r="FB30" s="775"/>
      <c r="FC30" s="775"/>
      <c r="FD30" s="775"/>
      <c r="FE30" s="775"/>
      <c r="FF30" s="775"/>
      <c r="FG30" s="775"/>
      <c r="FH30" s="775"/>
      <c r="FI30" s="775"/>
      <c r="FJ30" s="775"/>
      <c r="FK30" s="775"/>
      <c r="FL30" s="775"/>
      <c r="FM30" s="775"/>
      <c r="FN30" s="775"/>
      <c r="FO30" s="775"/>
      <c r="FP30" s="775"/>
      <c r="FQ30" s="775"/>
      <c r="FR30" s="775"/>
      <c r="FS30" s="775"/>
      <c r="FT30" s="775"/>
    </row>
    <row r="31" spans="2:176" ht="9.75" customHeight="1" x14ac:dyDescent="0.2">
      <c r="B31" s="2498"/>
      <c r="C31" s="2499"/>
      <c r="D31" s="2499"/>
      <c r="E31" s="2500"/>
      <c r="F31" s="2573"/>
      <c r="G31" s="2573"/>
      <c r="H31" s="2573"/>
      <c r="I31" s="2573"/>
      <c r="J31" s="2573"/>
      <c r="K31" s="2573"/>
      <c r="L31" s="2573"/>
      <c r="M31" s="2573"/>
      <c r="N31" s="2573"/>
      <c r="O31" s="2573"/>
      <c r="P31" s="2573"/>
      <c r="Q31" s="2573"/>
      <c r="R31" s="2573"/>
      <c r="S31" s="2625"/>
      <c r="T31" s="22"/>
      <c r="U31" s="22"/>
      <c r="V31" s="2530" t="s">
        <v>252</v>
      </c>
      <c r="W31" s="2531"/>
      <c r="X31" s="2531"/>
      <c r="Y31" s="2531"/>
      <c r="Z31" s="2531"/>
      <c r="AA31" s="2531"/>
      <c r="AB31" s="2531"/>
      <c r="AC31" s="2531"/>
      <c r="AD31" s="2531"/>
      <c r="AE31" s="2531"/>
      <c r="AF31" s="2531"/>
      <c r="AG31" s="2531"/>
      <c r="AH31" s="2531"/>
      <c r="AI31" s="2531"/>
      <c r="AJ31" s="2531"/>
      <c r="AK31" s="2531"/>
      <c r="AL31" s="2531"/>
      <c r="AM31" s="2531"/>
      <c r="AN31" s="2531"/>
      <c r="AO31" s="2531"/>
      <c r="AP31" s="2531"/>
      <c r="AQ31" s="2531"/>
      <c r="AR31" s="2531"/>
      <c r="AS31" s="2531"/>
      <c r="AT31" s="2531"/>
      <c r="AU31" s="2531"/>
      <c r="AV31" s="2531"/>
      <c r="AW31" s="2531"/>
      <c r="AX31" s="2531"/>
      <c r="AY31" s="2531"/>
      <c r="AZ31" s="2538"/>
      <c r="BA31" s="2539"/>
      <c r="BB31" s="2539"/>
      <c r="BC31" s="2543"/>
      <c r="BD31" s="2543"/>
      <c r="BE31" s="2543"/>
      <c r="BF31" s="2543"/>
      <c r="BG31" s="2543"/>
      <c r="BH31" s="2547"/>
      <c r="BI31" s="2543"/>
      <c r="BJ31" s="2543"/>
      <c r="BK31" s="2543"/>
      <c r="BL31" s="2543"/>
      <c r="BM31" s="2543"/>
      <c r="BN31" s="2543"/>
      <c r="BO31" s="2543"/>
      <c r="BP31" s="2543"/>
      <c r="BQ31" s="2547"/>
      <c r="BR31" s="2543"/>
      <c r="BS31" s="2543"/>
      <c r="BT31" s="2543"/>
      <c r="BU31" s="2543"/>
      <c r="BV31" s="2543"/>
      <c r="BW31" s="2543"/>
      <c r="BX31" s="2543"/>
      <c r="BY31" s="2543"/>
      <c r="BZ31" s="2571"/>
      <c r="CA31" s="60"/>
      <c r="CB31" s="2"/>
      <c r="CC31" s="775"/>
      <c r="CD31" s="775"/>
      <c r="CE31" s="775"/>
      <c r="CF31" s="775"/>
      <c r="CG31" s="775"/>
      <c r="CH31" s="775"/>
      <c r="CI31" s="775"/>
      <c r="CJ31" s="775"/>
      <c r="CK31" s="775"/>
      <c r="CL31" s="775"/>
      <c r="CM31" s="775"/>
      <c r="CN31" s="775"/>
      <c r="CO31" s="775"/>
      <c r="CP31" s="775"/>
      <c r="CQ31" s="775"/>
      <c r="CR31" s="775"/>
      <c r="CS31" s="775"/>
      <c r="CT31" s="775"/>
      <c r="CU31" s="775"/>
      <c r="CV31" s="775"/>
      <c r="CW31" s="775"/>
      <c r="CX31" s="775"/>
      <c r="CY31" s="775"/>
      <c r="CZ31" s="775"/>
      <c r="DA31" s="775"/>
      <c r="DB31" s="775"/>
      <c r="DC31" s="775"/>
      <c r="DD31" s="775"/>
      <c r="DE31" s="775"/>
      <c r="DF31" s="775"/>
      <c r="DG31" s="775"/>
      <c r="DH31" s="775"/>
      <c r="DI31" s="775"/>
      <c r="DJ31" s="775"/>
      <c r="DK31" s="775"/>
      <c r="DL31" s="775"/>
      <c r="DM31" s="775"/>
      <c r="DN31" s="775"/>
      <c r="DO31" s="775"/>
      <c r="DP31" s="775"/>
      <c r="DQ31" s="775"/>
      <c r="DR31" s="775"/>
      <c r="DS31" s="775"/>
      <c r="DT31" s="775"/>
      <c r="DU31" s="775"/>
      <c r="DV31" s="775"/>
      <c r="DW31" s="775"/>
      <c r="DX31" s="775"/>
      <c r="DY31" s="775"/>
      <c r="DZ31" s="775"/>
      <c r="EA31" s="775"/>
      <c r="EB31" s="775"/>
      <c r="EC31" s="775"/>
      <c r="ED31" s="775"/>
      <c r="EE31" s="775"/>
      <c r="EF31" s="775"/>
      <c r="EG31" s="775"/>
      <c r="EH31" s="775"/>
      <c r="EI31" s="775"/>
      <c r="EJ31" s="775"/>
      <c r="EK31" s="775"/>
      <c r="EL31" s="775"/>
      <c r="EM31" s="775"/>
      <c r="EN31" s="775"/>
      <c r="EO31" s="775"/>
      <c r="EP31" s="775"/>
      <c r="EQ31" s="775"/>
      <c r="ER31" s="775"/>
      <c r="ES31" s="775"/>
      <c r="ET31" s="775"/>
      <c r="EU31" s="775"/>
      <c r="EV31" s="775"/>
      <c r="EW31" s="775"/>
      <c r="EX31" s="775"/>
      <c r="EY31" s="775"/>
      <c r="EZ31" s="775"/>
      <c r="FA31" s="775"/>
      <c r="FB31" s="775"/>
      <c r="FC31" s="775"/>
      <c r="FD31" s="775"/>
      <c r="FE31" s="775"/>
      <c r="FF31" s="775"/>
      <c r="FG31" s="775"/>
      <c r="FH31" s="775"/>
      <c r="FI31" s="775"/>
      <c r="FJ31" s="775"/>
      <c r="FK31" s="775"/>
      <c r="FL31" s="775"/>
      <c r="FM31" s="775"/>
      <c r="FN31" s="775"/>
      <c r="FO31" s="775"/>
      <c r="FP31" s="775"/>
      <c r="FQ31" s="775"/>
      <c r="FR31" s="775"/>
      <c r="FS31" s="775"/>
      <c r="FT31" s="775"/>
    </row>
    <row r="32" spans="2:176" ht="9.75" customHeight="1" x14ac:dyDescent="0.2">
      <c r="B32" s="2495" t="s">
        <v>12</v>
      </c>
      <c r="C32" s="2496"/>
      <c r="D32" s="2496"/>
      <c r="E32" s="2497"/>
      <c r="F32" s="2563"/>
      <c r="G32" s="2563"/>
      <c r="H32" s="2563"/>
      <c r="I32" s="2563"/>
      <c r="J32" s="2563"/>
      <c r="K32" s="2563"/>
      <c r="L32" s="2563"/>
      <c r="M32" s="2563"/>
      <c r="N32" s="2563"/>
      <c r="O32" s="2563"/>
      <c r="P32" s="2563"/>
      <c r="Q32" s="2563"/>
      <c r="R32" s="2563"/>
      <c r="S32" s="2564"/>
      <c r="T32" s="22"/>
      <c r="U32" s="22"/>
      <c r="V32" s="2530"/>
      <c r="W32" s="2531"/>
      <c r="X32" s="2531"/>
      <c r="Y32" s="2531"/>
      <c r="Z32" s="2531"/>
      <c r="AA32" s="2531"/>
      <c r="AB32" s="2531"/>
      <c r="AC32" s="2531"/>
      <c r="AD32" s="2531"/>
      <c r="AE32" s="2531"/>
      <c r="AF32" s="2531"/>
      <c r="AG32" s="2531"/>
      <c r="AH32" s="2531"/>
      <c r="AI32" s="2531"/>
      <c r="AJ32" s="2531"/>
      <c r="AK32" s="2531"/>
      <c r="AL32" s="2531"/>
      <c r="AM32" s="2531"/>
      <c r="AN32" s="2531"/>
      <c r="AO32" s="2531"/>
      <c r="AP32" s="2531"/>
      <c r="AQ32" s="2531"/>
      <c r="AR32" s="2531"/>
      <c r="AS32" s="2531"/>
      <c r="AT32" s="2531"/>
      <c r="AU32" s="2531"/>
      <c r="AV32" s="2531"/>
      <c r="AW32" s="2531"/>
      <c r="AX32" s="2531"/>
      <c r="AY32" s="2531"/>
      <c r="AZ32" s="2538"/>
      <c r="BA32" s="2539"/>
      <c r="BB32" s="2539"/>
      <c r="BC32" s="2543"/>
      <c r="BD32" s="2543"/>
      <c r="BE32" s="2543"/>
      <c r="BF32" s="2543"/>
      <c r="BG32" s="2543"/>
      <c r="BH32" s="2547"/>
      <c r="BI32" s="2543"/>
      <c r="BJ32" s="2543"/>
      <c r="BK32" s="2543"/>
      <c r="BL32" s="2543"/>
      <c r="BM32" s="2543"/>
      <c r="BN32" s="2543"/>
      <c r="BO32" s="2543"/>
      <c r="BP32" s="2543"/>
      <c r="BQ32" s="2547"/>
      <c r="BR32" s="2543"/>
      <c r="BS32" s="2543"/>
      <c r="BT32" s="2543"/>
      <c r="BU32" s="2543"/>
      <c r="BV32" s="2543"/>
      <c r="BW32" s="2543"/>
      <c r="BX32" s="2543"/>
      <c r="BY32" s="2543"/>
      <c r="BZ32" s="2571"/>
      <c r="CA32" s="60"/>
      <c r="CB32" s="2"/>
      <c r="CC32" s="775"/>
      <c r="CD32" s="775"/>
      <c r="CE32" s="775"/>
      <c r="CF32" s="775"/>
      <c r="CG32" s="775"/>
      <c r="CH32" s="775"/>
      <c r="CI32" s="775"/>
      <c r="CJ32" s="775"/>
      <c r="CK32" s="775"/>
      <c r="CL32" s="775"/>
      <c r="CM32" s="775"/>
      <c r="CN32" s="775"/>
      <c r="CO32" s="775"/>
      <c r="CP32" s="775"/>
      <c r="CQ32" s="775"/>
      <c r="CR32" s="775"/>
      <c r="CS32" s="775"/>
      <c r="CT32" s="775"/>
      <c r="CU32" s="775"/>
      <c r="CV32" s="775"/>
      <c r="CW32" s="775"/>
      <c r="CX32" s="775"/>
      <c r="CY32" s="775"/>
      <c r="CZ32" s="775"/>
      <c r="DA32" s="775"/>
      <c r="DB32" s="775"/>
      <c r="DC32" s="775"/>
      <c r="DD32" s="775"/>
      <c r="DE32" s="775"/>
      <c r="DF32" s="775"/>
      <c r="DG32" s="775"/>
      <c r="DH32" s="775"/>
      <c r="DI32" s="775"/>
      <c r="DJ32" s="775"/>
      <c r="DK32" s="775"/>
      <c r="DL32" s="775"/>
      <c r="DM32" s="775"/>
      <c r="DN32" s="775"/>
      <c r="DO32" s="775"/>
      <c r="DP32" s="775"/>
      <c r="DQ32" s="775"/>
      <c r="DR32" s="775"/>
      <c r="DS32" s="775"/>
      <c r="DT32" s="775"/>
      <c r="DU32" s="775"/>
      <c r="DV32" s="775"/>
      <c r="DW32" s="775"/>
      <c r="DX32" s="775"/>
      <c r="DY32" s="775"/>
      <c r="DZ32" s="775"/>
      <c r="EA32" s="775"/>
      <c r="EB32" s="775"/>
      <c r="EC32" s="775"/>
      <c r="ED32" s="775"/>
      <c r="EE32" s="775"/>
      <c r="EF32" s="775"/>
      <c r="EG32" s="775"/>
      <c r="EH32" s="775"/>
      <c r="EI32" s="775"/>
      <c r="EJ32" s="775"/>
      <c r="EK32" s="775"/>
      <c r="EL32" s="775"/>
      <c r="EM32" s="775"/>
      <c r="EN32" s="775"/>
      <c r="EO32" s="775"/>
      <c r="EP32" s="775"/>
      <c r="EQ32" s="775"/>
      <c r="ER32" s="775"/>
      <c r="ES32" s="775"/>
      <c r="ET32" s="775"/>
      <c r="EU32" s="775"/>
      <c r="EV32" s="775"/>
      <c r="EW32" s="775"/>
      <c r="EX32" s="775"/>
      <c r="EY32" s="775"/>
      <c r="EZ32" s="775"/>
      <c r="FA32" s="775"/>
      <c r="FB32" s="775"/>
      <c r="FC32" s="775"/>
      <c r="FD32" s="775"/>
      <c r="FE32" s="775"/>
      <c r="FF32" s="775"/>
      <c r="FG32" s="775"/>
      <c r="FH32" s="775"/>
      <c r="FI32" s="775"/>
      <c r="FJ32" s="775"/>
      <c r="FK32" s="775"/>
      <c r="FL32" s="775"/>
      <c r="FM32" s="775"/>
      <c r="FN32" s="775"/>
      <c r="FO32" s="775"/>
      <c r="FP32" s="775"/>
      <c r="FQ32" s="775"/>
      <c r="FR32" s="775"/>
      <c r="FS32" s="775"/>
      <c r="FT32" s="775"/>
    </row>
    <row r="33" spans="2:176" ht="9.75" customHeight="1" thickBot="1" x14ac:dyDescent="0.25">
      <c r="B33" s="2678"/>
      <c r="C33" s="2679"/>
      <c r="D33" s="2679"/>
      <c r="E33" s="2680"/>
      <c r="F33" s="2681"/>
      <c r="G33" s="2681"/>
      <c r="H33" s="2681"/>
      <c r="I33" s="2681"/>
      <c r="J33" s="2681"/>
      <c r="K33" s="2681"/>
      <c r="L33" s="2681"/>
      <c r="M33" s="2681"/>
      <c r="N33" s="2681"/>
      <c r="O33" s="2681"/>
      <c r="P33" s="2681"/>
      <c r="Q33" s="2681"/>
      <c r="R33" s="2681"/>
      <c r="S33" s="2682"/>
      <c r="T33" s="22"/>
      <c r="U33" s="22"/>
      <c r="V33" s="548"/>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2595"/>
      <c r="BA33" s="2596"/>
      <c r="BB33" s="2596"/>
      <c r="BC33" s="2645"/>
      <c r="BD33" s="2645"/>
      <c r="BE33" s="2645"/>
      <c r="BF33" s="2645"/>
      <c r="BG33" s="2645"/>
      <c r="BH33" s="2652"/>
      <c r="BI33" s="2645"/>
      <c r="BJ33" s="2645"/>
      <c r="BK33" s="2645"/>
      <c r="BL33" s="2645"/>
      <c r="BM33" s="2645"/>
      <c r="BN33" s="2645"/>
      <c r="BO33" s="2645"/>
      <c r="BP33" s="2645"/>
      <c r="BQ33" s="2652"/>
      <c r="BR33" s="2645"/>
      <c r="BS33" s="2645"/>
      <c r="BT33" s="2645"/>
      <c r="BU33" s="2645"/>
      <c r="BV33" s="2645"/>
      <c r="BW33" s="2645"/>
      <c r="BX33" s="2645"/>
      <c r="BY33" s="2645"/>
      <c r="BZ33" s="2646"/>
      <c r="CA33" s="60"/>
      <c r="CB33" s="2"/>
      <c r="CC33" s="775"/>
      <c r="CD33" s="775"/>
      <c r="CE33" s="775"/>
      <c r="CF33" s="775"/>
      <c r="CG33" s="775"/>
      <c r="CH33" s="775"/>
      <c r="CI33" s="775"/>
      <c r="CJ33" s="775"/>
      <c r="CK33" s="775"/>
      <c r="CL33" s="775"/>
      <c r="CM33" s="775"/>
      <c r="CN33" s="775"/>
      <c r="CO33" s="775"/>
      <c r="CP33" s="775"/>
      <c r="CQ33" s="775"/>
      <c r="CR33" s="775"/>
      <c r="CS33" s="775"/>
      <c r="CT33" s="775"/>
      <c r="CU33" s="775"/>
      <c r="CV33" s="775"/>
      <c r="CW33" s="775"/>
      <c r="CX33" s="775"/>
      <c r="CY33" s="775"/>
      <c r="CZ33" s="775"/>
      <c r="DA33" s="775"/>
      <c r="DB33" s="775"/>
      <c r="DC33" s="775"/>
      <c r="DD33" s="775"/>
      <c r="DE33" s="775"/>
      <c r="DF33" s="775"/>
      <c r="DG33" s="775"/>
      <c r="DH33" s="775"/>
      <c r="DI33" s="775"/>
      <c r="DJ33" s="775"/>
      <c r="DK33" s="775"/>
      <c r="DL33" s="775"/>
      <c r="DM33" s="775"/>
      <c r="DN33" s="775"/>
      <c r="DO33" s="775"/>
      <c r="DP33" s="775"/>
      <c r="DQ33" s="775"/>
      <c r="DR33" s="775"/>
      <c r="DS33" s="775"/>
      <c r="DT33" s="775"/>
      <c r="DU33" s="775"/>
      <c r="DV33" s="775"/>
      <c r="DW33" s="775"/>
      <c r="DX33" s="775"/>
      <c r="DY33" s="775"/>
      <c r="DZ33" s="775"/>
      <c r="EA33" s="775"/>
      <c r="EB33" s="775"/>
      <c r="EC33" s="775"/>
      <c r="ED33" s="775"/>
      <c r="EE33" s="775"/>
      <c r="EF33" s="775"/>
      <c r="EG33" s="775"/>
      <c r="EH33" s="775"/>
      <c r="EI33" s="775"/>
      <c r="EJ33" s="775"/>
      <c r="EK33" s="775"/>
      <c r="EL33" s="775"/>
      <c r="EM33" s="775"/>
      <c r="EN33" s="775"/>
      <c r="EO33" s="775"/>
      <c r="EP33" s="775"/>
      <c r="EQ33" s="775"/>
      <c r="ER33" s="775"/>
      <c r="ES33" s="775"/>
      <c r="ET33" s="775"/>
      <c r="EU33" s="775"/>
      <c r="EV33" s="775"/>
      <c r="EW33" s="775"/>
      <c r="EX33" s="775"/>
      <c r="EY33" s="775"/>
      <c r="EZ33" s="775"/>
      <c r="FA33" s="775"/>
      <c r="FB33" s="775"/>
      <c r="FC33" s="775"/>
      <c r="FD33" s="775"/>
      <c r="FE33" s="775"/>
      <c r="FF33" s="775"/>
      <c r="FG33" s="775"/>
      <c r="FH33" s="775"/>
      <c r="FI33" s="775"/>
      <c r="FJ33" s="775"/>
      <c r="FK33" s="775"/>
      <c r="FL33" s="775"/>
      <c r="FM33" s="775"/>
      <c r="FN33" s="775"/>
      <c r="FO33" s="775"/>
      <c r="FP33" s="775"/>
      <c r="FQ33" s="775"/>
      <c r="FR33" s="775"/>
      <c r="FS33" s="775"/>
      <c r="FT33" s="775"/>
    </row>
    <row r="34" spans="2:176" ht="11.25" customHeight="1" thickBot="1" x14ac:dyDescent="0.2">
      <c r="B34" s="2683" t="s">
        <v>24</v>
      </c>
      <c r="C34" s="2683"/>
      <c r="D34" s="2683"/>
      <c r="E34" s="2683"/>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775"/>
      <c r="CD34" s="775"/>
      <c r="CE34" s="775"/>
      <c r="CF34" s="775"/>
      <c r="CG34" s="775"/>
      <c r="CH34" s="775"/>
      <c r="CI34" s="775"/>
      <c r="CJ34" s="775"/>
      <c r="CK34" s="775"/>
      <c r="CL34" s="775"/>
      <c r="CM34" s="775"/>
      <c r="CN34" s="775"/>
      <c r="CO34" s="775"/>
      <c r="CP34" s="775"/>
      <c r="CQ34" s="775"/>
      <c r="CR34" s="775"/>
      <c r="CS34" s="775"/>
      <c r="CT34" s="775"/>
      <c r="CU34" s="775"/>
      <c r="CV34" s="775"/>
      <c r="CW34" s="775"/>
      <c r="CX34" s="775"/>
      <c r="CY34" s="775"/>
      <c r="CZ34" s="775"/>
      <c r="DA34" s="775"/>
      <c r="DB34" s="775"/>
      <c r="DC34" s="775"/>
      <c r="DD34" s="775"/>
      <c r="DE34" s="775"/>
      <c r="DF34" s="775"/>
      <c r="DG34" s="775"/>
      <c r="DH34" s="775"/>
      <c r="DI34" s="775"/>
      <c r="DJ34" s="775"/>
      <c r="DK34" s="775"/>
      <c r="DL34" s="775"/>
      <c r="DM34" s="775"/>
      <c r="DN34" s="775"/>
      <c r="DO34" s="775"/>
      <c r="DP34" s="775"/>
      <c r="DQ34" s="775"/>
      <c r="DR34" s="775"/>
      <c r="DS34" s="775"/>
      <c r="DT34" s="775"/>
      <c r="DU34" s="775"/>
      <c r="DV34" s="775"/>
      <c r="DW34" s="775"/>
      <c r="DX34" s="775"/>
      <c r="DY34" s="775"/>
      <c r="DZ34" s="775"/>
      <c r="EA34" s="775"/>
      <c r="EB34" s="775"/>
      <c r="EC34" s="775"/>
      <c r="ED34" s="775"/>
      <c r="EE34" s="775"/>
      <c r="EF34" s="775"/>
      <c r="EG34" s="775"/>
      <c r="EH34" s="775"/>
      <c r="EI34" s="775"/>
      <c r="EJ34" s="775"/>
      <c r="EK34" s="775"/>
      <c r="EL34" s="775"/>
      <c r="EM34" s="775"/>
      <c r="EN34" s="775"/>
      <c r="EO34" s="775"/>
      <c r="EP34" s="775"/>
      <c r="EQ34" s="775"/>
      <c r="ER34" s="775"/>
      <c r="ES34" s="775"/>
      <c r="ET34" s="775"/>
      <c r="EU34" s="775"/>
      <c r="EV34" s="775"/>
      <c r="EW34" s="775"/>
      <c r="EX34" s="775"/>
      <c r="EY34" s="775"/>
      <c r="EZ34" s="775"/>
      <c r="FA34" s="775"/>
      <c r="FB34" s="775"/>
      <c r="FC34" s="775"/>
      <c r="FD34" s="775"/>
      <c r="FE34" s="775"/>
      <c r="FF34" s="775"/>
      <c r="FG34" s="775"/>
      <c r="FH34" s="775"/>
      <c r="FI34" s="775"/>
      <c r="FJ34" s="775"/>
      <c r="FK34" s="775"/>
      <c r="FL34" s="775"/>
      <c r="FM34" s="775"/>
      <c r="FN34" s="775"/>
      <c r="FO34" s="775"/>
      <c r="FP34" s="775"/>
      <c r="FQ34" s="775"/>
      <c r="FR34" s="775"/>
      <c r="FS34" s="775"/>
      <c r="FT34" s="775"/>
    </row>
    <row r="35" spans="2:176" ht="9.75" customHeight="1" x14ac:dyDescent="0.15">
      <c r="B35" s="2684" t="s">
        <v>22</v>
      </c>
      <c r="C35" s="2656" t="s">
        <v>30</v>
      </c>
      <c r="D35" s="2661" t="s">
        <v>29</v>
      </c>
      <c r="E35" s="2655"/>
      <c r="F35" s="2655"/>
      <c r="G35" s="2655"/>
      <c r="H35" s="2655"/>
      <c r="I35" s="2655"/>
      <c r="J35" s="2655"/>
      <c r="K35" s="2655"/>
      <c r="L35" s="2655"/>
      <c r="M35" s="2655"/>
      <c r="N35" s="2655"/>
      <c r="O35" s="2656"/>
      <c r="P35" s="2661" t="s">
        <v>20</v>
      </c>
      <c r="Q35" s="2655"/>
      <c r="R35" s="2655"/>
      <c r="S35" s="2653" t="s">
        <v>130</v>
      </c>
      <c r="T35" s="2653"/>
      <c r="U35" s="2653"/>
      <c r="V35" s="2653"/>
      <c r="W35" s="2653"/>
      <c r="X35" s="2655" t="s">
        <v>21</v>
      </c>
      <c r="Y35" s="2655"/>
      <c r="Z35" s="2655"/>
      <c r="AA35" s="2655"/>
      <c r="AB35" s="2655"/>
      <c r="AC35" s="2655"/>
      <c r="AD35" s="2655"/>
      <c r="AE35" s="2655"/>
      <c r="AF35" s="2655"/>
      <c r="AG35" s="2655"/>
      <c r="AH35" s="2655"/>
      <c r="AI35" s="2656"/>
      <c r="AJ35" s="2661" t="s">
        <v>181</v>
      </c>
      <c r="AK35" s="2655"/>
      <c r="AL35" s="2655"/>
      <c r="AM35" s="2655"/>
      <c r="AN35" s="2655"/>
      <c r="AO35" s="2655"/>
      <c r="AP35" s="2655"/>
      <c r="AQ35" s="2655"/>
      <c r="AR35" s="2655"/>
      <c r="AS35" s="2655"/>
      <c r="AT35" s="2655"/>
      <c r="AU35" s="2655"/>
      <c r="AV35" s="2655"/>
      <c r="AW35" s="2655"/>
      <c r="AX35" s="2655"/>
      <c r="AY35" s="2655"/>
      <c r="AZ35" s="2655"/>
      <c r="BA35" s="2655"/>
      <c r="BB35" s="2655"/>
      <c r="BC35" s="2655"/>
      <c r="BD35" s="2655"/>
      <c r="BE35" s="2655"/>
      <c r="BF35" s="2655"/>
      <c r="BG35" s="2655"/>
      <c r="BH35" s="2662"/>
      <c r="BI35" s="5"/>
      <c r="BJ35" s="5"/>
      <c r="BK35" s="5"/>
      <c r="BL35" s="5"/>
      <c r="BM35" s="5"/>
      <c r="BN35" s="5"/>
      <c r="BO35" s="5"/>
      <c r="BP35" s="5"/>
      <c r="BQ35" s="5"/>
      <c r="BR35" s="5"/>
      <c r="BS35" s="5"/>
      <c r="BT35" s="5"/>
      <c r="BU35" s="5"/>
      <c r="BV35" s="5"/>
      <c r="BW35" s="5"/>
      <c r="BX35" s="5"/>
      <c r="BY35" s="5"/>
      <c r="BZ35" s="5"/>
      <c r="CA35" s="5"/>
      <c r="CB35" s="2"/>
      <c r="CC35" s="775"/>
      <c r="CD35" s="775"/>
      <c r="CE35" s="775"/>
      <c r="CF35" s="775"/>
      <c r="CG35" s="775"/>
      <c r="CH35" s="775"/>
      <c r="CI35" s="775"/>
      <c r="CJ35" s="775"/>
      <c r="CK35" s="775"/>
      <c r="CL35" s="775"/>
      <c r="CM35" s="775"/>
      <c r="CN35" s="775"/>
      <c r="CO35" s="775"/>
      <c r="CP35" s="775"/>
      <c r="CQ35" s="775"/>
      <c r="CR35" s="775"/>
      <c r="CS35" s="775"/>
      <c r="CT35" s="775"/>
      <c r="CU35" s="775"/>
      <c r="CV35" s="775"/>
      <c r="CW35" s="775"/>
      <c r="CX35" s="775"/>
      <c r="CY35" s="775"/>
      <c r="CZ35" s="775"/>
      <c r="DA35" s="775"/>
      <c r="DB35" s="775"/>
      <c r="DC35" s="775"/>
      <c r="DD35" s="775"/>
      <c r="DE35" s="775"/>
      <c r="DF35" s="775"/>
      <c r="DG35" s="775"/>
      <c r="DH35" s="775"/>
      <c r="DI35" s="775"/>
      <c r="DJ35" s="775"/>
      <c r="DK35" s="775"/>
      <c r="DL35" s="775"/>
      <c r="DM35" s="775"/>
      <c r="DN35" s="775"/>
      <c r="DO35" s="775"/>
      <c r="DP35" s="775"/>
      <c r="DQ35" s="775"/>
      <c r="DR35" s="775"/>
      <c r="DS35" s="775"/>
      <c r="DT35" s="775"/>
      <c r="DU35" s="775"/>
      <c r="DV35" s="775"/>
      <c r="DW35" s="775"/>
      <c r="DX35" s="775"/>
      <c r="DY35" s="775"/>
      <c r="DZ35" s="775"/>
      <c r="EA35" s="775"/>
      <c r="EB35" s="775"/>
      <c r="EC35" s="775"/>
      <c r="ED35" s="775"/>
      <c r="EE35" s="775"/>
      <c r="EF35" s="775"/>
      <c r="EG35" s="775"/>
      <c r="EH35" s="775"/>
      <c r="EI35" s="775"/>
      <c r="EJ35" s="775"/>
      <c r="EK35" s="775"/>
      <c r="EL35" s="775"/>
      <c r="EM35" s="775"/>
      <c r="EN35" s="775"/>
      <c r="EO35" s="775"/>
      <c r="EP35" s="775"/>
      <c r="EQ35" s="775"/>
      <c r="ER35" s="775"/>
      <c r="ES35" s="775"/>
      <c r="ET35" s="775"/>
      <c r="EU35" s="775"/>
      <c r="EV35" s="775"/>
      <c r="EW35" s="775"/>
      <c r="EX35" s="775"/>
      <c r="EY35" s="775"/>
      <c r="EZ35" s="775"/>
      <c r="FA35" s="775"/>
      <c r="FB35" s="775"/>
      <c r="FC35" s="775"/>
      <c r="FD35" s="775"/>
      <c r="FE35" s="775"/>
      <c r="FF35" s="775"/>
      <c r="FG35" s="775"/>
      <c r="FH35" s="775"/>
      <c r="FI35" s="775"/>
      <c r="FJ35" s="775"/>
      <c r="FK35" s="775"/>
      <c r="FL35" s="775"/>
      <c r="FM35" s="775"/>
      <c r="FN35" s="775"/>
      <c r="FO35" s="775"/>
      <c r="FP35" s="775"/>
      <c r="FQ35" s="775"/>
      <c r="FR35" s="775"/>
      <c r="FS35" s="775"/>
      <c r="FT35" s="775"/>
    </row>
    <row r="36" spans="2:176" ht="9.75" customHeight="1" x14ac:dyDescent="0.15">
      <c r="B36" s="2685"/>
      <c r="C36" s="2658"/>
      <c r="D36" s="2663"/>
      <c r="E36" s="2657"/>
      <c r="F36" s="2657"/>
      <c r="G36" s="2657"/>
      <c r="H36" s="2657"/>
      <c r="I36" s="2657"/>
      <c r="J36" s="2657"/>
      <c r="K36" s="2657"/>
      <c r="L36" s="2657"/>
      <c r="M36" s="2657"/>
      <c r="N36" s="2657"/>
      <c r="O36" s="2658"/>
      <c r="P36" s="2663"/>
      <c r="Q36" s="2657"/>
      <c r="R36" s="2657"/>
      <c r="S36" s="2654"/>
      <c r="T36" s="2654"/>
      <c r="U36" s="2654"/>
      <c r="V36" s="2654"/>
      <c r="W36" s="2654"/>
      <c r="X36" s="2657"/>
      <c r="Y36" s="2657"/>
      <c r="Z36" s="2657"/>
      <c r="AA36" s="2657"/>
      <c r="AB36" s="2657"/>
      <c r="AC36" s="2657"/>
      <c r="AD36" s="2657"/>
      <c r="AE36" s="2657"/>
      <c r="AF36" s="2657"/>
      <c r="AG36" s="2657"/>
      <c r="AH36" s="2657"/>
      <c r="AI36" s="2658"/>
      <c r="AJ36" s="2663"/>
      <c r="AK36" s="2657"/>
      <c r="AL36" s="2657"/>
      <c r="AM36" s="2657"/>
      <c r="AN36" s="2657"/>
      <c r="AO36" s="2657"/>
      <c r="AP36" s="2657"/>
      <c r="AQ36" s="2657"/>
      <c r="AR36" s="2657"/>
      <c r="AS36" s="2657"/>
      <c r="AT36" s="2657"/>
      <c r="AU36" s="2657"/>
      <c r="AV36" s="2657"/>
      <c r="AW36" s="2657"/>
      <c r="AX36" s="2657"/>
      <c r="AY36" s="2657"/>
      <c r="AZ36" s="2657"/>
      <c r="BA36" s="2657"/>
      <c r="BB36" s="2657"/>
      <c r="BC36" s="2657"/>
      <c r="BD36" s="2657"/>
      <c r="BE36" s="2657"/>
      <c r="BF36" s="2657"/>
      <c r="BG36" s="2657"/>
      <c r="BH36" s="2664"/>
      <c r="BI36" s="5"/>
      <c r="BJ36" s="5"/>
      <c r="BK36" s="5"/>
      <c r="BL36" s="5"/>
      <c r="BM36" s="5"/>
      <c r="BR36" s="5"/>
      <c r="BS36" s="5"/>
      <c r="BT36" s="5"/>
      <c r="BU36" s="5"/>
      <c r="BV36" s="5"/>
      <c r="BW36" s="5"/>
      <c r="BX36" s="5"/>
      <c r="BY36" s="5"/>
      <c r="BZ36" s="5"/>
      <c r="CA36" s="5"/>
      <c r="CB36" s="2"/>
      <c r="CC36" s="775"/>
      <c r="CD36" s="775"/>
      <c r="CE36" s="775"/>
      <c r="CF36" s="775"/>
      <c r="CG36" s="775"/>
      <c r="CH36" s="775"/>
      <c r="CI36" s="775"/>
      <c r="CJ36" s="775"/>
      <c r="CK36" s="775"/>
      <c r="CL36" s="775"/>
      <c r="CM36" s="775"/>
      <c r="CN36" s="775"/>
      <c r="CO36" s="775"/>
      <c r="CP36" s="775"/>
      <c r="CQ36" s="775"/>
      <c r="CR36" s="775"/>
      <c r="CS36" s="775"/>
      <c r="CT36" s="775"/>
      <c r="CU36" s="775"/>
      <c r="CV36" s="775"/>
      <c r="CW36" s="775"/>
      <c r="CX36" s="775"/>
      <c r="CY36" s="775"/>
      <c r="CZ36" s="775"/>
      <c r="DA36" s="775"/>
      <c r="DB36" s="775"/>
      <c r="DC36" s="775"/>
      <c r="DD36" s="775"/>
      <c r="DE36" s="775"/>
      <c r="DF36" s="775"/>
      <c r="DG36" s="775"/>
      <c r="DH36" s="775"/>
      <c r="DI36" s="775"/>
      <c r="DJ36" s="775"/>
      <c r="DK36" s="775"/>
      <c r="DL36" s="775"/>
      <c r="DM36" s="775"/>
      <c r="DN36" s="775"/>
      <c r="DO36" s="775"/>
      <c r="DP36" s="775"/>
      <c r="DQ36" s="775"/>
      <c r="DR36" s="775"/>
      <c r="DS36" s="775"/>
      <c r="DT36" s="775"/>
      <c r="DU36" s="775"/>
      <c r="DV36" s="775"/>
      <c r="DW36" s="775"/>
      <c r="DX36" s="775"/>
      <c r="DY36" s="775"/>
      <c r="DZ36" s="775"/>
      <c r="EA36" s="775"/>
      <c r="EB36" s="775"/>
      <c r="EC36" s="775"/>
      <c r="ED36" s="775"/>
      <c r="EE36" s="775"/>
      <c r="EF36" s="775"/>
      <c r="EG36" s="775"/>
      <c r="EH36" s="775"/>
      <c r="EI36" s="775"/>
      <c r="EJ36" s="775"/>
      <c r="EK36" s="775"/>
      <c r="EL36" s="775"/>
      <c r="EM36" s="775"/>
      <c r="EN36" s="775"/>
      <c r="EO36" s="775"/>
      <c r="EP36" s="775"/>
      <c r="EQ36" s="775"/>
      <c r="ER36" s="775"/>
      <c r="ES36" s="775"/>
      <c r="ET36" s="775"/>
      <c r="EU36" s="775"/>
      <c r="EV36" s="775"/>
      <c r="EW36" s="775"/>
      <c r="EX36" s="775"/>
      <c r="EY36" s="775"/>
      <c r="EZ36" s="775"/>
      <c r="FA36" s="775"/>
      <c r="FB36" s="775"/>
      <c r="FC36" s="775"/>
      <c r="FD36" s="775"/>
      <c r="FE36" s="775"/>
      <c r="FF36" s="775"/>
      <c r="FG36" s="775"/>
      <c r="FH36" s="775"/>
      <c r="FI36" s="775"/>
      <c r="FJ36" s="775"/>
      <c r="FK36" s="775"/>
      <c r="FL36" s="775"/>
      <c r="FM36" s="775"/>
      <c r="FN36" s="775"/>
      <c r="FO36" s="775"/>
      <c r="FP36" s="775"/>
      <c r="FQ36" s="775"/>
      <c r="FR36" s="775"/>
      <c r="FS36" s="775"/>
      <c r="FT36" s="775"/>
    </row>
    <row r="37" spans="2:176" ht="9.75" customHeight="1" x14ac:dyDescent="0.2">
      <c r="B37" s="2686"/>
      <c r="C37" s="2660"/>
      <c r="D37" s="3026"/>
      <c r="E37" s="3027"/>
      <c r="F37" s="3027"/>
      <c r="G37" s="3027"/>
      <c r="H37" s="3027"/>
      <c r="I37" s="3027"/>
      <c r="J37" s="3027"/>
      <c r="K37" s="3027"/>
      <c r="L37" s="3027"/>
      <c r="M37" s="3027"/>
      <c r="N37" s="3027"/>
      <c r="O37" s="3028"/>
      <c r="P37" s="2687"/>
      <c r="Q37" s="2659"/>
      <c r="R37" s="2659"/>
      <c r="S37" s="2654"/>
      <c r="T37" s="2654"/>
      <c r="U37" s="2654"/>
      <c r="V37" s="2654"/>
      <c r="W37" s="2654"/>
      <c r="X37" s="2659"/>
      <c r="Y37" s="2659"/>
      <c r="Z37" s="2659"/>
      <c r="AA37" s="2659"/>
      <c r="AB37" s="2659"/>
      <c r="AC37" s="2659"/>
      <c r="AD37" s="2659"/>
      <c r="AE37" s="2659"/>
      <c r="AF37" s="2659"/>
      <c r="AG37" s="2659"/>
      <c r="AH37" s="2659"/>
      <c r="AI37" s="2660"/>
      <c r="AJ37" s="2663"/>
      <c r="AK37" s="2657"/>
      <c r="AL37" s="2657"/>
      <c r="AM37" s="2657"/>
      <c r="AN37" s="2657"/>
      <c r="AO37" s="2657"/>
      <c r="AP37" s="2657"/>
      <c r="AQ37" s="2657"/>
      <c r="AR37" s="2657"/>
      <c r="AS37" s="2657"/>
      <c r="AT37" s="2657"/>
      <c r="AU37" s="2657"/>
      <c r="AV37" s="2657"/>
      <c r="AW37" s="2657"/>
      <c r="AX37" s="2657"/>
      <c r="AY37" s="2657"/>
      <c r="AZ37" s="2657"/>
      <c r="BA37" s="2657"/>
      <c r="BB37" s="2657"/>
      <c r="BC37" s="2657"/>
      <c r="BD37" s="2657"/>
      <c r="BE37" s="2657"/>
      <c r="BF37" s="2657"/>
      <c r="BG37" s="2657"/>
      <c r="BH37" s="2664"/>
      <c r="BI37" s="5"/>
      <c r="BJ37" s="5"/>
      <c r="BK37" s="5"/>
      <c r="BL37" s="5"/>
      <c r="BM37" s="5"/>
      <c r="BN37" s="13"/>
      <c r="BO37" s="13"/>
      <c r="BP37" s="13"/>
      <c r="BQ37" s="13"/>
      <c r="BR37" s="5"/>
      <c r="BS37" s="5"/>
      <c r="BT37" s="5"/>
      <c r="BU37" s="5"/>
      <c r="BV37" s="5"/>
      <c r="BW37" s="5"/>
      <c r="BX37" s="5"/>
      <c r="BY37" s="5"/>
      <c r="BZ37" s="5"/>
      <c r="CA37" s="5"/>
      <c r="CB37" s="2"/>
      <c r="CC37" s="775"/>
      <c r="CD37" s="775"/>
      <c r="CE37" s="775"/>
      <c r="CF37" s="775"/>
      <c r="CG37" s="775"/>
      <c r="CH37" s="775"/>
      <c r="CI37" s="775"/>
      <c r="CJ37" s="775"/>
      <c r="CK37" s="775"/>
      <c r="CL37" s="775"/>
      <c r="CM37" s="775"/>
      <c r="CN37" s="775"/>
      <c r="CO37" s="775"/>
      <c r="CP37" s="775"/>
      <c r="CQ37" s="775"/>
      <c r="CR37" s="775"/>
      <c r="CS37" s="775"/>
      <c r="CT37" s="775"/>
      <c r="CU37" s="775"/>
      <c r="CV37" s="775"/>
      <c r="CW37" s="775"/>
      <c r="CX37" s="775"/>
      <c r="CY37" s="775"/>
      <c r="CZ37" s="775"/>
      <c r="DA37" s="775"/>
      <c r="DB37" s="775"/>
      <c r="DC37" s="775"/>
      <c r="DD37" s="775"/>
      <c r="DE37" s="775"/>
      <c r="DF37" s="775"/>
      <c r="DG37" s="775"/>
      <c r="DH37" s="775"/>
      <c r="DI37" s="775"/>
      <c r="DJ37" s="775"/>
      <c r="DK37" s="775"/>
      <c r="DL37" s="775"/>
      <c r="DM37" s="775"/>
      <c r="DN37" s="775"/>
      <c r="DO37" s="775"/>
      <c r="DP37" s="775"/>
      <c r="DQ37" s="775"/>
      <c r="DR37" s="775"/>
      <c r="DS37" s="775"/>
      <c r="DT37" s="775"/>
      <c r="DU37" s="775"/>
      <c r="DV37" s="775"/>
      <c r="DW37" s="775"/>
      <c r="DX37" s="775"/>
      <c r="DY37" s="775"/>
      <c r="DZ37" s="775"/>
      <c r="EA37" s="775"/>
      <c r="EB37" s="775"/>
      <c r="EC37" s="775"/>
      <c r="ED37" s="775"/>
      <c r="EE37" s="775"/>
      <c r="EF37" s="775"/>
      <c r="EG37" s="775"/>
      <c r="EH37" s="775"/>
      <c r="EI37" s="775"/>
      <c r="EJ37" s="775"/>
      <c r="EK37" s="775"/>
      <c r="EL37" s="775"/>
      <c r="EM37" s="775"/>
      <c r="EN37" s="775"/>
      <c r="EO37" s="775"/>
      <c r="EP37" s="775"/>
      <c r="EQ37" s="775"/>
      <c r="ER37" s="775"/>
      <c r="ES37" s="775"/>
      <c r="ET37" s="775"/>
      <c r="EU37" s="775"/>
      <c r="EV37" s="775"/>
      <c r="EW37" s="775"/>
      <c r="EX37" s="775"/>
      <c r="EY37" s="775"/>
      <c r="EZ37" s="775"/>
      <c r="FA37" s="775"/>
      <c r="FB37" s="775"/>
      <c r="FC37" s="775"/>
      <c r="FD37" s="775"/>
      <c r="FE37" s="775"/>
      <c r="FF37" s="775"/>
      <c r="FG37" s="775"/>
      <c r="FH37" s="775"/>
      <c r="FI37" s="775"/>
      <c r="FJ37" s="775"/>
      <c r="FK37" s="775"/>
      <c r="FL37" s="775"/>
      <c r="FM37" s="775"/>
      <c r="FN37" s="775"/>
      <c r="FO37" s="775"/>
      <c r="FP37" s="775"/>
      <c r="FQ37" s="775"/>
      <c r="FR37" s="775"/>
      <c r="FS37" s="775"/>
      <c r="FT37" s="775"/>
    </row>
    <row r="38" spans="2:176" ht="22.5" customHeight="1" x14ac:dyDescent="0.2">
      <c r="B38" s="215"/>
      <c r="C38" s="216"/>
      <c r="D38" s="3029"/>
      <c r="E38" s="3030"/>
      <c r="F38" s="3030"/>
      <c r="G38" s="3030"/>
      <c r="H38" s="3030"/>
      <c r="I38" s="3030"/>
      <c r="J38" s="3030"/>
      <c r="K38" s="3030"/>
      <c r="L38" s="3030"/>
      <c r="M38" s="3030"/>
      <c r="N38" s="3030"/>
      <c r="O38" s="3031"/>
      <c r="P38" s="2669"/>
      <c r="Q38" s="2670"/>
      <c r="R38" s="2671"/>
      <c r="S38" s="2672"/>
      <c r="T38" s="2672"/>
      <c r="U38" s="2672"/>
      <c r="V38" s="2672"/>
      <c r="W38" s="2672"/>
      <c r="X38" s="2673"/>
      <c r="Y38" s="2673"/>
      <c r="Z38" s="2673"/>
      <c r="AA38" s="2673"/>
      <c r="AB38" s="2673"/>
      <c r="AC38" s="2673"/>
      <c r="AD38" s="2673"/>
      <c r="AE38" s="2673"/>
      <c r="AF38" s="2673"/>
      <c r="AG38" s="2673"/>
      <c r="AH38" s="2673"/>
      <c r="AI38" s="2674"/>
      <c r="AJ38" s="2675"/>
      <c r="AK38" s="2676"/>
      <c r="AL38" s="2676"/>
      <c r="AM38" s="2676"/>
      <c r="AN38" s="2676"/>
      <c r="AO38" s="2676"/>
      <c r="AP38" s="2676"/>
      <c r="AQ38" s="2676"/>
      <c r="AR38" s="2676"/>
      <c r="AS38" s="2676"/>
      <c r="AT38" s="2676"/>
      <c r="AU38" s="2676"/>
      <c r="AV38" s="2676"/>
      <c r="AW38" s="2676"/>
      <c r="AX38" s="2676"/>
      <c r="AY38" s="2676"/>
      <c r="AZ38" s="2676"/>
      <c r="BA38" s="2676"/>
      <c r="BB38" s="2676"/>
      <c r="BC38" s="2676"/>
      <c r="BD38" s="2676"/>
      <c r="BE38" s="2676"/>
      <c r="BF38" s="2676"/>
      <c r="BG38" s="2676"/>
      <c r="BH38" s="2677"/>
      <c r="BI38" s="13"/>
      <c r="BJ38" s="13"/>
      <c r="BK38" s="13"/>
      <c r="BL38" s="13"/>
      <c r="BM38" s="13"/>
      <c r="BN38" s="13"/>
      <c r="BO38" s="13"/>
      <c r="BP38" s="13"/>
      <c r="BQ38" s="13"/>
      <c r="BR38" s="13"/>
      <c r="BS38" s="13"/>
      <c r="BT38" s="13"/>
      <c r="BU38" s="13"/>
      <c r="BV38" s="13"/>
      <c r="BW38" s="13"/>
      <c r="BX38" s="13"/>
      <c r="BY38" s="13"/>
      <c r="BZ38" s="13"/>
      <c r="CA38" s="13"/>
      <c r="CB38" s="2"/>
      <c r="CC38" s="775"/>
      <c r="CD38" s="775"/>
      <c r="CE38" s="775"/>
      <c r="CF38" s="775"/>
      <c r="CG38" s="775"/>
      <c r="CH38" s="775"/>
      <c r="CI38" s="775"/>
      <c r="CJ38" s="775"/>
      <c r="CK38" s="775"/>
      <c r="CL38" s="775"/>
      <c r="CM38" s="775"/>
      <c r="CN38" s="775"/>
      <c r="CO38" s="775"/>
      <c r="CP38" s="775"/>
      <c r="CQ38" s="775"/>
      <c r="CR38" s="775"/>
      <c r="CS38" s="775"/>
      <c r="CT38" s="775"/>
      <c r="CU38" s="775"/>
      <c r="CV38" s="775"/>
      <c r="CW38" s="775"/>
      <c r="CX38" s="775"/>
      <c r="CY38" s="775"/>
      <c r="CZ38" s="775"/>
      <c r="DA38" s="775"/>
      <c r="DB38" s="775"/>
      <c r="DC38" s="775"/>
      <c r="DD38" s="775"/>
      <c r="DE38" s="775"/>
      <c r="DF38" s="775"/>
      <c r="DG38" s="775"/>
      <c r="DH38" s="775"/>
      <c r="DI38" s="775"/>
      <c r="DJ38" s="775"/>
      <c r="DK38" s="775"/>
      <c r="DL38" s="775"/>
      <c r="DM38" s="775"/>
      <c r="DN38" s="775"/>
      <c r="DO38" s="775"/>
      <c r="DP38" s="775"/>
      <c r="DQ38" s="775"/>
      <c r="DR38" s="775"/>
      <c r="DS38" s="775"/>
      <c r="DT38" s="775"/>
      <c r="DU38" s="775"/>
      <c r="DV38" s="775"/>
      <c r="DW38" s="775"/>
      <c r="DX38" s="775"/>
      <c r="DY38" s="775"/>
      <c r="DZ38" s="775"/>
      <c r="EA38" s="775"/>
      <c r="EB38" s="775"/>
      <c r="EC38" s="775"/>
      <c r="ED38" s="775"/>
      <c r="EE38" s="775"/>
      <c r="EF38" s="775"/>
      <c r="EG38" s="775"/>
      <c r="EH38" s="775"/>
      <c r="EI38" s="775"/>
      <c r="EJ38" s="775"/>
      <c r="EK38" s="775"/>
      <c r="EL38" s="775"/>
      <c r="EM38" s="775"/>
      <c r="EN38" s="775"/>
      <c r="EO38" s="775"/>
      <c r="EP38" s="775"/>
      <c r="EQ38" s="775"/>
      <c r="ER38" s="775"/>
      <c r="ES38" s="775"/>
      <c r="ET38" s="775"/>
      <c r="EU38" s="775"/>
      <c r="EV38" s="775"/>
      <c r="EW38" s="775"/>
      <c r="EX38" s="775"/>
      <c r="EY38" s="775"/>
      <c r="EZ38" s="775"/>
      <c r="FA38" s="775"/>
      <c r="FB38" s="775"/>
      <c r="FC38" s="775"/>
      <c r="FD38" s="775"/>
      <c r="FE38" s="775"/>
      <c r="FF38" s="775"/>
      <c r="FG38" s="775"/>
      <c r="FH38" s="775"/>
      <c r="FI38" s="775"/>
      <c r="FJ38" s="775"/>
      <c r="FK38" s="775"/>
      <c r="FL38" s="775"/>
      <c r="FM38" s="775"/>
      <c r="FN38" s="775"/>
      <c r="FO38" s="775"/>
      <c r="FP38" s="775"/>
      <c r="FQ38" s="775"/>
      <c r="FR38" s="775"/>
      <c r="FS38" s="775"/>
      <c r="FT38" s="775"/>
    </row>
    <row r="39" spans="2:176" ht="22.5" customHeight="1" x14ac:dyDescent="0.2">
      <c r="B39" s="215"/>
      <c r="C39" s="216"/>
      <c r="D39" s="2665"/>
      <c r="E39" s="2666"/>
      <c r="F39" s="2666"/>
      <c r="G39" s="2666"/>
      <c r="H39" s="2666"/>
      <c r="I39" s="2666"/>
      <c r="J39" s="2666"/>
      <c r="K39" s="2666"/>
      <c r="L39" s="2666"/>
      <c r="M39" s="2666"/>
      <c r="N39" s="2666"/>
      <c r="O39" s="2981"/>
      <c r="P39" s="2669"/>
      <c r="Q39" s="2670"/>
      <c r="R39" s="2671"/>
      <c r="S39" s="2672"/>
      <c r="T39" s="2672"/>
      <c r="U39" s="2672"/>
      <c r="V39" s="2672"/>
      <c r="W39" s="2672"/>
      <c r="X39" s="2673"/>
      <c r="Y39" s="2673"/>
      <c r="Z39" s="2673"/>
      <c r="AA39" s="2673"/>
      <c r="AB39" s="2673"/>
      <c r="AC39" s="2673"/>
      <c r="AD39" s="2673"/>
      <c r="AE39" s="2673"/>
      <c r="AF39" s="2673"/>
      <c r="AG39" s="2673"/>
      <c r="AH39" s="2673"/>
      <c r="AI39" s="2674"/>
      <c r="AJ39" s="2675"/>
      <c r="AK39" s="2676"/>
      <c r="AL39" s="2676"/>
      <c r="AM39" s="2676"/>
      <c r="AN39" s="2676"/>
      <c r="AO39" s="2676"/>
      <c r="AP39" s="2676"/>
      <c r="AQ39" s="2676"/>
      <c r="AR39" s="2676"/>
      <c r="AS39" s="2676"/>
      <c r="AT39" s="2676"/>
      <c r="AU39" s="2676"/>
      <c r="AV39" s="2676"/>
      <c r="AW39" s="2676"/>
      <c r="AX39" s="2676"/>
      <c r="AY39" s="2676"/>
      <c r="AZ39" s="2676"/>
      <c r="BA39" s="2676"/>
      <c r="BB39" s="2676"/>
      <c r="BC39" s="2676"/>
      <c r="BD39" s="2676"/>
      <c r="BE39" s="2676"/>
      <c r="BF39" s="2676"/>
      <c r="BG39" s="2676"/>
      <c r="BH39" s="2677"/>
      <c r="BI39" s="13"/>
      <c r="BJ39" s="13"/>
      <c r="BK39" s="13"/>
      <c r="BL39" s="13"/>
      <c r="BM39" s="13"/>
      <c r="BN39" s="13"/>
      <c r="BO39" s="13"/>
      <c r="BP39" s="13"/>
      <c r="BQ39" s="13"/>
      <c r="BR39" s="13"/>
      <c r="BS39" s="13"/>
      <c r="BT39" s="13"/>
      <c r="BU39" s="13"/>
      <c r="BV39" s="13"/>
      <c r="BW39" s="13"/>
      <c r="BX39" s="13"/>
      <c r="BY39" s="13"/>
      <c r="BZ39" s="13"/>
      <c r="CA39" s="13"/>
      <c r="CB39" s="2"/>
      <c r="CC39" s="775"/>
      <c r="CD39" s="775"/>
      <c r="CE39" s="775"/>
      <c r="CF39" s="775"/>
      <c r="CG39" s="775"/>
      <c r="CH39" s="775"/>
      <c r="CI39" s="775"/>
      <c r="CJ39" s="775"/>
      <c r="CK39" s="775"/>
      <c r="CL39" s="775"/>
      <c r="CM39" s="775"/>
      <c r="CN39" s="775"/>
      <c r="CO39" s="775"/>
      <c r="CP39" s="775"/>
      <c r="CQ39" s="775"/>
      <c r="CR39" s="775"/>
      <c r="CS39" s="775"/>
      <c r="CT39" s="775"/>
      <c r="CU39" s="775"/>
      <c r="CV39" s="775"/>
      <c r="CW39" s="775"/>
      <c r="CX39" s="775"/>
      <c r="CY39" s="775"/>
      <c r="CZ39" s="775"/>
      <c r="DA39" s="775"/>
      <c r="DB39" s="775"/>
      <c r="DC39" s="775"/>
      <c r="DD39" s="775"/>
      <c r="DE39" s="775"/>
      <c r="DF39" s="775"/>
      <c r="DG39" s="775"/>
      <c r="DH39" s="775"/>
      <c r="DI39" s="775"/>
      <c r="DJ39" s="775"/>
      <c r="DK39" s="775"/>
      <c r="DL39" s="775"/>
      <c r="DM39" s="775"/>
      <c r="DN39" s="775"/>
      <c r="DO39" s="775"/>
      <c r="DP39" s="775"/>
      <c r="DQ39" s="775"/>
      <c r="DR39" s="775"/>
      <c r="DS39" s="775"/>
      <c r="DT39" s="775"/>
      <c r="DU39" s="775"/>
      <c r="DV39" s="775"/>
      <c r="DW39" s="775"/>
      <c r="DX39" s="775"/>
      <c r="DY39" s="775"/>
      <c r="DZ39" s="775"/>
      <c r="EA39" s="775"/>
      <c r="EB39" s="775"/>
      <c r="EC39" s="775"/>
      <c r="ED39" s="775"/>
      <c r="EE39" s="775"/>
      <c r="EF39" s="775"/>
      <c r="EG39" s="775"/>
      <c r="EH39" s="775"/>
      <c r="EI39" s="775"/>
      <c r="EJ39" s="775"/>
      <c r="EK39" s="775"/>
      <c r="EL39" s="775"/>
      <c r="EM39" s="775"/>
      <c r="EN39" s="775"/>
      <c r="EO39" s="775"/>
      <c r="EP39" s="775"/>
      <c r="EQ39" s="775"/>
      <c r="ER39" s="775"/>
      <c r="ES39" s="775"/>
      <c r="ET39" s="775"/>
      <c r="EU39" s="775"/>
      <c r="EV39" s="775"/>
      <c r="EW39" s="775"/>
      <c r="EX39" s="775"/>
      <c r="EY39" s="775"/>
      <c r="EZ39" s="775"/>
      <c r="FA39" s="775"/>
      <c r="FB39" s="775"/>
      <c r="FC39" s="775"/>
      <c r="FD39" s="775"/>
      <c r="FE39" s="775"/>
      <c r="FF39" s="775"/>
      <c r="FG39" s="775"/>
      <c r="FH39" s="775"/>
      <c r="FI39" s="775"/>
      <c r="FJ39" s="775"/>
      <c r="FK39" s="775"/>
      <c r="FL39" s="775"/>
      <c r="FM39" s="775"/>
      <c r="FN39" s="775"/>
      <c r="FO39" s="775"/>
      <c r="FP39" s="775"/>
      <c r="FQ39" s="775"/>
      <c r="FR39" s="775"/>
      <c r="FS39" s="775"/>
      <c r="FT39" s="775"/>
    </row>
    <row r="40" spans="2:176" ht="22.5" customHeight="1" x14ac:dyDescent="0.2">
      <c r="B40" s="215"/>
      <c r="C40" s="216"/>
      <c r="D40" s="2665"/>
      <c r="E40" s="2666"/>
      <c r="F40" s="2666"/>
      <c r="G40" s="2666"/>
      <c r="H40" s="2666"/>
      <c r="I40" s="2666"/>
      <c r="J40" s="2666"/>
      <c r="K40" s="2666"/>
      <c r="L40" s="2666"/>
      <c r="M40" s="2666"/>
      <c r="N40" s="2666"/>
      <c r="O40" s="2981"/>
      <c r="P40" s="2669"/>
      <c r="Q40" s="2670"/>
      <c r="R40" s="2671"/>
      <c r="S40" s="2672"/>
      <c r="T40" s="2672"/>
      <c r="U40" s="2672"/>
      <c r="V40" s="2672"/>
      <c r="W40" s="2672"/>
      <c r="X40" s="2673"/>
      <c r="Y40" s="2673"/>
      <c r="Z40" s="2673"/>
      <c r="AA40" s="2673"/>
      <c r="AB40" s="2673"/>
      <c r="AC40" s="2673"/>
      <c r="AD40" s="2673"/>
      <c r="AE40" s="2673"/>
      <c r="AF40" s="2673"/>
      <c r="AG40" s="2673"/>
      <c r="AH40" s="2673"/>
      <c r="AI40" s="2674"/>
      <c r="AJ40" s="2694"/>
      <c r="AK40" s="2695"/>
      <c r="AL40" s="2695"/>
      <c r="AM40" s="2695"/>
      <c r="AN40" s="2695"/>
      <c r="AO40" s="2695"/>
      <c r="AP40" s="2695"/>
      <c r="AQ40" s="2695"/>
      <c r="AR40" s="2695"/>
      <c r="AS40" s="2695"/>
      <c r="AT40" s="2695"/>
      <c r="AU40" s="2695"/>
      <c r="AV40" s="2695"/>
      <c r="AW40" s="2695"/>
      <c r="AX40" s="2695"/>
      <c r="AY40" s="2695"/>
      <c r="AZ40" s="2695"/>
      <c r="BA40" s="2695"/>
      <c r="BB40" s="2695"/>
      <c r="BC40" s="2695"/>
      <c r="BD40" s="2695"/>
      <c r="BE40" s="2695"/>
      <c r="BF40" s="2695"/>
      <c r="BG40" s="2695"/>
      <c r="BH40" s="2696"/>
      <c r="BI40" s="13"/>
      <c r="BJ40" s="13"/>
      <c r="BK40" s="13"/>
      <c r="BL40" s="13"/>
      <c r="BM40" s="13"/>
      <c r="BN40" s="13"/>
      <c r="BO40" s="13"/>
      <c r="BP40" s="13"/>
      <c r="BQ40" s="13"/>
      <c r="BR40" s="13"/>
      <c r="BS40" s="13"/>
      <c r="BT40" s="13"/>
      <c r="BU40" s="13"/>
      <c r="BV40" s="13"/>
      <c r="BW40" s="13"/>
      <c r="BX40" s="13"/>
      <c r="BY40" s="13"/>
      <c r="BZ40" s="13"/>
      <c r="CA40" s="13"/>
      <c r="CB40" s="2"/>
      <c r="CC40" s="775"/>
      <c r="CD40" s="775"/>
      <c r="CE40" s="775"/>
      <c r="CF40" s="775"/>
      <c r="CG40" s="775"/>
      <c r="CH40" s="775"/>
      <c r="CI40" s="775"/>
      <c r="CJ40" s="775"/>
      <c r="CK40" s="775"/>
      <c r="CL40" s="775"/>
      <c r="CM40" s="775"/>
      <c r="CN40" s="775"/>
      <c r="CO40" s="775"/>
      <c r="CP40" s="775"/>
      <c r="CQ40" s="775"/>
      <c r="CR40" s="775"/>
      <c r="CS40" s="775"/>
      <c r="CT40" s="775"/>
      <c r="CU40" s="775"/>
      <c r="CV40" s="775"/>
      <c r="CW40" s="775"/>
      <c r="CX40" s="775"/>
      <c r="CY40" s="775"/>
      <c r="CZ40" s="775"/>
      <c r="DA40" s="775"/>
      <c r="DB40" s="775"/>
      <c r="DC40" s="775"/>
      <c r="DD40" s="775"/>
      <c r="DE40" s="775"/>
      <c r="DF40" s="775"/>
      <c r="DG40" s="775"/>
      <c r="DH40" s="775"/>
      <c r="DI40" s="775"/>
      <c r="DJ40" s="775"/>
      <c r="DK40" s="775"/>
      <c r="DL40" s="775"/>
      <c r="DM40" s="775"/>
      <c r="DN40" s="775"/>
      <c r="DO40" s="775"/>
      <c r="DP40" s="775"/>
      <c r="DQ40" s="775"/>
      <c r="DR40" s="775"/>
      <c r="DS40" s="775"/>
      <c r="DT40" s="775"/>
      <c r="DU40" s="775"/>
      <c r="DV40" s="775"/>
      <c r="DW40" s="775"/>
      <c r="DX40" s="775"/>
      <c r="DY40" s="775"/>
      <c r="DZ40" s="775"/>
      <c r="EA40" s="775"/>
      <c r="EB40" s="775"/>
      <c r="EC40" s="775"/>
      <c r="ED40" s="775"/>
      <c r="EE40" s="775"/>
      <c r="EF40" s="775"/>
      <c r="EG40" s="775"/>
      <c r="EH40" s="775"/>
      <c r="EI40" s="775"/>
      <c r="EJ40" s="775"/>
      <c r="EK40" s="775"/>
      <c r="EL40" s="775"/>
      <c r="EM40" s="775"/>
      <c r="EN40" s="775"/>
      <c r="EO40" s="775"/>
      <c r="EP40" s="775"/>
      <c r="EQ40" s="775"/>
      <c r="ER40" s="775"/>
      <c r="ES40" s="775"/>
      <c r="ET40" s="775"/>
      <c r="EU40" s="775"/>
      <c r="EV40" s="775"/>
      <c r="EW40" s="775"/>
      <c r="EX40" s="775"/>
      <c r="EY40" s="775"/>
      <c r="EZ40" s="775"/>
      <c r="FA40" s="775"/>
      <c r="FB40" s="775"/>
      <c r="FC40" s="775"/>
      <c r="FD40" s="775"/>
      <c r="FE40" s="775"/>
      <c r="FF40" s="775"/>
      <c r="FG40" s="775"/>
      <c r="FH40" s="775"/>
      <c r="FI40" s="775"/>
      <c r="FJ40" s="775"/>
      <c r="FK40" s="775"/>
      <c r="FL40" s="775"/>
      <c r="FM40" s="775"/>
      <c r="FN40" s="775"/>
      <c r="FO40" s="775"/>
      <c r="FP40" s="775"/>
      <c r="FQ40" s="775"/>
      <c r="FR40" s="775"/>
      <c r="FS40" s="775"/>
      <c r="FT40" s="775"/>
    </row>
    <row r="41" spans="2:176" ht="22.5" customHeight="1" x14ac:dyDescent="0.2">
      <c r="B41" s="215"/>
      <c r="C41" s="216"/>
      <c r="D41" s="2665"/>
      <c r="E41" s="2666"/>
      <c r="F41" s="2666"/>
      <c r="G41" s="2666"/>
      <c r="H41" s="2666"/>
      <c r="I41" s="2666"/>
      <c r="J41" s="2666"/>
      <c r="K41" s="2666"/>
      <c r="L41" s="2666"/>
      <c r="M41" s="2666"/>
      <c r="N41" s="2666"/>
      <c r="O41" s="2981"/>
      <c r="P41" s="2669"/>
      <c r="Q41" s="2670"/>
      <c r="R41" s="2671"/>
      <c r="S41" s="2672"/>
      <c r="T41" s="2672"/>
      <c r="U41" s="2672"/>
      <c r="V41" s="2672"/>
      <c r="W41" s="2672"/>
      <c r="X41" s="2673"/>
      <c r="Y41" s="2673"/>
      <c r="Z41" s="2673"/>
      <c r="AA41" s="2673"/>
      <c r="AB41" s="2673"/>
      <c r="AC41" s="2673"/>
      <c r="AD41" s="2673"/>
      <c r="AE41" s="2673"/>
      <c r="AF41" s="2673"/>
      <c r="AG41" s="2673"/>
      <c r="AH41" s="2673"/>
      <c r="AI41" s="2674"/>
      <c r="AJ41" s="2694"/>
      <c r="AK41" s="2695"/>
      <c r="AL41" s="2695"/>
      <c r="AM41" s="2695"/>
      <c r="AN41" s="2695"/>
      <c r="AO41" s="2695"/>
      <c r="AP41" s="2695"/>
      <c r="AQ41" s="2695"/>
      <c r="AR41" s="2695"/>
      <c r="AS41" s="2695"/>
      <c r="AT41" s="2695"/>
      <c r="AU41" s="2695"/>
      <c r="AV41" s="2695"/>
      <c r="AW41" s="2695"/>
      <c r="AX41" s="2695"/>
      <c r="AY41" s="2695"/>
      <c r="AZ41" s="2695"/>
      <c r="BA41" s="2695"/>
      <c r="BB41" s="2695"/>
      <c r="BC41" s="2695"/>
      <c r="BD41" s="2695"/>
      <c r="BE41" s="2695"/>
      <c r="BF41" s="2695"/>
      <c r="BG41" s="2695"/>
      <c r="BH41" s="2696"/>
      <c r="BI41" s="13"/>
      <c r="BJ41" s="13"/>
      <c r="BK41" s="13"/>
      <c r="BL41" s="13"/>
      <c r="BM41" s="13"/>
      <c r="BN41" s="13"/>
      <c r="BO41" s="13"/>
      <c r="BP41" s="13"/>
      <c r="BQ41" s="13"/>
      <c r="BR41" s="13"/>
      <c r="BS41" s="13"/>
      <c r="BT41" s="13"/>
      <c r="BU41" s="13"/>
      <c r="BV41" s="13"/>
      <c r="BW41" s="13"/>
      <c r="BX41" s="13"/>
      <c r="BY41" s="13"/>
      <c r="BZ41" s="13"/>
      <c r="CA41" s="13"/>
      <c r="CB41" s="2"/>
      <c r="CC41" s="775"/>
      <c r="CD41" s="775"/>
      <c r="CE41" s="775"/>
      <c r="CF41" s="775"/>
      <c r="CG41" s="775"/>
      <c r="CH41" s="775"/>
      <c r="CI41" s="775"/>
      <c r="CJ41" s="775"/>
      <c r="CK41" s="775"/>
      <c r="CL41" s="775"/>
      <c r="CM41" s="775"/>
      <c r="CN41" s="775"/>
      <c r="CO41" s="775"/>
      <c r="CP41" s="775"/>
      <c r="CQ41" s="775"/>
      <c r="CR41" s="775"/>
      <c r="CS41" s="775"/>
      <c r="CT41" s="775"/>
      <c r="CU41" s="775"/>
      <c r="CV41" s="775"/>
      <c r="CW41" s="775"/>
      <c r="CX41" s="775"/>
      <c r="CY41" s="775"/>
      <c r="CZ41" s="775"/>
      <c r="DA41" s="775"/>
      <c r="DB41" s="775"/>
      <c r="DC41" s="775"/>
      <c r="DD41" s="775"/>
      <c r="DE41" s="775"/>
      <c r="DF41" s="775"/>
      <c r="DG41" s="775"/>
      <c r="DH41" s="775"/>
      <c r="DI41" s="775"/>
      <c r="DJ41" s="775"/>
      <c r="DK41" s="775"/>
      <c r="DL41" s="775"/>
      <c r="DM41" s="775"/>
      <c r="DN41" s="775"/>
      <c r="DO41" s="775"/>
      <c r="DP41" s="775"/>
      <c r="DQ41" s="775"/>
      <c r="DR41" s="775"/>
      <c r="DS41" s="775"/>
      <c r="DT41" s="775"/>
      <c r="DU41" s="775"/>
      <c r="DV41" s="775"/>
      <c r="DW41" s="775"/>
      <c r="DX41" s="775"/>
      <c r="DY41" s="775"/>
      <c r="DZ41" s="775"/>
      <c r="EA41" s="775"/>
      <c r="EB41" s="775"/>
      <c r="EC41" s="775"/>
      <c r="ED41" s="775"/>
      <c r="EE41" s="775"/>
      <c r="EF41" s="775"/>
      <c r="EG41" s="775"/>
      <c r="EH41" s="775"/>
      <c r="EI41" s="775"/>
      <c r="EJ41" s="775"/>
      <c r="EK41" s="775"/>
      <c r="EL41" s="775"/>
      <c r="EM41" s="775"/>
      <c r="EN41" s="775"/>
      <c r="EO41" s="775"/>
      <c r="EP41" s="775"/>
      <c r="EQ41" s="775"/>
      <c r="ER41" s="775"/>
      <c r="ES41" s="775"/>
      <c r="ET41" s="775"/>
      <c r="EU41" s="775"/>
      <c r="EV41" s="775"/>
      <c r="EW41" s="775"/>
      <c r="EX41" s="775"/>
      <c r="EY41" s="775"/>
      <c r="EZ41" s="775"/>
      <c r="FA41" s="775"/>
      <c r="FB41" s="775"/>
      <c r="FC41" s="775"/>
      <c r="FD41" s="775"/>
      <c r="FE41" s="775"/>
      <c r="FF41" s="775"/>
      <c r="FG41" s="775"/>
      <c r="FH41" s="775"/>
      <c r="FI41" s="775"/>
      <c r="FJ41" s="775"/>
      <c r="FK41" s="775"/>
      <c r="FL41" s="775"/>
      <c r="FM41" s="775"/>
      <c r="FN41" s="775"/>
      <c r="FO41" s="775"/>
      <c r="FP41" s="775"/>
      <c r="FQ41" s="775"/>
      <c r="FR41" s="775"/>
      <c r="FS41" s="775"/>
      <c r="FT41" s="775"/>
    </row>
    <row r="42" spans="2:176" ht="22.5" customHeight="1" x14ac:dyDescent="0.2">
      <c r="B42" s="215"/>
      <c r="C42" s="216"/>
      <c r="D42" s="2665"/>
      <c r="E42" s="2666"/>
      <c r="F42" s="2666"/>
      <c r="G42" s="2666"/>
      <c r="H42" s="2666"/>
      <c r="I42" s="2666"/>
      <c r="J42" s="2666"/>
      <c r="K42" s="2666"/>
      <c r="L42" s="2666"/>
      <c r="M42" s="2666"/>
      <c r="N42" s="2666"/>
      <c r="O42" s="2981"/>
      <c r="P42" s="2669"/>
      <c r="Q42" s="2670"/>
      <c r="R42" s="2671"/>
      <c r="S42" s="2672"/>
      <c r="T42" s="2672"/>
      <c r="U42" s="2672"/>
      <c r="V42" s="2672"/>
      <c r="W42" s="2672"/>
      <c r="X42" s="2673"/>
      <c r="Y42" s="2673"/>
      <c r="Z42" s="2673"/>
      <c r="AA42" s="2673"/>
      <c r="AB42" s="2673"/>
      <c r="AC42" s="2673"/>
      <c r="AD42" s="2673"/>
      <c r="AE42" s="2673"/>
      <c r="AF42" s="2673"/>
      <c r="AG42" s="2673"/>
      <c r="AH42" s="2673"/>
      <c r="AI42" s="2674"/>
      <c r="AJ42" s="2694"/>
      <c r="AK42" s="2695"/>
      <c r="AL42" s="2695"/>
      <c r="AM42" s="2695"/>
      <c r="AN42" s="2695"/>
      <c r="AO42" s="2695"/>
      <c r="AP42" s="2695"/>
      <c r="AQ42" s="2695"/>
      <c r="AR42" s="2695"/>
      <c r="AS42" s="2695"/>
      <c r="AT42" s="2695"/>
      <c r="AU42" s="2695"/>
      <c r="AV42" s="2695"/>
      <c r="AW42" s="2695"/>
      <c r="AX42" s="2695"/>
      <c r="AY42" s="2695"/>
      <c r="AZ42" s="2695"/>
      <c r="BA42" s="2695"/>
      <c r="BB42" s="2695"/>
      <c r="BC42" s="2695"/>
      <c r="BD42" s="2695"/>
      <c r="BE42" s="2695"/>
      <c r="BF42" s="2695"/>
      <c r="BG42" s="2695"/>
      <c r="BH42" s="2696"/>
      <c r="BI42" s="13"/>
      <c r="BJ42" s="13"/>
      <c r="BK42" s="13"/>
      <c r="BL42" s="13"/>
      <c r="BM42" s="13"/>
      <c r="BN42" s="13"/>
      <c r="BO42" s="13"/>
      <c r="BP42" s="13"/>
      <c r="BQ42" s="13"/>
      <c r="BR42" s="13"/>
      <c r="BS42" s="13"/>
      <c r="BT42" s="13"/>
      <c r="BU42" s="13"/>
      <c r="BV42" s="13"/>
      <c r="BW42" s="13"/>
      <c r="BX42" s="13"/>
      <c r="BY42" s="13"/>
      <c r="BZ42" s="13"/>
      <c r="CA42" s="13"/>
      <c r="CB42" s="2"/>
      <c r="CC42" s="775"/>
      <c r="CD42" s="775"/>
      <c r="CE42" s="775"/>
      <c r="CF42" s="775"/>
      <c r="CG42" s="775"/>
      <c r="CH42" s="775"/>
      <c r="CI42" s="775"/>
      <c r="CJ42" s="775"/>
      <c r="CK42" s="775"/>
      <c r="CL42" s="775"/>
      <c r="CM42" s="775"/>
      <c r="CN42" s="775"/>
      <c r="CO42" s="775"/>
      <c r="CP42" s="775"/>
      <c r="CQ42" s="775"/>
      <c r="CR42" s="775"/>
      <c r="CS42" s="775"/>
      <c r="CT42" s="775"/>
      <c r="CU42" s="775"/>
      <c r="CV42" s="775"/>
      <c r="CW42" s="775"/>
      <c r="CX42" s="775"/>
      <c r="CY42" s="775"/>
      <c r="CZ42" s="775"/>
      <c r="DA42" s="775"/>
      <c r="DB42" s="775"/>
      <c r="DC42" s="775"/>
      <c r="DD42" s="775"/>
      <c r="DE42" s="775"/>
      <c r="DF42" s="775"/>
      <c r="DG42" s="775"/>
      <c r="DH42" s="775"/>
      <c r="DI42" s="775"/>
      <c r="DJ42" s="775"/>
      <c r="DK42" s="775"/>
      <c r="DL42" s="775"/>
      <c r="DM42" s="775"/>
      <c r="DN42" s="775"/>
      <c r="DO42" s="775"/>
      <c r="DP42" s="775"/>
      <c r="DQ42" s="775"/>
      <c r="DR42" s="775"/>
      <c r="DS42" s="775"/>
      <c r="DT42" s="775"/>
      <c r="DU42" s="775"/>
      <c r="DV42" s="775"/>
      <c r="DW42" s="775"/>
      <c r="DX42" s="775"/>
      <c r="DY42" s="775"/>
      <c r="DZ42" s="775"/>
      <c r="EA42" s="775"/>
      <c r="EB42" s="775"/>
      <c r="EC42" s="775"/>
      <c r="ED42" s="775"/>
      <c r="EE42" s="775"/>
      <c r="EF42" s="775"/>
      <c r="EG42" s="775"/>
      <c r="EH42" s="775"/>
      <c r="EI42" s="775"/>
      <c r="EJ42" s="775"/>
      <c r="EK42" s="775"/>
      <c r="EL42" s="775"/>
      <c r="EM42" s="775"/>
      <c r="EN42" s="775"/>
      <c r="EO42" s="775"/>
      <c r="EP42" s="775"/>
      <c r="EQ42" s="775"/>
      <c r="ER42" s="775"/>
      <c r="ES42" s="775"/>
      <c r="ET42" s="775"/>
      <c r="EU42" s="775"/>
      <c r="EV42" s="775"/>
      <c r="EW42" s="775"/>
      <c r="EX42" s="775"/>
      <c r="EY42" s="775"/>
      <c r="EZ42" s="775"/>
      <c r="FA42" s="775"/>
      <c r="FB42" s="775"/>
      <c r="FC42" s="775"/>
      <c r="FD42" s="775"/>
      <c r="FE42" s="775"/>
      <c r="FF42" s="775"/>
      <c r="FG42" s="775"/>
      <c r="FH42" s="775"/>
      <c r="FI42" s="775"/>
      <c r="FJ42" s="775"/>
      <c r="FK42" s="775"/>
      <c r="FL42" s="775"/>
      <c r="FM42" s="775"/>
      <c r="FN42" s="775"/>
      <c r="FO42" s="775"/>
      <c r="FP42" s="775"/>
      <c r="FQ42" s="775"/>
      <c r="FR42" s="775"/>
      <c r="FS42" s="775"/>
      <c r="FT42" s="775"/>
    </row>
    <row r="43" spans="2:176" ht="22.5" customHeight="1" x14ac:dyDescent="0.2">
      <c r="B43" s="215"/>
      <c r="C43" s="216"/>
      <c r="D43" s="2665"/>
      <c r="E43" s="2666"/>
      <c r="F43" s="2666"/>
      <c r="G43" s="2666"/>
      <c r="H43" s="2666"/>
      <c r="I43" s="2666"/>
      <c r="J43" s="2666"/>
      <c r="K43" s="2666"/>
      <c r="L43" s="2666"/>
      <c r="M43" s="2666"/>
      <c r="N43" s="2666"/>
      <c r="O43" s="2981"/>
      <c r="P43" s="2669"/>
      <c r="Q43" s="2670"/>
      <c r="R43" s="2671"/>
      <c r="S43" s="2672"/>
      <c r="T43" s="2672"/>
      <c r="U43" s="2672"/>
      <c r="V43" s="2672"/>
      <c r="W43" s="2672"/>
      <c r="X43" s="2673"/>
      <c r="Y43" s="2673"/>
      <c r="Z43" s="2673"/>
      <c r="AA43" s="2673"/>
      <c r="AB43" s="2673"/>
      <c r="AC43" s="2673"/>
      <c r="AD43" s="2673"/>
      <c r="AE43" s="2673"/>
      <c r="AF43" s="2673"/>
      <c r="AG43" s="2673"/>
      <c r="AH43" s="2673"/>
      <c r="AI43" s="2674"/>
      <c r="AJ43" s="2694"/>
      <c r="AK43" s="2695"/>
      <c r="AL43" s="2695"/>
      <c r="AM43" s="2695"/>
      <c r="AN43" s="2695"/>
      <c r="AO43" s="2695"/>
      <c r="AP43" s="2695"/>
      <c r="AQ43" s="2695"/>
      <c r="AR43" s="2695"/>
      <c r="AS43" s="2695"/>
      <c r="AT43" s="2695"/>
      <c r="AU43" s="2695"/>
      <c r="AV43" s="2695"/>
      <c r="AW43" s="2695"/>
      <c r="AX43" s="2695"/>
      <c r="AY43" s="2695"/>
      <c r="AZ43" s="2695"/>
      <c r="BA43" s="2695"/>
      <c r="BB43" s="2695"/>
      <c r="BC43" s="2695"/>
      <c r="BD43" s="2695"/>
      <c r="BE43" s="2695"/>
      <c r="BF43" s="2695"/>
      <c r="BG43" s="2695"/>
      <c r="BH43" s="2696"/>
      <c r="BI43" s="13"/>
      <c r="BJ43" s="13"/>
      <c r="BK43" s="13"/>
      <c r="BL43" s="13"/>
      <c r="BM43" s="13"/>
      <c r="BN43" s="13"/>
      <c r="BO43" s="13"/>
      <c r="BP43" s="13"/>
      <c r="BQ43" s="13"/>
      <c r="BR43" s="13"/>
      <c r="BS43" s="13"/>
      <c r="BT43" s="13"/>
      <c r="BU43" s="13"/>
      <c r="BV43" s="13"/>
      <c r="BW43" s="13"/>
      <c r="BX43" s="13"/>
      <c r="BY43" s="13"/>
      <c r="BZ43" s="13"/>
      <c r="CA43" s="13"/>
      <c r="CB43" s="2"/>
      <c r="CC43" s="775"/>
      <c r="CD43" s="775"/>
      <c r="CE43" s="775"/>
      <c r="CF43" s="775"/>
      <c r="CG43" s="775"/>
      <c r="CH43" s="775"/>
      <c r="CI43" s="775"/>
      <c r="CJ43" s="775"/>
      <c r="CK43" s="775"/>
      <c r="CL43" s="775"/>
      <c r="CM43" s="775"/>
      <c r="CN43" s="775"/>
      <c r="CO43" s="775"/>
      <c r="CP43" s="775"/>
      <c r="CQ43" s="775"/>
      <c r="CR43" s="775"/>
      <c r="CS43" s="775"/>
      <c r="CT43" s="775"/>
      <c r="CU43" s="775"/>
      <c r="CV43" s="775"/>
      <c r="CW43" s="775"/>
      <c r="CX43" s="775"/>
      <c r="CY43" s="775"/>
      <c r="CZ43" s="775"/>
      <c r="DA43" s="775"/>
      <c r="DB43" s="775"/>
      <c r="DC43" s="775"/>
      <c r="DD43" s="775"/>
      <c r="DE43" s="775"/>
      <c r="DF43" s="775"/>
      <c r="DG43" s="775"/>
      <c r="DH43" s="775"/>
      <c r="DI43" s="775"/>
      <c r="DJ43" s="775"/>
      <c r="DK43" s="775"/>
      <c r="DL43" s="775"/>
      <c r="DM43" s="775"/>
      <c r="DN43" s="775"/>
      <c r="DO43" s="775"/>
      <c r="DP43" s="775"/>
      <c r="DQ43" s="775"/>
      <c r="DR43" s="775"/>
      <c r="DS43" s="775"/>
      <c r="DT43" s="775"/>
      <c r="DU43" s="775"/>
      <c r="DV43" s="775"/>
      <c r="DW43" s="775"/>
      <c r="DX43" s="775"/>
      <c r="DY43" s="775"/>
      <c r="DZ43" s="775"/>
      <c r="EA43" s="775"/>
      <c r="EB43" s="775"/>
      <c r="EC43" s="775"/>
      <c r="ED43" s="775"/>
      <c r="EE43" s="775"/>
      <c r="EF43" s="775"/>
      <c r="EG43" s="775"/>
      <c r="EH43" s="775"/>
      <c r="EI43" s="775"/>
      <c r="EJ43" s="775"/>
      <c r="EK43" s="775"/>
      <c r="EL43" s="775"/>
      <c r="EM43" s="775"/>
      <c r="EN43" s="775"/>
      <c r="EO43" s="775"/>
      <c r="EP43" s="775"/>
      <c r="EQ43" s="775"/>
      <c r="ER43" s="775"/>
      <c r="ES43" s="775"/>
      <c r="ET43" s="775"/>
      <c r="EU43" s="775"/>
      <c r="EV43" s="775"/>
      <c r="EW43" s="775"/>
      <c r="EX43" s="775"/>
      <c r="EY43" s="775"/>
      <c r="EZ43" s="775"/>
      <c r="FA43" s="775"/>
      <c r="FB43" s="775"/>
      <c r="FC43" s="775"/>
      <c r="FD43" s="775"/>
      <c r="FE43" s="775"/>
      <c r="FF43" s="775"/>
      <c r="FG43" s="775"/>
      <c r="FH43" s="775"/>
      <c r="FI43" s="775"/>
      <c r="FJ43" s="775"/>
      <c r="FK43" s="775"/>
      <c r="FL43" s="775"/>
      <c r="FM43" s="775"/>
      <c r="FN43" s="775"/>
      <c r="FO43" s="775"/>
      <c r="FP43" s="775"/>
      <c r="FQ43" s="775"/>
      <c r="FR43" s="775"/>
      <c r="FS43" s="775"/>
      <c r="FT43" s="775"/>
    </row>
    <row r="44" spans="2:176" ht="22.5" customHeight="1" thickBot="1" x14ac:dyDescent="0.25">
      <c r="B44" s="217"/>
      <c r="C44" s="218"/>
      <c r="D44" s="2697"/>
      <c r="E44" s="2698"/>
      <c r="F44" s="2698"/>
      <c r="G44" s="2698"/>
      <c r="H44" s="2698"/>
      <c r="I44" s="2698"/>
      <c r="J44" s="2698"/>
      <c r="K44" s="2698"/>
      <c r="L44" s="2698"/>
      <c r="M44" s="2698"/>
      <c r="N44" s="2698"/>
      <c r="O44" s="3032"/>
      <c r="P44" s="2699"/>
      <c r="Q44" s="2700"/>
      <c r="R44" s="2701"/>
      <c r="S44" s="2702"/>
      <c r="T44" s="2703"/>
      <c r="U44" s="2703"/>
      <c r="V44" s="2703"/>
      <c r="W44" s="2704"/>
      <c r="X44" s="2705"/>
      <c r="Y44" s="2706"/>
      <c r="Z44" s="2706"/>
      <c r="AA44" s="2706"/>
      <c r="AB44" s="2706"/>
      <c r="AC44" s="2706"/>
      <c r="AD44" s="2706"/>
      <c r="AE44" s="2706"/>
      <c r="AF44" s="2706"/>
      <c r="AG44" s="2706"/>
      <c r="AH44" s="2706"/>
      <c r="AI44" s="2707"/>
      <c r="AJ44" s="2708"/>
      <c r="AK44" s="2709"/>
      <c r="AL44" s="2709"/>
      <c r="AM44" s="2709"/>
      <c r="AN44" s="2709"/>
      <c r="AO44" s="2709"/>
      <c r="AP44" s="2709"/>
      <c r="AQ44" s="2709"/>
      <c r="AR44" s="2709"/>
      <c r="AS44" s="2709"/>
      <c r="AT44" s="2709"/>
      <c r="AU44" s="2709"/>
      <c r="AV44" s="2709"/>
      <c r="AW44" s="2709"/>
      <c r="AX44" s="2709"/>
      <c r="AY44" s="2709"/>
      <c r="AZ44" s="2709"/>
      <c r="BA44" s="2709"/>
      <c r="BB44" s="2709"/>
      <c r="BC44" s="2709"/>
      <c r="BD44" s="2709"/>
      <c r="BE44" s="2709"/>
      <c r="BF44" s="2709"/>
      <c r="BG44" s="2709"/>
      <c r="BH44" s="2710"/>
      <c r="BI44" s="13"/>
      <c r="BJ44" s="13"/>
      <c r="BK44" s="13"/>
      <c r="BL44" s="13"/>
      <c r="BM44" s="13"/>
      <c r="BN44" s="13"/>
      <c r="BO44" s="13"/>
      <c r="BP44" s="13"/>
      <c r="BQ44" s="13"/>
      <c r="BR44" s="13"/>
      <c r="BS44" s="13"/>
      <c r="BT44" s="13"/>
      <c r="BU44" s="13"/>
      <c r="BV44" s="13"/>
      <c r="BW44" s="13"/>
      <c r="BX44" s="13"/>
      <c r="BY44" s="13"/>
      <c r="BZ44" s="13"/>
      <c r="CA44" s="13"/>
      <c r="CB44" s="2"/>
      <c r="CC44" s="775"/>
      <c r="CD44" s="775"/>
      <c r="CE44" s="775"/>
      <c r="CF44" s="775"/>
      <c r="CG44" s="775"/>
      <c r="CH44" s="775"/>
      <c r="CI44" s="775"/>
      <c r="CJ44" s="775"/>
      <c r="CK44" s="775"/>
      <c r="CL44" s="775"/>
      <c r="CM44" s="775"/>
      <c r="CN44" s="775"/>
      <c r="CO44" s="775"/>
      <c r="CP44" s="775"/>
      <c r="CQ44" s="775"/>
      <c r="CR44" s="775"/>
      <c r="CS44" s="775"/>
      <c r="CT44" s="775"/>
      <c r="CU44" s="775"/>
      <c r="CV44" s="775"/>
      <c r="CW44" s="775"/>
      <c r="CX44" s="775"/>
      <c r="CY44" s="775"/>
      <c r="CZ44" s="775"/>
      <c r="DA44" s="775"/>
      <c r="DB44" s="775"/>
      <c r="DC44" s="775"/>
      <c r="DD44" s="775"/>
      <c r="DE44" s="775"/>
      <c r="DF44" s="775"/>
      <c r="DG44" s="775"/>
      <c r="DH44" s="775"/>
      <c r="DI44" s="775"/>
      <c r="DJ44" s="775"/>
      <c r="DK44" s="775"/>
      <c r="DL44" s="775"/>
      <c r="DM44" s="775"/>
      <c r="DN44" s="775"/>
      <c r="DO44" s="775"/>
      <c r="DP44" s="775"/>
      <c r="DQ44" s="775"/>
      <c r="DR44" s="775"/>
      <c r="DS44" s="775"/>
      <c r="DT44" s="775"/>
      <c r="DU44" s="775"/>
      <c r="DV44" s="775"/>
      <c r="DW44" s="775"/>
      <c r="DX44" s="775"/>
      <c r="DY44" s="775"/>
      <c r="DZ44" s="775"/>
      <c r="EA44" s="775"/>
      <c r="EB44" s="775"/>
      <c r="EC44" s="775"/>
      <c r="ED44" s="775"/>
      <c r="EE44" s="775"/>
      <c r="EF44" s="775"/>
      <c r="EG44" s="775"/>
      <c r="EH44" s="775"/>
      <c r="EI44" s="775"/>
      <c r="EJ44" s="775"/>
      <c r="EK44" s="775"/>
      <c r="EL44" s="775"/>
      <c r="EM44" s="775"/>
      <c r="EN44" s="775"/>
      <c r="EO44" s="775"/>
      <c r="EP44" s="775"/>
      <c r="EQ44" s="775"/>
      <c r="ER44" s="775"/>
      <c r="ES44" s="775"/>
      <c r="ET44" s="775"/>
      <c r="EU44" s="775"/>
      <c r="EV44" s="775"/>
      <c r="EW44" s="775"/>
      <c r="EX44" s="775"/>
      <c r="EY44" s="775"/>
      <c r="EZ44" s="775"/>
      <c r="FA44" s="775"/>
      <c r="FB44" s="775"/>
      <c r="FC44" s="775"/>
      <c r="FD44" s="775"/>
      <c r="FE44" s="775"/>
      <c r="FF44" s="775"/>
      <c r="FG44" s="775"/>
      <c r="FH44" s="775"/>
      <c r="FI44" s="775"/>
      <c r="FJ44" s="775"/>
      <c r="FK44" s="775"/>
      <c r="FL44" s="775"/>
      <c r="FM44" s="775"/>
      <c r="FN44" s="775"/>
      <c r="FO44" s="775"/>
      <c r="FP44" s="775"/>
      <c r="FQ44" s="775"/>
      <c r="FR44" s="775"/>
      <c r="FS44" s="775"/>
      <c r="FT44" s="775"/>
    </row>
    <row r="45" spans="2:176" ht="7.5" customHeight="1" x14ac:dyDescent="0.2">
      <c r="B45" s="2"/>
      <c r="C45" s="2"/>
      <c r="D45" s="2"/>
      <c r="E45" s="2"/>
      <c r="F45" s="2"/>
      <c r="G45" s="2"/>
      <c r="H45" s="2"/>
      <c r="I45" s="2"/>
      <c r="J45" s="161"/>
      <c r="K45" s="161"/>
      <c r="L45" s="161"/>
      <c r="M45" s="161"/>
      <c r="N45" s="161"/>
      <c r="O45" s="161"/>
      <c r="P45" s="2983"/>
      <c r="Q45" s="2724"/>
      <c r="R45" s="2724"/>
      <c r="S45" s="2724"/>
      <c r="T45" s="2724"/>
      <c r="U45" s="2724"/>
      <c r="V45" s="2724"/>
      <c r="W45" s="2724"/>
      <c r="X45" s="2724"/>
      <c r="Y45" s="2724"/>
      <c r="Z45" s="2724"/>
      <c r="AA45" s="2724"/>
      <c r="AB45" s="2724"/>
      <c r="AC45" s="2724"/>
      <c r="AD45" s="2724"/>
      <c r="AE45" s="2724"/>
      <c r="AF45" s="2724"/>
      <c r="AG45" s="2724"/>
      <c r="AH45" s="2724"/>
      <c r="AI45" s="2725"/>
      <c r="AJ45" s="2726"/>
      <c r="AK45" s="2727"/>
      <c r="AL45" s="2727"/>
      <c r="AM45" s="2727"/>
      <c r="AN45" s="2727"/>
      <c r="AO45" s="2727"/>
      <c r="AP45" s="2727"/>
      <c r="AQ45" s="2727"/>
      <c r="AR45" s="2727"/>
      <c r="AS45" s="2727"/>
      <c r="AT45" s="2727"/>
      <c r="AU45" s="2727"/>
      <c r="AV45" s="2727"/>
      <c r="AW45" s="2727"/>
      <c r="AX45" s="2727"/>
      <c r="AY45" s="2727"/>
      <c r="AZ45" s="2727"/>
      <c r="BA45" s="2727"/>
      <c r="BB45" s="2727"/>
      <c r="BC45" s="2727"/>
      <c r="BD45" s="2727"/>
      <c r="BE45" s="2727"/>
      <c r="BF45" s="2727"/>
      <c r="BG45" s="2727"/>
      <c r="BH45" s="2728"/>
      <c r="BI45" s="13"/>
      <c r="BJ45" s="13"/>
      <c r="BK45" s="13"/>
      <c r="BL45" s="13"/>
      <c r="CK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row>
    <row r="46" spans="2:176" ht="15" customHeight="1" thickBot="1" x14ac:dyDescent="0.25">
      <c r="B46" s="2"/>
      <c r="C46" s="2"/>
      <c r="D46" s="2"/>
      <c r="E46" s="2"/>
      <c r="F46" s="2"/>
      <c r="G46" s="2"/>
      <c r="H46" s="2"/>
      <c r="I46" s="2"/>
      <c r="J46" s="161"/>
      <c r="K46" s="161"/>
      <c r="L46" s="161"/>
      <c r="M46" s="161"/>
      <c r="N46" s="161"/>
      <c r="O46" s="161"/>
      <c r="P46" s="2984" t="s">
        <v>84</v>
      </c>
      <c r="Q46" s="2732"/>
      <c r="R46" s="2732"/>
      <c r="S46" s="2732"/>
      <c r="T46" s="2732"/>
      <c r="U46" s="2732"/>
      <c r="V46" s="2732"/>
      <c r="W46" s="2732"/>
      <c r="X46" s="2732"/>
      <c r="Y46" s="2732"/>
      <c r="Z46" s="2732"/>
      <c r="AA46" s="2732"/>
      <c r="AB46" s="2732"/>
      <c r="AC46" s="2732"/>
      <c r="AD46" s="2732"/>
      <c r="AE46" s="2732"/>
      <c r="AF46" s="2732"/>
      <c r="AG46" s="2732"/>
      <c r="AH46" s="2732"/>
      <c r="AI46" s="2733"/>
      <c r="AJ46" s="2729"/>
      <c r="AK46" s="2721"/>
      <c r="AL46" s="2721"/>
      <c r="AM46" s="2721"/>
      <c r="AN46" s="2721"/>
      <c r="AO46" s="2721"/>
      <c r="AP46" s="2721"/>
      <c r="AQ46" s="2721"/>
      <c r="AR46" s="2721"/>
      <c r="AS46" s="2721"/>
      <c r="AT46" s="2721"/>
      <c r="AU46" s="2721"/>
      <c r="AV46" s="2721"/>
      <c r="AW46" s="2721"/>
      <c r="AX46" s="2721"/>
      <c r="AY46" s="2721"/>
      <c r="AZ46" s="2721"/>
      <c r="BA46" s="2721"/>
      <c r="BB46" s="2721"/>
      <c r="BC46" s="2721"/>
      <c r="BD46" s="2721"/>
      <c r="BE46" s="2721"/>
      <c r="BF46" s="2721"/>
      <c r="BG46" s="2721"/>
      <c r="BH46" s="2730"/>
      <c r="BI46" s="13"/>
      <c r="BJ46" s="13"/>
      <c r="BK46" s="13"/>
      <c r="BL46" s="13"/>
      <c r="CK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row>
    <row r="47" spans="2:176" ht="7.5" customHeight="1" x14ac:dyDescent="0.2">
      <c r="B47" s="2"/>
      <c r="C47" s="2"/>
      <c r="D47" s="2"/>
      <c r="E47" s="2"/>
      <c r="F47" s="2"/>
      <c r="G47" s="2"/>
      <c r="H47" s="2"/>
      <c r="I47" s="2"/>
      <c r="J47" s="161"/>
      <c r="K47" s="161"/>
      <c r="L47" s="161"/>
      <c r="M47" s="161"/>
      <c r="N47" s="161"/>
      <c r="O47" s="161"/>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3"/>
      <c r="BJ47" s="13"/>
      <c r="BK47" s="13"/>
      <c r="BL47" s="13"/>
      <c r="BM47" s="13"/>
      <c r="BN47" s="13"/>
      <c r="BO47" s="13"/>
      <c r="BP47" s="13"/>
      <c r="BQ47" s="13"/>
      <c r="BR47" s="13"/>
      <c r="BS47" s="13"/>
      <c r="BT47" s="13"/>
      <c r="BU47" s="13"/>
      <c r="BV47" s="13"/>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row>
    <row r="48" spans="2:176" ht="15" customHeight="1" x14ac:dyDescent="0.2">
      <c r="B48" s="2"/>
      <c r="C48" s="2"/>
      <c r="D48" s="2"/>
      <c r="E48" s="2"/>
      <c r="F48" s="2"/>
      <c r="G48" s="2"/>
      <c r="H48" s="2"/>
      <c r="I48" s="2"/>
      <c r="J48" s="161"/>
      <c r="K48" s="161"/>
      <c r="L48" s="161"/>
      <c r="M48" s="161"/>
      <c r="N48" s="161"/>
      <c r="O48" s="161"/>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3"/>
      <c r="BJ48" s="13"/>
      <c r="BK48" s="13"/>
      <c r="BL48" s="13"/>
      <c r="BM48" s="13"/>
      <c r="BN48" s="13"/>
      <c r="BO48" s="13"/>
      <c r="BP48" s="13"/>
      <c r="BQ48" s="13"/>
      <c r="BR48" s="13"/>
      <c r="BS48" s="13"/>
      <c r="BT48" s="13"/>
      <c r="BU48" s="13"/>
      <c r="BV48" s="13"/>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row>
    <row r="49" spans="2:176" ht="7.5" customHeight="1" x14ac:dyDescent="0.2">
      <c r="B49" s="2"/>
      <c r="C49" s="2"/>
      <c r="D49" s="2"/>
      <c r="E49" s="2"/>
      <c r="F49" s="2"/>
      <c r="G49" s="2"/>
      <c r="H49" s="2"/>
      <c r="I49" s="2"/>
      <c r="J49" s="161"/>
      <c r="K49" s="161"/>
      <c r="L49" s="161"/>
      <c r="M49" s="161"/>
      <c r="N49" s="161"/>
      <c r="O49" s="161"/>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3"/>
      <c r="BJ49" s="13"/>
      <c r="BK49" s="13"/>
      <c r="BL49" s="13"/>
      <c r="BM49" s="13"/>
      <c r="BN49" s="13"/>
      <c r="BO49" s="13"/>
      <c r="BP49" s="13"/>
      <c r="BQ49" s="13"/>
      <c r="BR49" s="13"/>
      <c r="BS49" s="13"/>
      <c r="BT49" s="13"/>
      <c r="BU49" s="13"/>
      <c r="BV49" s="13"/>
      <c r="BW49" s="13"/>
      <c r="BX49" s="13"/>
      <c r="BY49" s="13"/>
      <c r="BZ49" s="13"/>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row>
    <row r="50" spans="2:176" ht="15" customHeight="1" x14ac:dyDescent="0.2">
      <c r="B50" s="2"/>
      <c r="C50" s="2"/>
      <c r="D50" s="2"/>
      <c r="E50" s="2"/>
      <c r="F50" s="2"/>
      <c r="G50" s="2"/>
      <c r="H50" s="2"/>
      <c r="I50" s="2"/>
      <c r="J50" s="161"/>
      <c r="K50" s="161"/>
      <c r="L50" s="161"/>
      <c r="M50" s="161"/>
      <c r="N50" s="161"/>
      <c r="O50" s="161"/>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3"/>
      <c r="BJ50" s="13"/>
      <c r="BK50" s="13"/>
      <c r="BL50" s="13"/>
      <c r="BM50" s="13"/>
      <c r="BN50" s="13"/>
      <c r="BO50" s="13"/>
      <c r="BP50" s="13"/>
      <c r="BQ50" s="13"/>
      <c r="BR50" s="13"/>
      <c r="BS50" s="13"/>
      <c r="BT50" s="13"/>
      <c r="BU50" s="13"/>
      <c r="BV50" s="13"/>
      <c r="BW50" s="13"/>
      <c r="BX50" s="13"/>
      <c r="BY50" s="13"/>
      <c r="BZ50" s="13"/>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row>
    <row r="51" spans="2:176" ht="11.25" customHeight="1" x14ac:dyDescent="0.15">
      <c r="B51" s="732" t="s">
        <v>23</v>
      </c>
      <c r="C51" s="732"/>
      <c r="D51" s="999" t="s">
        <v>262</v>
      </c>
      <c r="E51" s="999"/>
      <c r="F51" s="999"/>
      <c r="G51" s="999"/>
      <c r="H51" s="999"/>
      <c r="I51" s="999"/>
      <c r="J51" s="999"/>
      <c r="K51" s="999"/>
      <c r="L51" s="999"/>
      <c r="M51" s="999"/>
      <c r="N51" s="999"/>
      <c r="O51" s="999"/>
      <c r="P51" s="999"/>
      <c r="Q51" s="999"/>
      <c r="R51" s="999"/>
      <c r="S51" s="109"/>
      <c r="T51" s="2"/>
      <c r="U51" s="14"/>
      <c r="V51" s="2"/>
      <c r="W51" s="2"/>
      <c r="X51" s="2"/>
      <c r="Y51" s="2"/>
      <c r="Z51" s="2"/>
      <c r="AA51" s="2"/>
      <c r="AB51" s="2"/>
      <c r="AC51" s="2"/>
      <c r="AD51" s="2"/>
      <c r="AE51" s="2"/>
      <c r="AF51" s="2"/>
      <c r="AG51" s="2"/>
      <c r="AJ51" s="2982"/>
      <c r="AK51" s="2982"/>
      <c r="AL51" s="2982"/>
      <c r="AM51" s="2982"/>
      <c r="AN51" s="2982"/>
      <c r="AO51" s="2982"/>
      <c r="AP51" s="2982"/>
      <c r="AQ51" s="2982"/>
      <c r="AR51" s="2982"/>
      <c r="AS51" s="2982"/>
      <c r="AT51" s="2982"/>
      <c r="AU51" s="2982"/>
      <c r="AV51" s="2982"/>
      <c r="AW51" s="2982"/>
      <c r="AX51" s="2982"/>
      <c r="AY51" s="2982"/>
      <c r="AZ51" s="2982"/>
      <c r="BA51" s="2982"/>
      <c r="BB51" s="2982"/>
      <c r="BC51" s="2982"/>
      <c r="BD51" s="2982"/>
      <c r="BE51" s="2982"/>
      <c r="BF51" s="2982"/>
      <c r="BG51" s="2982"/>
      <c r="BH51" s="298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row>
    <row r="52" spans="2:176" ht="11.25" customHeight="1" x14ac:dyDescent="0.15">
      <c r="B52" s="732"/>
      <c r="C52" s="732"/>
      <c r="D52" s="999"/>
      <c r="E52" s="999"/>
      <c r="F52" s="999"/>
      <c r="G52" s="999"/>
      <c r="H52" s="999"/>
      <c r="I52" s="999"/>
      <c r="J52" s="999"/>
      <c r="K52" s="999"/>
      <c r="L52" s="999"/>
      <c r="M52" s="999"/>
      <c r="N52" s="999"/>
      <c r="O52" s="999"/>
      <c r="P52" s="999"/>
      <c r="Q52" s="999"/>
      <c r="R52" s="999"/>
      <c r="S52" s="109" t="s">
        <v>234</v>
      </c>
      <c r="T52" s="2"/>
      <c r="U52" s="14"/>
      <c r="V52" s="2"/>
      <c r="W52" s="2"/>
      <c r="X52" s="2"/>
      <c r="Y52" s="2"/>
      <c r="Z52" s="2"/>
      <c r="AA52" s="2"/>
      <c r="AB52" s="2"/>
      <c r="AC52" s="2"/>
      <c r="AD52" s="2"/>
      <c r="AE52" s="2"/>
      <c r="AF52" s="2"/>
      <c r="AG52" s="2"/>
      <c r="AH52" s="2"/>
      <c r="AI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FQ52" s="2"/>
      <c r="FR52" s="2"/>
      <c r="FS52" s="2"/>
      <c r="FT52" s="2"/>
    </row>
    <row r="53" spans="2:176" ht="11.25" customHeight="1" x14ac:dyDescent="0.15">
      <c r="B53" s="722" t="s">
        <v>3</v>
      </c>
      <c r="C53" s="722"/>
      <c r="D53" s="722"/>
      <c r="E53" s="724" t="s">
        <v>43</v>
      </c>
      <c r="F53" s="724"/>
      <c r="G53" s="724"/>
      <c r="H53" s="724"/>
      <c r="I53" s="724"/>
      <c r="J53" s="724"/>
      <c r="K53" s="724"/>
      <c r="L53" s="726" t="s">
        <v>4</v>
      </c>
      <c r="M53" s="726"/>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12"/>
      <c r="CD53" s="12"/>
      <c r="CE53" s="12"/>
      <c r="CF53" s="12"/>
      <c r="CG53" s="12"/>
      <c r="CH53" s="12"/>
      <c r="CI53" s="12"/>
      <c r="CJ53" s="12"/>
      <c r="CK53" s="1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FQ53" s="2"/>
      <c r="FR53" s="2"/>
      <c r="FS53" s="2"/>
      <c r="FT53" s="2"/>
    </row>
    <row r="54" spans="2:176" ht="11.25" customHeight="1" x14ac:dyDescent="0.15">
      <c r="B54" s="722"/>
      <c r="C54" s="722"/>
      <c r="D54" s="722"/>
      <c r="E54" s="724"/>
      <c r="F54" s="724"/>
      <c r="G54" s="724"/>
      <c r="H54" s="724"/>
      <c r="I54" s="724"/>
      <c r="J54" s="724"/>
      <c r="K54" s="724"/>
      <c r="L54" s="726"/>
      <c r="M54" s="726"/>
      <c r="AD54" s="2"/>
      <c r="AE54" s="2"/>
      <c r="AF54" s="2"/>
      <c r="AG54" s="2"/>
      <c r="AH54" s="728" t="s">
        <v>0</v>
      </c>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58"/>
      <c r="BT54" s="58"/>
      <c r="BU54" s="5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C54" s="4"/>
      <c r="DD54" s="728" t="s">
        <v>46</v>
      </c>
      <c r="DE54" s="728"/>
      <c r="DF54" s="728"/>
      <c r="DG54" s="728"/>
      <c r="DH54" s="728"/>
      <c r="DI54" s="728"/>
      <c r="DJ54" s="728"/>
      <c r="DK54" s="728"/>
      <c r="DL54" s="728"/>
      <c r="DM54" s="728"/>
      <c r="DN54" s="728"/>
      <c r="DO54" s="728"/>
      <c r="DP54" s="728"/>
      <c r="DQ54" s="728"/>
      <c r="DR54" s="728"/>
      <c r="DS54" s="728"/>
      <c r="DT54" s="728"/>
      <c r="DU54" s="728"/>
      <c r="DV54" s="728"/>
      <c r="DW54" s="728"/>
      <c r="DX54" s="728"/>
      <c r="DY54" s="728"/>
      <c r="DZ54" s="728"/>
      <c r="EA54" s="728"/>
      <c r="EB54" s="728"/>
      <c r="EC54" s="728"/>
      <c r="ED54" s="728"/>
      <c r="EE54" s="728"/>
      <c r="EF54" s="728"/>
      <c r="EG54" s="728"/>
      <c r="EH54" s="728"/>
      <c r="EI54" s="728"/>
      <c r="EJ54" s="728"/>
      <c r="EK54" s="728"/>
      <c r="EL54" s="728"/>
      <c r="EM54" s="728"/>
      <c r="EN54" s="728"/>
      <c r="EO54" s="728"/>
      <c r="EP54" s="728"/>
      <c r="EQ54" s="728"/>
      <c r="ER54" s="728"/>
      <c r="ES54" s="728"/>
      <c r="ET54" s="4"/>
      <c r="EU54" s="4"/>
      <c r="EV54" s="4"/>
      <c r="EW54" s="2263" t="s">
        <v>31</v>
      </c>
      <c r="EX54" s="2263"/>
      <c r="EY54" s="2263"/>
      <c r="EZ54" s="2263"/>
      <c r="FA54" s="2263"/>
      <c r="FB54" s="2263"/>
      <c r="FC54" s="2263"/>
      <c r="FD54" s="2263"/>
      <c r="FE54" s="2263"/>
      <c r="FF54" s="2263"/>
      <c r="FG54" s="2263"/>
      <c r="FH54" s="2263"/>
      <c r="FI54" s="2263"/>
      <c r="FJ54" s="2263"/>
      <c r="FK54" s="2263"/>
      <c r="FL54" s="2263"/>
      <c r="FM54" s="2263"/>
      <c r="FN54" s="2263"/>
      <c r="FO54" s="2263"/>
      <c r="FP54" s="2263"/>
      <c r="FQ54" s="2263"/>
      <c r="FR54" s="2263"/>
      <c r="FS54" s="2263"/>
      <c r="FT54" s="2263"/>
    </row>
    <row r="55" spans="2:176" ht="9.75" customHeight="1" thickBot="1" x14ac:dyDescent="0.2">
      <c r="B55" s="722"/>
      <c r="C55" s="722"/>
      <c r="D55" s="722"/>
      <c r="E55" s="724"/>
      <c r="F55" s="724"/>
      <c r="G55" s="724"/>
      <c r="H55" s="724"/>
      <c r="I55" s="724"/>
      <c r="J55" s="724"/>
      <c r="K55" s="724"/>
      <c r="L55" s="726"/>
      <c r="M55" s="726"/>
      <c r="AD55" s="2"/>
      <c r="AE55" s="2"/>
      <c r="AF55" s="2"/>
      <c r="AG55" s="2"/>
      <c r="AH55" s="729"/>
      <c r="AI55" s="729"/>
      <c r="AJ55" s="729"/>
      <c r="AK55" s="729"/>
      <c r="AL55" s="729"/>
      <c r="AM55" s="729"/>
      <c r="AN55" s="729"/>
      <c r="AO55" s="729"/>
      <c r="AP55" s="729"/>
      <c r="AQ55" s="729"/>
      <c r="AR55" s="729"/>
      <c r="AS55" s="729"/>
      <c r="AT55" s="729"/>
      <c r="AU55" s="729"/>
      <c r="AV55" s="729"/>
      <c r="AW55" s="729"/>
      <c r="AX55" s="729"/>
      <c r="AY55" s="729"/>
      <c r="AZ55" s="729"/>
      <c r="BA55" s="729"/>
      <c r="BB55" s="729"/>
      <c r="BC55" s="729"/>
      <c r="BD55" s="729"/>
      <c r="BE55" s="729"/>
      <c r="BF55" s="729"/>
      <c r="BG55" s="729"/>
      <c r="BH55" s="729"/>
      <c r="BI55" s="729"/>
      <c r="BJ55" s="729"/>
      <c r="BK55" s="729"/>
      <c r="BL55" s="729"/>
      <c r="BM55" s="729"/>
      <c r="BN55" s="729"/>
      <c r="BO55" s="729"/>
      <c r="BP55" s="729"/>
      <c r="BQ55" s="729"/>
      <c r="BR55" s="729"/>
      <c r="BS55" s="58"/>
      <c r="BT55" s="58"/>
      <c r="BU55" s="58"/>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4"/>
      <c r="DB55" s="4"/>
      <c r="DC55" s="4"/>
      <c r="DD55" s="2262"/>
      <c r="DE55" s="2262"/>
      <c r="DF55" s="2262"/>
      <c r="DG55" s="2262"/>
      <c r="DH55" s="2262"/>
      <c r="DI55" s="2262"/>
      <c r="DJ55" s="2262"/>
      <c r="DK55" s="2262"/>
      <c r="DL55" s="2262"/>
      <c r="DM55" s="2262"/>
      <c r="DN55" s="2262"/>
      <c r="DO55" s="2262"/>
      <c r="DP55" s="2262"/>
      <c r="DQ55" s="2262"/>
      <c r="DR55" s="2262"/>
      <c r="DS55" s="2262"/>
      <c r="DT55" s="2262"/>
      <c r="DU55" s="2262"/>
      <c r="DV55" s="2262"/>
      <c r="DW55" s="2262"/>
      <c r="DX55" s="2262"/>
      <c r="DY55" s="2262"/>
      <c r="DZ55" s="2262"/>
      <c r="EA55" s="2262"/>
      <c r="EB55" s="2262"/>
      <c r="EC55" s="2262"/>
      <c r="ED55" s="2262"/>
      <c r="EE55" s="2262"/>
      <c r="EF55" s="2262"/>
      <c r="EG55" s="2262"/>
      <c r="EH55" s="2262"/>
      <c r="EI55" s="2262"/>
      <c r="EJ55" s="2262"/>
      <c r="EK55" s="2262"/>
      <c r="EL55" s="2262"/>
      <c r="EM55" s="2262"/>
      <c r="EN55" s="2262"/>
      <c r="EO55" s="2262"/>
      <c r="EP55" s="2262"/>
      <c r="EQ55" s="2262"/>
      <c r="ER55" s="2262"/>
      <c r="ES55" s="2262"/>
      <c r="ET55" s="4"/>
      <c r="EU55" s="4"/>
      <c r="EV55" s="4"/>
      <c r="EW55" s="2263"/>
      <c r="EX55" s="2263"/>
      <c r="EY55" s="2263"/>
      <c r="EZ55" s="2263"/>
      <c r="FA55" s="2263"/>
      <c r="FB55" s="2263"/>
      <c r="FC55" s="2263"/>
      <c r="FD55" s="2263"/>
      <c r="FE55" s="2263"/>
      <c r="FF55" s="2263"/>
      <c r="FG55" s="2263"/>
      <c r="FH55" s="2263"/>
      <c r="FI55" s="2263"/>
      <c r="FJ55" s="2263"/>
      <c r="FK55" s="2263"/>
      <c r="FL55" s="2263"/>
      <c r="FM55" s="2263"/>
      <c r="FN55" s="2263"/>
      <c r="FO55" s="2263"/>
      <c r="FP55" s="2263"/>
      <c r="FQ55" s="2263"/>
      <c r="FR55" s="2263"/>
      <c r="FS55" s="2263"/>
      <c r="FT55" s="2263"/>
    </row>
    <row r="56" spans="2:176" ht="4.5" customHeight="1" thickTop="1" x14ac:dyDescent="0.15">
      <c r="B56" s="722"/>
      <c r="C56" s="722"/>
      <c r="D56" s="722"/>
      <c r="E56" s="724"/>
      <c r="F56" s="724"/>
      <c r="G56" s="724"/>
      <c r="H56" s="724"/>
      <c r="I56" s="724"/>
      <c r="J56" s="724"/>
      <c r="K56" s="724"/>
      <c r="L56" s="726"/>
      <c r="M56" s="726"/>
      <c r="AD56" s="2"/>
      <c r="AE56" s="2"/>
      <c r="AF56" s="2"/>
      <c r="AG56" s="2"/>
      <c r="AH56" s="731" t="s">
        <v>1</v>
      </c>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59"/>
      <c r="BT56" s="59"/>
      <c r="BU56" s="59"/>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row>
    <row r="57" spans="2:176" ht="4.5" customHeight="1" x14ac:dyDescent="0.15">
      <c r="B57" s="722"/>
      <c r="C57" s="722"/>
      <c r="D57" s="722"/>
      <c r="E57" s="724"/>
      <c r="F57" s="724"/>
      <c r="G57" s="724"/>
      <c r="H57" s="724"/>
      <c r="I57" s="724"/>
      <c r="J57" s="724"/>
      <c r="K57" s="724"/>
      <c r="L57" s="726"/>
      <c r="M57" s="726"/>
      <c r="AD57" s="2"/>
      <c r="AE57" s="2"/>
      <c r="AF57" s="2"/>
      <c r="AG57" s="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59"/>
      <c r="BT57" s="59"/>
      <c r="BU57" s="59"/>
      <c r="BV57" s="2"/>
      <c r="BW57" s="2"/>
      <c r="BX57" s="2"/>
      <c r="BY57" s="2"/>
      <c r="BZ57" s="2"/>
      <c r="CA57" s="2"/>
      <c r="CB57" s="2"/>
      <c r="CC57" s="2251" t="s">
        <v>32</v>
      </c>
      <c r="CD57" s="2251"/>
      <c r="CE57" s="2251"/>
      <c r="CF57" s="2251"/>
      <c r="CG57" s="2251"/>
      <c r="CH57" s="2251"/>
      <c r="CI57" s="2251"/>
      <c r="CJ57" s="2251"/>
      <c r="CK57" s="2251"/>
      <c r="CL57" s="2251"/>
      <c r="CM57" s="2251" t="s">
        <v>40</v>
      </c>
      <c r="CN57" s="2251"/>
      <c r="CO57" s="2251"/>
      <c r="CP57" s="2251"/>
      <c r="CQ57" s="2251"/>
      <c r="CR57" s="2251"/>
      <c r="CS57" s="2251"/>
      <c r="CT57" s="2251"/>
      <c r="CU57" s="2251"/>
      <c r="CV57" s="2251"/>
      <c r="CW57" s="2251"/>
      <c r="CX57" s="2251"/>
      <c r="CY57" s="2251"/>
      <c r="CZ57" s="2251"/>
      <c r="DA57" s="2251"/>
      <c r="DB57" s="2251"/>
      <c r="DC57" s="2251"/>
      <c r="DD57" s="2251"/>
      <c r="DE57" s="2251"/>
      <c r="DF57" s="2251"/>
      <c r="DG57" s="2251"/>
      <c r="DH57" s="2251"/>
      <c r="DI57" s="2251"/>
      <c r="DJ57" s="2251"/>
      <c r="DK57" s="2251"/>
      <c r="DL57" s="2251"/>
      <c r="DM57" s="2251"/>
      <c r="DN57" s="2251"/>
      <c r="DO57" s="2251" t="s">
        <v>41</v>
      </c>
      <c r="DP57" s="2251"/>
      <c r="DQ57" s="2251"/>
      <c r="DR57" s="2251"/>
      <c r="DS57" s="2251"/>
      <c r="DT57" s="2251"/>
      <c r="DU57" s="2251"/>
      <c r="DV57" s="2251"/>
      <c r="DW57" s="2251"/>
      <c r="DX57" s="2251"/>
      <c r="DY57" s="2251" t="s">
        <v>33</v>
      </c>
      <c r="DZ57" s="2251"/>
      <c r="EA57" s="2251"/>
      <c r="EB57" s="2251"/>
      <c r="EC57" s="2251"/>
      <c r="ED57" s="2251"/>
      <c r="EE57" s="2251"/>
      <c r="EF57" s="2251"/>
      <c r="EG57" s="2251"/>
      <c r="EH57" s="2251"/>
      <c r="EI57" s="2251"/>
      <c r="EJ57" s="2251"/>
      <c r="EK57" s="2251"/>
      <c r="EL57" s="2251"/>
      <c r="EM57" s="2251"/>
      <c r="EN57" s="2251"/>
      <c r="EO57" s="2251"/>
      <c r="EP57" s="2251"/>
      <c r="EQ57" s="2251"/>
      <c r="ER57" s="2251"/>
      <c r="ES57" s="2251"/>
      <c r="ET57" s="2251"/>
      <c r="EU57" s="2251"/>
      <c r="EV57" s="2251"/>
      <c r="EW57" s="2251"/>
      <c r="EX57" s="2251"/>
      <c r="EY57" s="2251"/>
      <c r="EZ57" s="2251"/>
      <c r="FA57" s="2251"/>
      <c r="FB57" s="2251"/>
      <c r="FC57" s="2251"/>
      <c r="FD57" s="2251"/>
      <c r="FE57" s="2251"/>
      <c r="FF57" s="2251"/>
      <c r="FG57" s="2251"/>
      <c r="FH57" s="2251"/>
      <c r="FI57" s="2251"/>
      <c r="FJ57" s="2251"/>
      <c r="FK57" s="2251" t="s">
        <v>42</v>
      </c>
      <c r="FL57" s="2251"/>
      <c r="FM57" s="2251"/>
      <c r="FN57" s="2251"/>
      <c r="FO57" s="2251"/>
      <c r="FP57" s="2251"/>
      <c r="FQ57" s="2251"/>
      <c r="FR57" s="2251"/>
      <c r="FS57" s="2251"/>
      <c r="FT57" s="2251"/>
    </row>
    <row r="58" spans="2:176" ht="4.5" customHeight="1" x14ac:dyDescent="0.15">
      <c r="B58" s="723"/>
      <c r="C58" s="723"/>
      <c r="D58" s="723"/>
      <c r="E58" s="725"/>
      <c r="F58" s="725"/>
      <c r="G58" s="725"/>
      <c r="H58" s="725"/>
      <c r="I58" s="725"/>
      <c r="J58" s="725"/>
      <c r="K58" s="725"/>
      <c r="L58" s="727"/>
      <c r="M58" s="727"/>
      <c r="AD58" s="2"/>
      <c r="AE58" s="2"/>
      <c r="AF58" s="2"/>
      <c r="AG58" s="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59"/>
      <c r="BT58" s="59"/>
      <c r="BU58" s="59"/>
      <c r="BV58" s="2"/>
      <c r="BW58" s="2"/>
      <c r="BX58" s="2"/>
      <c r="BY58" s="2"/>
      <c r="BZ58" s="2"/>
      <c r="CA58" s="2"/>
      <c r="CB58" s="2"/>
      <c r="CC58" s="2251"/>
      <c r="CD58" s="2251"/>
      <c r="CE58" s="2251"/>
      <c r="CF58" s="2251"/>
      <c r="CG58" s="2251"/>
      <c r="CH58" s="2251"/>
      <c r="CI58" s="2251"/>
      <c r="CJ58" s="2251"/>
      <c r="CK58" s="2251"/>
      <c r="CL58" s="2251"/>
      <c r="CM58" s="2251"/>
      <c r="CN58" s="2251"/>
      <c r="CO58" s="2251"/>
      <c r="CP58" s="2251"/>
      <c r="CQ58" s="2251"/>
      <c r="CR58" s="2251"/>
      <c r="CS58" s="2251"/>
      <c r="CT58" s="2251"/>
      <c r="CU58" s="2251"/>
      <c r="CV58" s="2251"/>
      <c r="CW58" s="2251"/>
      <c r="CX58" s="2251"/>
      <c r="CY58" s="2251"/>
      <c r="CZ58" s="2251"/>
      <c r="DA58" s="2251"/>
      <c r="DB58" s="2251"/>
      <c r="DC58" s="2251"/>
      <c r="DD58" s="2251"/>
      <c r="DE58" s="2251"/>
      <c r="DF58" s="2251"/>
      <c r="DG58" s="2251"/>
      <c r="DH58" s="2251"/>
      <c r="DI58" s="2251"/>
      <c r="DJ58" s="2251"/>
      <c r="DK58" s="2251"/>
      <c r="DL58" s="2251"/>
      <c r="DM58" s="2251"/>
      <c r="DN58" s="2251"/>
      <c r="DO58" s="2251"/>
      <c r="DP58" s="2251"/>
      <c r="DQ58" s="2251"/>
      <c r="DR58" s="2251"/>
      <c r="DS58" s="2251"/>
      <c r="DT58" s="2251"/>
      <c r="DU58" s="2251"/>
      <c r="DV58" s="2251"/>
      <c r="DW58" s="2251"/>
      <c r="DX58" s="2251"/>
      <c r="DY58" s="2251"/>
      <c r="DZ58" s="2251"/>
      <c r="EA58" s="2251"/>
      <c r="EB58" s="2251"/>
      <c r="EC58" s="2251"/>
      <c r="ED58" s="2251"/>
      <c r="EE58" s="2251"/>
      <c r="EF58" s="2251"/>
      <c r="EG58" s="2251"/>
      <c r="EH58" s="2251"/>
      <c r="EI58" s="2251"/>
      <c r="EJ58" s="2251"/>
      <c r="EK58" s="2251"/>
      <c r="EL58" s="2251"/>
      <c r="EM58" s="2251"/>
      <c r="EN58" s="2251"/>
      <c r="EO58" s="2251"/>
      <c r="EP58" s="2251"/>
      <c r="EQ58" s="2251"/>
      <c r="ER58" s="2251"/>
      <c r="ES58" s="2251"/>
      <c r="ET58" s="2251"/>
      <c r="EU58" s="2251"/>
      <c r="EV58" s="2251"/>
      <c r="EW58" s="2251"/>
      <c r="EX58" s="2251"/>
      <c r="EY58" s="2251"/>
      <c r="EZ58" s="2251"/>
      <c r="FA58" s="2251"/>
      <c r="FB58" s="2251"/>
      <c r="FC58" s="2251"/>
      <c r="FD58" s="2251"/>
      <c r="FE58" s="2251"/>
      <c r="FF58" s="2251"/>
      <c r="FG58" s="2251"/>
      <c r="FH58" s="2251"/>
      <c r="FI58" s="2251"/>
      <c r="FJ58" s="2251"/>
      <c r="FK58" s="2251"/>
      <c r="FL58" s="2251"/>
      <c r="FM58" s="2251"/>
      <c r="FN58" s="2251"/>
      <c r="FO58" s="2251"/>
      <c r="FP58" s="2251"/>
      <c r="FQ58" s="2251"/>
      <c r="FR58" s="2251"/>
      <c r="FS58" s="2251"/>
      <c r="FT58" s="2251"/>
    </row>
    <row r="59" spans="2:176" ht="4.5" customHeight="1" thickBot="1" x14ac:dyDescent="0.2">
      <c r="N59" s="2"/>
      <c r="R59" s="2"/>
      <c r="S59" s="2"/>
      <c r="T59" s="2"/>
      <c r="U59" s="2"/>
      <c r="V59" s="2"/>
      <c r="W59" s="2"/>
      <c r="X59" s="2"/>
      <c r="Y59" s="2"/>
      <c r="Z59" s="2"/>
      <c r="AA59" s="2"/>
      <c r="AB59" s="2"/>
      <c r="AC59" s="2"/>
      <c r="AD59" s="2"/>
      <c r="AE59" s="2"/>
      <c r="AF59" s="2"/>
      <c r="AG59" s="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59"/>
      <c r="BT59" s="59"/>
      <c r="BU59" s="59"/>
      <c r="BV59" s="2"/>
      <c r="BW59" s="2"/>
      <c r="BX59" s="2"/>
      <c r="BY59" s="2"/>
      <c r="BZ59" s="2"/>
      <c r="CA59" s="2"/>
      <c r="CB59" s="2"/>
      <c r="CC59" s="2252"/>
      <c r="CD59" s="2252"/>
      <c r="CE59" s="2252"/>
      <c r="CF59" s="2252"/>
      <c r="CG59" s="2252"/>
      <c r="CH59" s="2252"/>
      <c r="CI59" s="2252"/>
      <c r="CJ59" s="2252"/>
      <c r="CK59" s="2252"/>
      <c r="CL59" s="2252"/>
      <c r="CM59" s="2254"/>
      <c r="CN59" s="2254"/>
      <c r="CO59" s="2254"/>
      <c r="CP59" s="2254"/>
      <c r="CQ59" s="2254"/>
      <c r="CR59" s="2254"/>
      <c r="CS59" s="2254"/>
      <c r="CT59" s="2254"/>
      <c r="CU59" s="2254"/>
      <c r="CV59" s="2254"/>
      <c r="CW59" s="2254"/>
      <c r="CX59" s="2254"/>
      <c r="CY59" s="2254"/>
      <c r="CZ59" s="2254"/>
      <c r="DA59" s="2254"/>
      <c r="DB59" s="2254"/>
      <c r="DC59" s="2254"/>
      <c r="DD59" s="2254"/>
      <c r="DE59" s="2254"/>
      <c r="DF59" s="2254"/>
      <c r="DG59" s="2254"/>
      <c r="DH59" s="2254"/>
      <c r="DI59" s="2254"/>
      <c r="DJ59" s="2254"/>
      <c r="DK59" s="2254"/>
      <c r="DL59" s="2254"/>
      <c r="DM59" s="2254"/>
      <c r="DN59" s="2254"/>
      <c r="DO59" s="2252"/>
      <c r="DP59" s="2252"/>
      <c r="DQ59" s="2252"/>
      <c r="DR59" s="2252"/>
      <c r="DS59" s="2252"/>
      <c r="DT59" s="2252"/>
      <c r="DU59" s="2252"/>
      <c r="DV59" s="2252"/>
      <c r="DW59" s="2252"/>
      <c r="DX59" s="2252"/>
      <c r="DY59" s="2252"/>
      <c r="DZ59" s="2252"/>
      <c r="EA59" s="2252"/>
      <c r="EB59" s="2252"/>
      <c r="EC59" s="2252"/>
      <c r="ED59" s="2252"/>
      <c r="EE59" s="2252"/>
      <c r="EF59" s="2252"/>
      <c r="EG59" s="2252"/>
      <c r="EH59" s="2252"/>
      <c r="EI59" s="2252"/>
      <c r="EJ59" s="2252"/>
      <c r="EK59" s="2252"/>
      <c r="EL59" s="2252"/>
      <c r="EM59" s="2252"/>
      <c r="EN59" s="2252"/>
      <c r="EO59" s="2252"/>
      <c r="EP59" s="2252"/>
      <c r="EQ59" s="2252"/>
      <c r="ER59" s="2252"/>
      <c r="ES59" s="2252"/>
      <c r="ET59" s="2252"/>
      <c r="EU59" s="2252"/>
      <c r="EV59" s="2252"/>
      <c r="EW59" s="2252"/>
      <c r="EX59" s="2252"/>
      <c r="EY59" s="2252"/>
      <c r="EZ59" s="2252"/>
      <c r="FA59" s="2252"/>
      <c r="FB59" s="2252"/>
      <c r="FC59" s="2252"/>
      <c r="FD59" s="2252"/>
      <c r="FE59" s="2252"/>
      <c r="FF59" s="2252"/>
      <c r="FG59" s="2252"/>
      <c r="FH59" s="2252"/>
      <c r="FI59" s="2252"/>
      <c r="FJ59" s="2252"/>
      <c r="FK59" s="2252"/>
      <c r="FL59" s="2252"/>
      <c r="FM59" s="2252"/>
      <c r="FN59" s="2252"/>
      <c r="FO59" s="2252"/>
      <c r="FP59" s="2252"/>
      <c r="FQ59" s="2252"/>
      <c r="FR59" s="2252"/>
      <c r="FS59" s="2252"/>
      <c r="FT59" s="2252"/>
    </row>
    <row r="60" spans="2:176" ht="9.75" customHeight="1" thickBot="1" x14ac:dyDescent="0.2">
      <c r="B60" s="1053" t="s">
        <v>6</v>
      </c>
      <c r="C60" s="1054"/>
      <c r="D60" s="1054"/>
      <c r="E60" s="1054"/>
      <c r="F60" s="1055" t="str">
        <f>IF(F8="","",F8)</f>
        <v/>
      </c>
      <c r="G60" s="1055"/>
      <c r="H60" s="1055"/>
      <c r="I60" s="1055"/>
      <c r="J60" s="1055"/>
      <c r="K60" s="1055"/>
      <c r="L60" s="1055"/>
      <c r="M60" s="1055"/>
      <c r="N60" s="1055"/>
      <c r="O60" s="1055"/>
      <c r="P60" s="1055"/>
      <c r="Q60" s="1055"/>
      <c r="R60" s="1055"/>
      <c r="S60" s="1056"/>
      <c r="T60" s="2"/>
      <c r="U60" s="2"/>
      <c r="V60" s="2"/>
      <c r="W60" s="2"/>
      <c r="X60" s="2"/>
      <c r="Y60" s="2"/>
      <c r="Z60" s="2"/>
      <c r="AA60" s="2"/>
      <c r="AB60" s="2"/>
      <c r="AC60" s="2"/>
      <c r="AD60" s="2"/>
      <c r="AE60" s="2"/>
      <c r="AF60" s="2"/>
      <c r="AG60" s="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59"/>
      <c r="BT60" s="59"/>
      <c r="BU60" s="59"/>
      <c r="BV60" s="2"/>
      <c r="BW60" s="2"/>
      <c r="BX60" s="2"/>
      <c r="BY60" s="2"/>
      <c r="BZ60" s="2"/>
      <c r="CA60" s="2"/>
      <c r="CB60" s="2"/>
      <c r="CC60" s="2252"/>
      <c r="CD60" s="2252"/>
      <c r="CE60" s="2252"/>
      <c r="CF60" s="2252"/>
      <c r="CG60" s="2252"/>
      <c r="CH60" s="2252"/>
      <c r="CI60" s="2252"/>
      <c r="CJ60" s="2252"/>
      <c r="CK60" s="2252"/>
      <c r="CL60" s="2252"/>
      <c r="CM60" s="2254"/>
      <c r="CN60" s="2254"/>
      <c r="CO60" s="2254"/>
      <c r="CP60" s="2254"/>
      <c r="CQ60" s="2254"/>
      <c r="CR60" s="2254"/>
      <c r="CS60" s="2254"/>
      <c r="CT60" s="2254"/>
      <c r="CU60" s="2254"/>
      <c r="CV60" s="2254"/>
      <c r="CW60" s="2254"/>
      <c r="CX60" s="2254"/>
      <c r="CY60" s="2254"/>
      <c r="CZ60" s="2254"/>
      <c r="DA60" s="2254"/>
      <c r="DB60" s="2254"/>
      <c r="DC60" s="2254"/>
      <c r="DD60" s="2254"/>
      <c r="DE60" s="2254"/>
      <c r="DF60" s="2254"/>
      <c r="DG60" s="2254"/>
      <c r="DH60" s="2254"/>
      <c r="DI60" s="2254"/>
      <c r="DJ60" s="2254"/>
      <c r="DK60" s="2254"/>
      <c r="DL60" s="2254"/>
      <c r="DM60" s="2254"/>
      <c r="DN60" s="2254"/>
      <c r="DO60" s="2252"/>
      <c r="DP60" s="2252"/>
      <c r="DQ60" s="2252"/>
      <c r="DR60" s="2252"/>
      <c r="DS60" s="2252"/>
      <c r="DT60" s="2252"/>
      <c r="DU60" s="2252"/>
      <c r="DV60" s="2252"/>
      <c r="DW60" s="2252"/>
      <c r="DX60" s="2252"/>
      <c r="DY60" s="2252"/>
      <c r="DZ60" s="2252"/>
      <c r="EA60" s="2252"/>
      <c r="EB60" s="2252"/>
      <c r="EC60" s="2252"/>
      <c r="ED60" s="2252"/>
      <c r="EE60" s="2252"/>
      <c r="EF60" s="2252"/>
      <c r="EG60" s="2252"/>
      <c r="EH60" s="2252"/>
      <c r="EI60" s="2252"/>
      <c r="EJ60" s="2252"/>
      <c r="EK60" s="2252"/>
      <c r="EL60" s="2252"/>
      <c r="EM60" s="2252"/>
      <c r="EN60" s="2252"/>
      <c r="EO60" s="2252"/>
      <c r="EP60" s="2252"/>
      <c r="EQ60" s="2252"/>
      <c r="ER60" s="2252"/>
      <c r="ES60" s="2252"/>
      <c r="ET60" s="2252"/>
      <c r="EU60" s="2252"/>
      <c r="EV60" s="2252"/>
      <c r="EW60" s="2252"/>
      <c r="EX60" s="2252"/>
      <c r="EY60" s="2252"/>
      <c r="EZ60" s="2252"/>
      <c r="FA60" s="2252"/>
      <c r="FB60" s="2252"/>
      <c r="FC60" s="2252"/>
      <c r="FD60" s="2252"/>
      <c r="FE60" s="2252"/>
      <c r="FF60" s="2252"/>
      <c r="FG60" s="2252"/>
      <c r="FH60" s="2252"/>
      <c r="FI60" s="2252"/>
      <c r="FJ60" s="2252"/>
      <c r="FK60" s="2252"/>
      <c r="FL60" s="2252"/>
      <c r="FM60" s="2252"/>
      <c r="FN60" s="2252"/>
      <c r="FO60" s="2252"/>
      <c r="FP60" s="2252"/>
      <c r="FQ60" s="2252"/>
      <c r="FR60" s="2252"/>
      <c r="FS60" s="2252"/>
      <c r="FT60" s="2252"/>
    </row>
    <row r="61" spans="2:176" ht="9.75" customHeight="1" x14ac:dyDescent="0.15">
      <c r="B61" s="1049"/>
      <c r="C61" s="1050"/>
      <c r="D61" s="1050"/>
      <c r="E61" s="1050"/>
      <c r="F61" s="1057"/>
      <c r="G61" s="1057"/>
      <c r="H61" s="1057"/>
      <c r="I61" s="1057"/>
      <c r="J61" s="1057"/>
      <c r="K61" s="1057"/>
      <c r="L61" s="1057"/>
      <c r="M61" s="1057"/>
      <c r="N61" s="1057"/>
      <c r="O61" s="1057"/>
      <c r="P61" s="1057"/>
      <c r="Q61" s="1057"/>
      <c r="R61" s="1057"/>
      <c r="S61" s="1058"/>
      <c r="T61" s="2"/>
      <c r="V61" s="748" t="s">
        <v>25</v>
      </c>
      <c r="W61" s="749"/>
      <c r="X61" s="749"/>
      <c r="Y61" s="749"/>
      <c r="Z61" s="749"/>
      <c r="AA61" s="749"/>
      <c r="AB61" s="749"/>
      <c r="AC61" s="749"/>
      <c r="AD61" s="749"/>
      <c r="AE61" s="749"/>
      <c r="AF61" s="749"/>
      <c r="AG61" s="749"/>
      <c r="AH61" s="749"/>
      <c r="AI61" s="749"/>
      <c r="AJ61" s="749"/>
      <c r="AK61" s="749"/>
      <c r="AL61" s="749"/>
      <c r="AM61" s="749"/>
      <c r="AN61" s="749"/>
      <c r="AO61" s="749"/>
      <c r="AP61" s="750"/>
      <c r="AQ61" s="710" t="str">
        <f>IF(AQ9="","",AQ9)</f>
        <v/>
      </c>
      <c r="AR61" s="710"/>
      <c r="AS61" s="710"/>
      <c r="AT61" s="710"/>
      <c r="AU61" s="710"/>
      <c r="AV61" s="710"/>
      <c r="AW61" s="710"/>
      <c r="AX61" s="710"/>
      <c r="AY61" s="710" t="s">
        <v>26</v>
      </c>
      <c r="AZ61" s="710"/>
      <c r="BA61" s="710"/>
      <c r="BB61" s="710"/>
      <c r="BC61" s="710" t="str">
        <f>IF(BC9="","",BC9)</f>
        <v/>
      </c>
      <c r="BD61" s="710"/>
      <c r="BE61" s="710"/>
      <c r="BF61" s="710"/>
      <c r="BG61" s="710"/>
      <c r="BH61" s="710"/>
      <c r="BI61" s="710"/>
      <c r="BJ61" s="710"/>
      <c r="BK61" s="710" t="s">
        <v>27</v>
      </c>
      <c r="BL61" s="710"/>
      <c r="BM61" s="710"/>
      <c r="BN61" s="710"/>
      <c r="BO61" s="710" t="str">
        <f>IF(BO9="","",BO9)</f>
        <v/>
      </c>
      <c r="BP61" s="710"/>
      <c r="BQ61" s="710"/>
      <c r="BR61" s="710"/>
      <c r="BS61" s="710"/>
      <c r="BT61" s="710"/>
      <c r="BU61" s="710"/>
      <c r="BV61" s="710"/>
      <c r="BW61" s="710" t="s">
        <v>28</v>
      </c>
      <c r="BX61" s="710"/>
      <c r="BY61" s="710"/>
      <c r="BZ61" s="713"/>
      <c r="CA61" s="56"/>
      <c r="CB61" s="2"/>
      <c r="CC61" s="2252"/>
      <c r="CD61" s="2252"/>
      <c r="CE61" s="2252"/>
      <c r="CF61" s="2252"/>
      <c r="CG61" s="2252"/>
      <c r="CH61" s="2252"/>
      <c r="CI61" s="2252"/>
      <c r="CJ61" s="2252"/>
      <c r="CK61" s="2252"/>
      <c r="CL61" s="2252"/>
      <c r="CM61" s="2254"/>
      <c r="CN61" s="2254"/>
      <c r="CO61" s="2254"/>
      <c r="CP61" s="2254"/>
      <c r="CQ61" s="2254"/>
      <c r="CR61" s="2254"/>
      <c r="CS61" s="2254"/>
      <c r="CT61" s="2254"/>
      <c r="CU61" s="2254"/>
      <c r="CV61" s="2254"/>
      <c r="CW61" s="2254"/>
      <c r="CX61" s="2254"/>
      <c r="CY61" s="2254"/>
      <c r="CZ61" s="2254"/>
      <c r="DA61" s="2254"/>
      <c r="DB61" s="2254"/>
      <c r="DC61" s="2254"/>
      <c r="DD61" s="2254"/>
      <c r="DE61" s="2254"/>
      <c r="DF61" s="2254"/>
      <c r="DG61" s="2254"/>
      <c r="DH61" s="2254"/>
      <c r="DI61" s="2254"/>
      <c r="DJ61" s="2254"/>
      <c r="DK61" s="2254"/>
      <c r="DL61" s="2254"/>
      <c r="DM61" s="2254"/>
      <c r="DN61" s="2254"/>
      <c r="DO61" s="2252"/>
      <c r="DP61" s="2252"/>
      <c r="DQ61" s="2252"/>
      <c r="DR61" s="2252"/>
      <c r="DS61" s="2252"/>
      <c r="DT61" s="2252"/>
      <c r="DU61" s="2252"/>
      <c r="DV61" s="2252"/>
      <c r="DW61" s="2252"/>
      <c r="DX61" s="2252"/>
      <c r="DY61" s="2252"/>
      <c r="DZ61" s="2252"/>
      <c r="EA61" s="2252"/>
      <c r="EB61" s="2252"/>
      <c r="EC61" s="2252"/>
      <c r="ED61" s="2252"/>
      <c r="EE61" s="2252"/>
      <c r="EF61" s="2252"/>
      <c r="EG61" s="2252"/>
      <c r="EH61" s="2252"/>
      <c r="EI61" s="2252"/>
      <c r="EJ61" s="2252"/>
      <c r="EK61" s="2252"/>
      <c r="EL61" s="2252"/>
      <c r="EM61" s="2252"/>
      <c r="EN61" s="2252"/>
      <c r="EO61" s="2252"/>
      <c r="EP61" s="2252"/>
      <c r="EQ61" s="2252"/>
      <c r="ER61" s="2252"/>
      <c r="ES61" s="2252"/>
      <c r="ET61" s="2252"/>
      <c r="EU61" s="2252"/>
      <c r="EV61" s="2252"/>
      <c r="EW61" s="2252"/>
      <c r="EX61" s="2252"/>
      <c r="EY61" s="2252"/>
      <c r="EZ61" s="2252"/>
      <c r="FA61" s="2252"/>
      <c r="FB61" s="2252"/>
      <c r="FC61" s="2252"/>
      <c r="FD61" s="2252"/>
      <c r="FE61" s="2252"/>
      <c r="FF61" s="2252"/>
      <c r="FG61" s="2252"/>
      <c r="FH61" s="2252"/>
      <c r="FI61" s="2252"/>
      <c r="FJ61" s="2252"/>
      <c r="FK61" s="2252"/>
      <c r="FL61" s="2252"/>
      <c r="FM61" s="2252"/>
      <c r="FN61" s="2252"/>
      <c r="FO61" s="2252"/>
      <c r="FP61" s="2252"/>
      <c r="FQ61" s="2252"/>
      <c r="FR61" s="2252"/>
      <c r="FS61" s="2252"/>
      <c r="FT61" s="2252"/>
    </row>
    <row r="62" spans="2:176" ht="9.75" customHeight="1" x14ac:dyDescent="0.15">
      <c r="B62" s="1049"/>
      <c r="C62" s="1050"/>
      <c r="D62" s="1050"/>
      <c r="E62" s="1050"/>
      <c r="F62" s="1057"/>
      <c r="G62" s="1057"/>
      <c r="H62" s="1057"/>
      <c r="I62" s="1057"/>
      <c r="J62" s="1057"/>
      <c r="K62" s="1057"/>
      <c r="L62" s="1057"/>
      <c r="M62" s="1057"/>
      <c r="N62" s="1057"/>
      <c r="O62" s="1057"/>
      <c r="P62" s="1057"/>
      <c r="Q62" s="1057"/>
      <c r="R62" s="1057"/>
      <c r="S62" s="1058"/>
      <c r="T62" s="71"/>
      <c r="U62" s="2"/>
      <c r="V62" s="751"/>
      <c r="W62" s="752"/>
      <c r="X62" s="752"/>
      <c r="Y62" s="752"/>
      <c r="Z62" s="752"/>
      <c r="AA62" s="752"/>
      <c r="AB62" s="752"/>
      <c r="AC62" s="752"/>
      <c r="AD62" s="752"/>
      <c r="AE62" s="752"/>
      <c r="AF62" s="752"/>
      <c r="AG62" s="752"/>
      <c r="AH62" s="752"/>
      <c r="AI62" s="752"/>
      <c r="AJ62" s="752"/>
      <c r="AK62" s="752"/>
      <c r="AL62" s="752"/>
      <c r="AM62" s="752"/>
      <c r="AN62" s="752"/>
      <c r="AO62" s="752"/>
      <c r="AP62" s="753"/>
      <c r="AQ62" s="711"/>
      <c r="AR62" s="711"/>
      <c r="AS62" s="711"/>
      <c r="AT62" s="711"/>
      <c r="AU62" s="711"/>
      <c r="AV62" s="711"/>
      <c r="AW62" s="711"/>
      <c r="AX62" s="711"/>
      <c r="AY62" s="711"/>
      <c r="AZ62" s="711"/>
      <c r="BA62" s="711"/>
      <c r="BB62" s="711"/>
      <c r="BC62" s="711"/>
      <c r="BD62" s="711"/>
      <c r="BE62" s="711"/>
      <c r="BF62" s="711"/>
      <c r="BG62" s="711"/>
      <c r="BH62" s="711"/>
      <c r="BI62" s="711"/>
      <c r="BJ62" s="711"/>
      <c r="BK62" s="711"/>
      <c r="BL62" s="711"/>
      <c r="BM62" s="711"/>
      <c r="BN62" s="711"/>
      <c r="BO62" s="711"/>
      <c r="BP62" s="711"/>
      <c r="BQ62" s="711"/>
      <c r="BR62" s="711"/>
      <c r="BS62" s="711"/>
      <c r="BT62" s="711"/>
      <c r="BU62" s="711"/>
      <c r="BV62" s="711"/>
      <c r="BW62" s="711"/>
      <c r="BX62" s="711"/>
      <c r="BY62" s="711"/>
      <c r="BZ62" s="714"/>
      <c r="CA62" s="56"/>
      <c r="CB62" s="2"/>
      <c r="CC62" s="2252"/>
      <c r="CD62" s="2252"/>
      <c r="CE62" s="2252"/>
      <c r="CF62" s="2252"/>
      <c r="CG62" s="2252"/>
      <c r="CH62" s="2252"/>
      <c r="CI62" s="2252"/>
      <c r="CJ62" s="2252"/>
      <c r="CK62" s="2252"/>
      <c r="CL62" s="2252"/>
      <c r="CM62" s="2254"/>
      <c r="CN62" s="2254"/>
      <c r="CO62" s="2254"/>
      <c r="CP62" s="2254"/>
      <c r="CQ62" s="2254"/>
      <c r="CR62" s="2254"/>
      <c r="CS62" s="2254"/>
      <c r="CT62" s="2254"/>
      <c r="CU62" s="2254"/>
      <c r="CV62" s="2254"/>
      <c r="CW62" s="2254"/>
      <c r="CX62" s="2254"/>
      <c r="CY62" s="2254"/>
      <c r="CZ62" s="2254"/>
      <c r="DA62" s="2254"/>
      <c r="DB62" s="2254"/>
      <c r="DC62" s="2254"/>
      <c r="DD62" s="2254"/>
      <c r="DE62" s="2254"/>
      <c r="DF62" s="2254"/>
      <c r="DG62" s="2254"/>
      <c r="DH62" s="2254"/>
      <c r="DI62" s="2254"/>
      <c r="DJ62" s="2254"/>
      <c r="DK62" s="2254"/>
      <c r="DL62" s="2254"/>
      <c r="DM62" s="2254"/>
      <c r="DN62" s="2254"/>
      <c r="DO62" s="2252"/>
      <c r="DP62" s="2252"/>
      <c r="DQ62" s="2252"/>
      <c r="DR62" s="2252"/>
      <c r="DS62" s="2252"/>
      <c r="DT62" s="2252"/>
      <c r="DU62" s="2252"/>
      <c r="DV62" s="2252"/>
      <c r="DW62" s="2252"/>
      <c r="DX62" s="2252"/>
      <c r="DY62" s="2252"/>
      <c r="DZ62" s="2252"/>
      <c r="EA62" s="2252"/>
      <c r="EB62" s="2252"/>
      <c r="EC62" s="2252"/>
      <c r="ED62" s="2252"/>
      <c r="EE62" s="2252"/>
      <c r="EF62" s="2252"/>
      <c r="EG62" s="2252"/>
      <c r="EH62" s="2252"/>
      <c r="EI62" s="2252"/>
      <c r="EJ62" s="2252"/>
      <c r="EK62" s="2252"/>
      <c r="EL62" s="2252"/>
      <c r="EM62" s="2252"/>
      <c r="EN62" s="2252"/>
      <c r="EO62" s="2252"/>
      <c r="EP62" s="2252"/>
      <c r="EQ62" s="2252"/>
      <c r="ER62" s="2252"/>
      <c r="ES62" s="2252"/>
      <c r="ET62" s="2252"/>
      <c r="EU62" s="2252"/>
      <c r="EV62" s="2252"/>
      <c r="EW62" s="2252"/>
      <c r="EX62" s="2252"/>
      <c r="EY62" s="2252"/>
      <c r="EZ62" s="2252"/>
      <c r="FA62" s="2252"/>
      <c r="FB62" s="2252"/>
      <c r="FC62" s="2252"/>
      <c r="FD62" s="2252"/>
      <c r="FE62" s="2252"/>
      <c r="FF62" s="2252"/>
      <c r="FG62" s="2252"/>
      <c r="FH62" s="2252"/>
      <c r="FI62" s="2252"/>
      <c r="FJ62" s="2252"/>
      <c r="FK62" s="2252"/>
      <c r="FL62" s="2252"/>
      <c r="FM62" s="2252"/>
      <c r="FN62" s="2252"/>
      <c r="FO62" s="2252"/>
      <c r="FP62" s="2252"/>
      <c r="FQ62" s="2252"/>
      <c r="FR62" s="2252"/>
      <c r="FS62" s="2252"/>
      <c r="FT62" s="2252"/>
    </row>
    <row r="63" spans="2:176" ht="9.75" customHeight="1" thickBot="1" x14ac:dyDescent="0.2">
      <c r="B63" s="1049"/>
      <c r="C63" s="1050"/>
      <c r="D63" s="1050"/>
      <c r="E63" s="1050"/>
      <c r="F63" s="1057"/>
      <c r="G63" s="1057"/>
      <c r="H63" s="1057"/>
      <c r="I63" s="1057"/>
      <c r="J63" s="1057"/>
      <c r="K63" s="1057"/>
      <c r="L63" s="1057"/>
      <c r="M63" s="1057"/>
      <c r="N63" s="1057"/>
      <c r="O63" s="1057"/>
      <c r="P63" s="1057"/>
      <c r="Q63" s="1057"/>
      <c r="R63" s="1057"/>
      <c r="S63" s="1058"/>
      <c r="T63" s="71"/>
      <c r="U63" s="2"/>
      <c r="V63" s="754"/>
      <c r="W63" s="755"/>
      <c r="X63" s="755"/>
      <c r="Y63" s="755"/>
      <c r="Z63" s="755"/>
      <c r="AA63" s="755"/>
      <c r="AB63" s="755"/>
      <c r="AC63" s="755"/>
      <c r="AD63" s="755"/>
      <c r="AE63" s="755"/>
      <c r="AF63" s="755"/>
      <c r="AG63" s="755"/>
      <c r="AH63" s="755"/>
      <c r="AI63" s="755"/>
      <c r="AJ63" s="755"/>
      <c r="AK63" s="755"/>
      <c r="AL63" s="755"/>
      <c r="AM63" s="755"/>
      <c r="AN63" s="755"/>
      <c r="AO63" s="755"/>
      <c r="AP63" s="756"/>
      <c r="AQ63" s="712"/>
      <c r="AR63" s="712"/>
      <c r="AS63" s="712"/>
      <c r="AT63" s="712"/>
      <c r="AU63" s="712"/>
      <c r="AV63" s="712"/>
      <c r="AW63" s="712"/>
      <c r="AX63" s="712"/>
      <c r="AY63" s="712"/>
      <c r="AZ63" s="712"/>
      <c r="BA63" s="712"/>
      <c r="BB63" s="712"/>
      <c r="BC63" s="712"/>
      <c r="BD63" s="712"/>
      <c r="BE63" s="712"/>
      <c r="BF63" s="712"/>
      <c r="BG63" s="712"/>
      <c r="BH63" s="712"/>
      <c r="BI63" s="712"/>
      <c r="BJ63" s="712"/>
      <c r="BK63" s="712"/>
      <c r="BL63" s="712"/>
      <c r="BM63" s="712"/>
      <c r="BN63" s="712"/>
      <c r="BO63" s="712"/>
      <c r="BP63" s="712"/>
      <c r="BQ63" s="712"/>
      <c r="BR63" s="712"/>
      <c r="BS63" s="712"/>
      <c r="BT63" s="712"/>
      <c r="BU63" s="712"/>
      <c r="BV63" s="712"/>
      <c r="BW63" s="712"/>
      <c r="BX63" s="712"/>
      <c r="BY63" s="712"/>
      <c r="BZ63" s="715"/>
      <c r="CA63" s="56"/>
      <c r="CB63" s="2"/>
      <c r="CC63" s="2253"/>
      <c r="CD63" s="2253"/>
      <c r="CE63" s="2253"/>
      <c r="CF63" s="2253"/>
      <c r="CG63" s="2253"/>
      <c r="CH63" s="2253"/>
      <c r="CI63" s="2253"/>
      <c r="CJ63" s="2253"/>
      <c r="CK63" s="2253"/>
      <c r="CL63" s="2253"/>
      <c r="CM63" s="2255"/>
      <c r="CN63" s="2255"/>
      <c r="CO63" s="2255"/>
      <c r="CP63" s="2255"/>
      <c r="CQ63" s="2255"/>
      <c r="CR63" s="2255"/>
      <c r="CS63" s="2255"/>
      <c r="CT63" s="2255"/>
      <c r="CU63" s="2255"/>
      <c r="CV63" s="2255"/>
      <c r="CW63" s="2255"/>
      <c r="CX63" s="2255"/>
      <c r="CY63" s="2255"/>
      <c r="CZ63" s="2255"/>
      <c r="DA63" s="2255"/>
      <c r="DB63" s="2255"/>
      <c r="DC63" s="2255"/>
      <c r="DD63" s="2255"/>
      <c r="DE63" s="2255"/>
      <c r="DF63" s="2255"/>
      <c r="DG63" s="2255"/>
      <c r="DH63" s="2255"/>
      <c r="DI63" s="2255"/>
      <c r="DJ63" s="2255"/>
      <c r="DK63" s="2255"/>
      <c r="DL63" s="2255"/>
      <c r="DM63" s="2255"/>
      <c r="DN63" s="2255"/>
      <c r="DO63" s="2253"/>
      <c r="DP63" s="2253"/>
      <c r="DQ63" s="2253"/>
      <c r="DR63" s="2253"/>
      <c r="DS63" s="2253"/>
      <c r="DT63" s="2253"/>
      <c r="DU63" s="2253"/>
      <c r="DV63" s="2253"/>
      <c r="DW63" s="2253"/>
      <c r="DX63" s="2253"/>
      <c r="DY63" s="2253"/>
      <c r="DZ63" s="2253"/>
      <c r="EA63" s="2253"/>
      <c r="EB63" s="2253"/>
      <c r="EC63" s="2253"/>
      <c r="ED63" s="2253"/>
      <c r="EE63" s="2253"/>
      <c r="EF63" s="2253"/>
      <c r="EG63" s="2253"/>
      <c r="EH63" s="2253"/>
      <c r="EI63" s="2253"/>
      <c r="EJ63" s="2253"/>
      <c r="EK63" s="2253"/>
      <c r="EL63" s="2253"/>
      <c r="EM63" s="2253"/>
      <c r="EN63" s="2253"/>
      <c r="EO63" s="2253"/>
      <c r="EP63" s="2253"/>
      <c r="EQ63" s="2253"/>
      <c r="ER63" s="2253"/>
      <c r="ES63" s="2253"/>
      <c r="ET63" s="2253"/>
      <c r="EU63" s="2253"/>
      <c r="EV63" s="2253"/>
      <c r="EW63" s="2253"/>
      <c r="EX63" s="2253"/>
      <c r="EY63" s="2253"/>
      <c r="EZ63" s="2253"/>
      <c r="FA63" s="2253"/>
      <c r="FB63" s="2253"/>
      <c r="FC63" s="2253"/>
      <c r="FD63" s="2253"/>
      <c r="FE63" s="2253"/>
      <c r="FF63" s="2253"/>
      <c r="FG63" s="2253"/>
      <c r="FH63" s="2253"/>
      <c r="FI63" s="2253"/>
      <c r="FJ63" s="2253"/>
      <c r="FK63" s="2253"/>
      <c r="FL63" s="2253"/>
      <c r="FM63" s="2253"/>
      <c r="FN63" s="2253"/>
      <c r="FO63" s="2253"/>
      <c r="FP63" s="2253"/>
      <c r="FQ63" s="2253"/>
      <c r="FR63" s="2253"/>
      <c r="FS63" s="2253"/>
      <c r="FT63" s="2253"/>
    </row>
    <row r="64" spans="2:176" ht="9.75" customHeight="1" x14ac:dyDescent="0.15">
      <c r="B64" s="1049" t="s">
        <v>5</v>
      </c>
      <c r="C64" s="1050"/>
      <c r="D64" s="1050"/>
      <c r="E64" s="1050"/>
      <c r="F64" s="363" t="str">
        <f t="shared" ref="F64:M64" si="0">IF(F12="","",F12)</f>
        <v/>
      </c>
      <c r="G64" s="1051" t="str">
        <f t="shared" si="0"/>
        <v/>
      </c>
      <c r="H64" s="835" t="str">
        <f t="shared" si="0"/>
        <v/>
      </c>
      <c r="I64" s="835" t="str">
        <f t="shared" si="0"/>
        <v/>
      </c>
      <c r="J64" s="835" t="str">
        <f>IF(J12="","",J12)</f>
        <v/>
      </c>
      <c r="K64" s="835" t="str">
        <f t="shared" si="0"/>
        <v/>
      </c>
      <c r="L64" s="835" t="str">
        <f t="shared" si="0"/>
        <v/>
      </c>
      <c r="M64" s="365" t="str">
        <f t="shared" si="0"/>
        <v/>
      </c>
      <c r="N64" s="1044"/>
      <c r="O64" s="1044"/>
      <c r="P64" s="1044"/>
      <c r="Q64" s="1044"/>
      <c r="R64" s="1044"/>
      <c r="S64" s="1045"/>
      <c r="T64" s="24"/>
      <c r="V64" s="808" t="s">
        <v>113</v>
      </c>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8"/>
      <c r="AY64" s="808"/>
      <c r="AZ64" s="808"/>
      <c r="BA64" s="808"/>
      <c r="BB64" s="808"/>
      <c r="BC64" s="808"/>
      <c r="BD64" s="808"/>
      <c r="BE64" s="808"/>
      <c r="BF64" s="808"/>
      <c r="BG64" s="808"/>
      <c r="BH64" s="808"/>
      <c r="BI64" s="808"/>
      <c r="BJ64" s="808"/>
      <c r="BK64" s="808"/>
      <c r="BL64" s="808"/>
      <c r="BM64" s="808"/>
      <c r="BN64" s="808"/>
      <c r="BO64" s="808"/>
      <c r="BP64" s="808"/>
      <c r="BQ64" s="808"/>
      <c r="BR64" s="808"/>
      <c r="BS64" s="808"/>
      <c r="BT64" s="808"/>
      <c r="BU64" s="808"/>
      <c r="BV64" s="808"/>
      <c r="BW64" s="808"/>
      <c r="BX64" s="808"/>
      <c r="BY64" s="808"/>
      <c r="BZ64" s="808"/>
      <c r="CA64" s="69"/>
      <c r="CB64" s="2"/>
      <c r="CC64" s="2264" t="s">
        <v>271</v>
      </c>
      <c r="CD64" s="2265"/>
      <c r="CE64" s="2265"/>
      <c r="CF64" s="2265"/>
      <c r="CG64" s="2265"/>
      <c r="CH64" s="2265"/>
      <c r="CI64" s="2265"/>
      <c r="CJ64" s="2265"/>
      <c r="CK64" s="2265"/>
      <c r="CL64" s="2265"/>
      <c r="CM64" s="2265"/>
      <c r="CN64" s="2265"/>
      <c r="CO64" s="2265"/>
      <c r="CP64" s="2265"/>
      <c r="CQ64" s="2265"/>
      <c r="CR64" s="2265"/>
      <c r="CS64" s="2265"/>
      <c r="CT64" s="2265"/>
      <c r="CU64" s="2265"/>
      <c r="CV64" s="2265"/>
      <c r="CW64" s="2265"/>
      <c r="CX64" s="2265"/>
      <c r="CY64" s="2265"/>
      <c r="CZ64" s="2265"/>
      <c r="DA64" s="2265"/>
      <c r="DB64" s="2265"/>
      <c r="DC64" s="2265"/>
      <c r="DD64" s="2265"/>
      <c r="DE64" s="2265"/>
      <c r="DF64" s="2265"/>
      <c r="DG64" s="2265"/>
      <c r="DH64" s="2265"/>
      <c r="DI64" s="2265"/>
      <c r="DJ64" s="2265"/>
      <c r="DK64" s="2265"/>
      <c r="DL64" s="2265"/>
      <c r="DM64" s="2265"/>
      <c r="DN64" s="2265"/>
      <c r="DO64" s="2265"/>
      <c r="DP64" s="2265"/>
      <c r="DQ64" s="2265"/>
      <c r="DR64" s="2265"/>
      <c r="DS64" s="2265"/>
      <c r="DT64" s="2265"/>
      <c r="DU64" s="2265"/>
      <c r="DV64" s="2265"/>
      <c r="DW64" s="2265"/>
      <c r="DX64" s="2265"/>
      <c r="DY64" s="2265"/>
      <c r="DZ64" s="2265"/>
      <c r="EA64" s="2265"/>
      <c r="EB64" s="2265"/>
      <c r="EC64" s="2265"/>
      <c r="ED64" s="2265"/>
      <c r="EE64" s="2265"/>
      <c r="EF64" s="2265"/>
      <c r="EG64" s="2265"/>
      <c r="EH64" s="2265"/>
      <c r="EI64" s="2265"/>
      <c r="EJ64" s="2265"/>
      <c r="EK64" s="2265"/>
      <c r="EL64" s="2265"/>
      <c r="EM64" s="2265"/>
      <c r="EN64" s="2265"/>
      <c r="EO64" s="2265"/>
      <c r="EP64" s="2265"/>
      <c r="EQ64" s="2265"/>
      <c r="ER64" s="2265"/>
      <c r="ES64" s="2265"/>
      <c r="ET64" s="2265"/>
      <c r="EU64" s="2265"/>
      <c r="EV64" s="2265"/>
      <c r="EW64" s="2265"/>
      <c r="EX64" s="2265"/>
      <c r="EY64" s="2265"/>
      <c r="EZ64" s="2265"/>
      <c r="FA64" s="2265"/>
      <c r="FB64" s="2265"/>
      <c r="FC64" s="2265"/>
      <c r="FD64" s="2265"/>
      <c r="FE64" s="2265"/>
      <c r="FF64" s="2265"/>
      <c r="FG64" s="2265"/>
      <c r="FH64" s="2265"/>
      <c r="FI64" s="2265"/>
      <c r="FJ64" s="2265"/>
      <c r="FK64" s="2265"/>
      <c r="FL64" s="2265"/>
      <c r="FM64" s="2265"/>
      <c r="FN64" s="2265"/>
      <c r="FO64" s="2265"/>
      <c r="FP64" s="2265"/>
      <c r="FQ64" s="2265"/>
      <c r="FR64" s="2265"/>
      <c r="FS64" s="2265"/>
      <c r="FT64" s="2266"/>
    </row>
    <row r="65" spans="2:176" ht="9.75" customHeight="1" thickBot="1" x14ac:dyDescent="0.2">
      <c r="B65" s="1049"/>
      <c r="C65" s="1050"/>
      <c r="D65" s="1050"/>
      <c r="E65" s="1050"/>
      <c r="F65" s="366"/>
      <c r="G65" s="1052"/>
      <c r="H65" s="836"/>
      <c r="I65" s="836"/>
      <c r="J65" s="836"/>
      <c r="K65" s="836"/>
      <c r="L65" s="836"/>
      <c r="M65" s="368"/>
      <c r="N65" s="1044"/>
      <c r="O65" s="1044"/>
      <c r="P65" s="1044"/>
      <c r="Q65" s="1044"/>
      <c r="R65" s="1044"/>
      <c r="S65" s="1045"/>
      <c r="T65" s="24"/>
      <c r="U65" s="6"/>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809"/>
      <c r="BI65" s="809"/>
      <c r="BJ65" s="809"/>
      <c r="BK65" s="809"/>
      <c r="BL65" s="809"/>
      <c r="BM65" s="809"/>
      <c r="BN65" s="809"/>
      <c r="BO65" s="809"/>
      <c r="BP65" s="809"/>
      <c r="BQ65" s="809"/>
      <c r="BR65" s="809"/>
      <c r="BS65" s="809"/>
      <c r="BT65" s="809"/>
      <c r="BU65" s="809"/>
      <c r="BV65" s="809"/>
      <c r="BW65" s="809"/>
      <c r="BX65" s="809"/>
      <c r="BY65" s="809"/>
      <c r="BZ65" s="809"/>
      <c r="CA65" s="69"/>
      <c r="CB65" s="2"/>
      <c r="CC65" s="143"/>
      <c r="CD65" s="125"/>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44"/>
      <c r="ER65" s="144"/>
      <c r="ES65" s="144"/>
      <c r="ET65" s="144"/>
      <c r="EU65" s="144"/>
      <c r="EV65" s="144"/>
      <c r="EW65" s="14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5"/>
      <c r="FT65" s="145"/>
    </row>
    <row r="66" spans="2:176" ht="9.75" customHeight="1" x14ac:dyDescent="0.15">
      <c r="B66" s="810" t="s">
        <v>45</v>
      </c>
      <c r="C66" s="811"/>
      <c r="D66" s="811"/>
      <c r="E66" s="811"/>
      <c r="F66" s="812" t="str">
        <f>IF(F14="","",F14)</f>
        <v>〒</v>
      </c>
      <c r="G66" s="794" t="str">
        <f>IF(G14="","",G14)</f>
        <v/>
      </c>
      <c r="H66" s="794"/>
      <c r="I66" s="794"/>
      <c r="J66" s="794"/>
      <c r="K66" s="794"/>
      <c r="L66" s="794"/>
      <c r="M66" s="794"/>
      <c r="N66" s="794"/>
      <c r="O66" s="794"/>
      <c r="P66" s="794"/>
      <c r="Q66" s="794"/>
      <c r="R66" s="794"/>
      <c r="S66" s="795"/>
      <c r="T66" s="14"/>
      <c r="V66" s="2235" t="s">
        <v>15</v>
      </c>
      <c r="W66" s="2058"/>
      <c r="X66" s="2058"/>
      <c r="Y66" s="2058"/>
      <c r="Z66" s="2058"/>
      <c r="AA66" s="2058"/>
      <c r="AB66" s="2058"/>
      <c r="AC66" s="2058"/>
      <c r="AD66" s="2058"/>
      <c r="AE66" s="2058"/>
      <c r="AF66" s="2058"/>
      <c r="AG66" s="2058"/>
      <c r="AH66" s="2058"/>
      <c r="AI66" s="2058"/>
      <c r="AJ66" s="2236"/>
      <c r="AK66" s="2359" t="str">
        <f>IF(AK14="","",AK14)</f>
        <v/>
      </c>
      <c r="AL66" s="1757"/>
      <c r="AM66" s="1757"/>
      <c r="AN66" s="1781"/>
      <c r="AO66" s="1780" t="str">
        <f>IF(AO14="","",AO14)</f>
        <v/>
      </c>
      <c r="AP66" s="1757"/>
      <c r="AQ66" s="1757"/>
      <c r="AR66" s="1781"/>
      <c r="AS66" s="1780" t="str">
        <f>IF(AS14="","",AS14)</f>
        <v/>
      </c>
      <c r="AT66" s="1757"/>
      <c r="AU66" s="1757"/>
      <c r="AV66" s="1781"/>
      <c r="AW66" s="1780" t="str">
        <f>IF(AW14="","",AW14)</f>
        <v/>
      </c>
      <c r="AX66" s="1757"/>
      <c r="AY66" s="1757"/>
      <c r="AZ66" s="1781"/>
      <c r="BA66" s="1780" t="str">
        <f>IF(BA14="","",BA14)</f>
        <v/>
      </c>
      <c r="BB66" s="1757"/>
      <c r="BC66" s="1757"/>
      <c r="BD66" s="1781"/>
      <c r="BE66" s="1780" t="str">
        <f>IF(BE14="","",BE14)</f>
        <v/>
      </c>
      <c r="BF66" s="1757"/>
      <c r="BG66" s="1757"/>
      <c r="BH66" s="1781"/>
      <c r="BI66" s="1757" t="str">
        <f>IF(BI14="","",BI14)</f>
        <v/>
      </c>
      <c r="BJ66" s="1757"/>
      <c r="BK66" s="1757"/>
      <c r="BL66" s="1758"/>
      <c r="BM66" s="2771" t="str">
        <f>IF(BM14="","",BM14)</f>
        <v/>
      </c>
      <c r="BN66" s="2772"/>
      <c r="BO66" s="2772"/>
      <c r="BP66" s="2772"/>
      <c r="BQ66" s="2772"/>
      <c r="BR66" s="2772"/>
      <c r="BS66" s="2772"/>
      <c r="BT66" s="2772"/>
      <c r="BU66" s="2772"/>
      <c r="BV66" s="2772"/>
      <c r="BW66" s="2772"/>
      <c r="BX66" s="2772"/>
      <c r="BY66" s="2772"/>
      <c r="BZ66" s="2773"/>
      <c r="CA66" s="14"/>
      <c r="CB66" s="2"/>
      <c r="CC66" s="143"/>
      <c r="CD66" s="146"/>
      <c r="CE66" s="1589" t="s">
        <v>224</v>
      </c>
      <c r="CF66" s="1590"/>
      <c r="CG66" s="1590"/>
      <c r="CH66" s="1590"/>
      <c r="CI66" s="1590"/>
      <c r="CJ66" s="1590"/>
      <c r="CK66" s="1590"/>
      <c r="CL66" s="1590"/>
      <c r="CM66" s="1590"/>
      <c r="CN66" s="1590"/>
      <c r="CO66" s="1590"/>
      <c r="CP66" s="1590"/>
      <c r="CQ66" s="1590"/>
      <c r="CR66" s="1590"/>
      <c r="CS66" s="1590"/>
      <c r="CT66" s="1590"/>
      <c r="CU66" s="1590"/>
      <c r="CV66" s="1590"/>
      <c r="CW66" s="2267">
        <v>0</v>
      </c>
      <c r="CX66" s="1702"/>
      <c r="CY66" s="1702"/>
      <c r="CZ66" s="1703"/>
      <c r="DA66" s="1706">
        <v>2</v>
      </c>
      <c r="DB66" s="1702"/>
      <c r="DC66" s="1702"/>
      <c r="DD66" s="1703"/>
      <c r="DE66" s="1708">
        <f>IF(AJ45&gt;=0,0,1)</f>
        <v>0</v>
      </c>
      <c r="DF66" s="1702"/>
      <c r="DG66" s="1702"/>
      <c r="DH66" s="1709"/>
      <c r="DI66" s="124"/>
      <c r="DJ66" s="124"/>
      <c r="DK66" s="1589" t="s">
        <v>35</v>
      </c>
      <c r="DL66" s="1590"/>
      <c r="DM66" s="1590"/>
      <c r="DN66" s="1590"/>
      <c r="DO66" s="1590"/>
      <c r="DP66" s="1590"/>
      <c r="DQ66" s="1590"/>
      <c r="DR66" s="1590"/>
      <c r="DS66" s="1590"/>
      <c r="DT66" s="1590"/>
      <c r="DU66" s="1590"/>
      <c r="DV66" s="1590"/>
      <c r="DW66" s="1590"/>
      <c r="DX66" s="1590"/>
      <c r="DY66" s="1590"/>
      <c r="DZ66" s="1590"/>
      <c r="EA66" s="1590"/>
      <c r="EB66" s="1590"/>
      <c r="EC66" s="2267" t="str">
        <f>IF($AQ$61="","",IF(AND($BC$61=12,$BO$61&gt;=21,$BO$61&lt;=31,(VLOOKUP($AQ$61,入力リスト!$A$5:$C$116,3)+1=10)),VLOOKUP($AQ$61,入力リスト!$A$5:$C$116,2)+1,VLOOKUP($AQ$61,入力リスト!$A$5:$C$116,2)))</f>
        <v/>
      </c>
      <c r="ED66" s="1702"/>
      <c r="EE66" s="1702"/>
      <c r="EF66" s="1750"/>
      <c r="EG66" s="1706" t="str">
        <f>IF($AQ$61="","",IF(AND($BC$61=12,$BO$61&gt;=21,$BO$61&lt;=31),RIGHT(VLOOKUP($AQ$61,入力リスト!$A$5:$C$116,3)+1,1),VLOOKUP($AQ$61,入力リスト!$A$5:$C$116,3)))</f>
        <v/>
      </c>
      <c r="EH66" s="1702"/>
      <c r="EI66" s="1702"/>
      <c r="EJ66" s="1750"/>
      <c r="EK66" s="1706" t="str">
        <f>IF($BC$61="","",IF(AND($BO$61&gt;=21,$BO$61&lt;=31),IF($BC$61=9,1,IF($BC$61=12,0,IF(LEN($BC$61)=2,1,0))),IF(LEN($BC$61)=2,1,0)))</f>
        <v/>
      </c>
      <c r="EL66" s="1702"/>
      <c r="EM66" s="1702"/>
      <c r="EN66" s="1703"/>
      <c r="EO66" s="1706" t="str">
        <f>IF($BC$61="","",IF(AND($BC$61=5,$BO$61&gt;=21,$BO$61&lt;=31),5,IF(AND($BO$61&gt;=21,$BO$61&lt;=31),IF($BC$61=9,0,IF($BC$61=10,1,IF($BC$61=11,2,IF($BC$61=12,1,$BC$61+1)))),RIGHT($BC$61,1))))</f>
        <v/>
      </c>
      <c r="EP66" s="1702"/>
      <c r="EQ66" s="1702"/>
      <c r="ER66" s="1703"/>
      <c r="ES66" s="1706" t="str">
        <f>IF(ISTEXT($BO$61),"",IF(AND($BC$61=5,$BO$61&gt;=21,$BO$61&lt;=31),3,2))</f>
        <v/>
      </c>
      <c r="ET66" s="1702"/>
      <c r="EU66" s="1702"/>
      <c r="EV66" s="1703"/>
      <c r="EW66" s="1708" t="str">
        <f>IF(ISTEXT($BO$61),"",IF(AND($BC$61=5,$BO$61&gt;=21,$BO$61&lt;=31),1,0))</f>
        <v/>
      </c>
      <c r="EX66" s="1702"/>
      <c r="EY66" s="1702"/>
      <c r="EZ66" s="1709"/>
      <c r="FA66" s="124"/>
      <c r="FB66" s="124"/>
      <c r="FC66" s="2269" t="str">
        <f>IF(BM66="","",BM66)</f>
        <v/>
      </c>
      <c r="FD66" s="2270"/>
      <c r="FE66" s="2270"/>
      <c r="FF66" s="2270"/>
      <c r="FG66" s="2270"/>
      <c r="FH66" s="2270"/>
      <c r="FI66" s="2270"/>
      <c r="FJ66" s="2270"/>
      <c r="FK66" s="2270"/>
      <c r="FL66" s="2270"/>
      <c r="FM66" s="2270"/>
      <c r="FN66" s="2270"/>
      <c r="FO66" s="2270"/>
      <c r="FP66" s="2270"/>
      <c r="FQ66" s="2270"/>
      <c r="FR66" s="2271"/>
      <c r="FS66" s="125"/>
      <c r="FT66" s="145"/>
    </row>
    <row r="67" spans="2:176" ht="9.75" customHeight="1" x14ac:dyDescent="0.15">
      <c r="B67" s="736"/>
      <c r="C67" s="737"/>
      <c r="D67" s="737"/>
      <c r="E67" s="737"/>
      <c r="F67" s="813"/>
      <c r="G67" s="794"/>
      <c r="H67" s="794"/>
      <c r="I67" s="794"/>
      <c r="J67" s="794"/>
      <c r="K67" s="794"/>
      <c r="L67" s="794"/>
      <c r="M67" s="794"/>
      <c r="N67" s="794"/>
      <c r="O67" s="794"/>
      <c r="P67" s="794"/>
      <c r="Q67" s="794"/>
      <c r="R67" s="794"/>
      <c r="S67" s="795"/>
      <c r="T67" s="14"/>
      <c r="U67" s="70"/>
      <c r="V67" s="2227"/>
      <c r="W67" s="2228"/>
      <c r="X67" s="2228"/>
      <c r="Y67" s="2228"/>
      <c r="Z67" s="2228"/>
      <c r="AA67" s="2228"/>
      <c r="AB67" s="2228"/>
      <c r="AC67" s="2228"/>
      <c r="AD67" s="2228"/>
      <c r="AE67" s="2228"/>
      <c r="AF67" s="2228"/>
      <c r="AG67" s="2228"/>
      <c r="AH67" s="2228"/>
      <c r="AI67" s="2228"/>
      <c r="AJ67" s="2237"/>
      <c r="AK67" s="2360"/>
      <c r="AL67" s="727"/>
      <c r="AM67" s="727"/>
      <c r="AN67" s="2285"/>
      <c r="AO67" s="2284"/>
      <c r="AP67" s="727"/>
      <c r="AQ67" s="727"/>
      <c r="AR67" s="2285"/>
      <c r="AS67" s="2284"/>
      <c r="AT67" s="727"/>
      <c r="AU67" s="727"/>
      <c r="AV67" s="2285"/>
      <c r="AW67" s="2284"/>
      <c r="AX67" s="727"/>
      <c r="AY67" s="727"/>
      <c r="AZ67" s="1783"/>
      <c r="BA67" s="1782"/>
      <c r="BB67" s="726"/>
      <c r="BC67" s="726"/>
      <c r="BD67" s="1783"/>
      <c r="BE67" s="2284"/>
      <c r="BF67" s="727"/>
      <c r="BG67" s="727"/>
      <c r="BH67" s="2285"/>
      <c r="BI67" s="726"/>
      <c r="BJ67" s="726"/>
      <c r="BK67" s="726"/>
      <c r="BL67" s="1759"/>
      <c r="BM67" s="2774"/>
      <c r="BN67" s="2775"/>
      <c r="BO67" s="2775"/>
      <c r="BP67" s="2775"/>
      <c r="BQ67" s="2775"/>
      <c r="BR67" s="2775"/>
      <c r="BS67" s="2775"/>
      <c r="BT67" s="2775"/>
      <c r="BU67" s="2775"/>
      <c r="BV67" s="2775"/>
      <c r="BW67" s="2775"/>
      <c r="BX67" s="2775"/>
      <c r="BY67" s="2775"/>
      <c r="BZ67" s="2776"/>
      <c r="CA67" s="14"/>
      <c r="CB67" s="2"/>
      <c r="CC67" s="143"/>
      <c r="CD67" s="146"/>
      <c r="CE67" s="1591"/>
      <c r="CF67" s="1592"/>
      <c r="CG67" s="1592"/>
      <c r="CH67" s="1592"/>
      <c r="CI67" s="1592"/>
      <c r="CJ67" s="1592"/>
      <c r="CK67" s="1592"/>
      <c r="CL67" s="1592"/>
      <c r="CM67" s="1592"/>
      <c r="CN67" s="1592"/>
      <c r="CO67" s="1592"/>
      <c r="CP67" s="1592"/>
      <c r="CQ67" s="1592"/>
      <c r="CR67" s="1592"/>
      <c r="CS67" s="1592"/>
      <c r="CT67" s="1592"/>
      <c r="CU67" s="1592"/>
      <c r="CV67" s="1592"/>
      <c r="CW67" s="2268"/>
      <c r="CX67" s="1704"/>
      <c r="CY67" s="1704"/>
      <c r="CZ67" s="1705"/>
      <c r="DA67" s="1707"/>
      <c r="DB67" s="1704"/>
      <c r="DC67" s="1704"/>
      <c r="DD67" s="1705"/>
      <c r="DE67" s="1710"/>
      <c r="DF67" s="1704"/>
      <c r="DG67" s="1704"/>
      <c r="DH67" s="1711"/>
      <c r="DI67" s="124"/>
      <c r="DJ67" s="124"/>
      <c r="DK67" s="1591"/>
      <c r="DL67" s="1592"/>
      <c r="DM67" s="1592"/>
      <c r="DN67" s="1592"/>
      <c r="DO67" s="1592"/>
      <c r="DP67" s="1592"/>
      <c r="DQ67" s="1592"/>
      <c r="DR67" s="1592"/>
      <c r="DS67" s="1592"/>
      <c r="DT67" s="1592"/>
      <c r="DU67" s="1592"/>
      <c r="DV67" s="1592"/>
      <c r="DW67" s="1592"/>
      <c r="DX67" s="1592"/>
      <c r="DY67" s="1592"/>
      <c r="DZ67" s="1592"/>
      <c r="EA67" s="1592"/>
      <c r="EB67" s="1592"/>
      <c r="EC67" s="2268"/>
      <c r="ED67" s="1704"/>
      <c r="EE67" s="1704"/>
      <c r="EF67" s="1751"/>
      <c r="EG67" s="1707"/>
      <c r="EH67" s="1704"/>
      <c r="EI67" s="1704"/>
      <c r="EJ67" s="1751"/>
      <c r="EK67" s="1707"/>
      <c r="EL67" s="1704"/>
      <c r="EM67" s="1704"/>
      <c r="EN67" s="1705"/>
      <c r="EO67" s="1707"/>
      <c r="EP67" s="1704"/>
      <c r="EQ67" s="1704"/>
      <c r="ER67" s="1705"/>
      <c r="ES67" s="1707"/>
      <c r="ET67" s="1704"/>
      <c r="EU67" s="1704"/>
      <c r="EV67" s="1705"/>
      <c r="EW67" s="1710"/>
      <c r="EX67" s="1704"/>
      <c r="EY67" s="1704"/>
      <c r="EZ67" s="1711"/>
      <c r="FA67" s="124"/>
      <c r="FB67" s="124"/>
      <c r="FC67" s="2272"/>
      <c r="FD67" s="2273"/>
      <c r="FE67" s="2273"/>
      <c r="FF67" s="2273"/>
      <c r="FG67" s="2273"/>
      <c r="FH67" s="2273"/>
      <c r="FI67" s="2273"/>
      <c r="FJ67" s="2273"/>
      <c r="FK67" s="2273"/>
      <c r="FL67" s="2273"/>
      <c r="FM67" s="2273"/>
      <c r="FN67" s="2273"/>
      <c r="FO67" s="2273"/>
      <c r="FP67" s="2273"/>
      <c r="FQ67" s="2273"/>
      <c r="FR67" s="2274"/>
      <c r="FS67" s="125"/>
      <c r="FT67" s="145"/>
    </row>
    <row r="68" spans="2:176" ht="9.75" customHeight="1" x14ac:dyDescent="0.2">
      <c r="B68" s="736"/>
      <c r="C68" s="737"/>
      <c r="D68" s="737"/>
      <c r="E68" s="737"/>
      <c r="F68" s="794" t="str">
        <f>IF(F16="","",F16)</f>
        <v/>
      </c>
      <c r="G68" s="794"/>
      <c r="H68" s="794"/>
      <c r="I68" s="794"/>
      <c r="J68" s="794"/>
      <c r="K68" s="794"/>
      <c r="L68" s="794"/>
      <c r="M68" s="794"/>
      <c r="N68" s="794"/>
      <c r="O68" s="794"/>
      <c r="P68" s="794"/>
      <c r="Q68" s="794"/>
      <c r="R68" s="794"/>
      <c r="S68" s="795"/>
      <c r="T68" s="22"/>
      <c r="V68" s="1934" t="s">
        <v>250</v>
      </c>
      <c r="W68" s="1935"/>
      <c r="X68" s="1935"/>
      <c r="Y68" s="1935"/>
      <c r="Z68" s="1935"/>
      <c r="AA68" s="1935"/>
      <c r="AB68" s="1935"/>
      <c r="AC68" s="1935"/>
      <c r="AD68" s="1935"/>
      <c r="AE68" s="1935"/>
      <c r="AF68" s="1935"/>
      <c r="AG68" s="1935"/>
      <c r="AH68" s="1935"/>
      <c r="AI68" s="1935"/>
      <c r="AJ68" s="1935"/>
      <c r="AK68" s="1935"/>
      <c r="AL68" s="1935"/>
      <c r="AM68" s="1935"/>
      <c r="AN68" s="1935"/>
      <c r="AO68" s="1935"/>
      <c r="AP68" s="1935"/>
      <c r="AQ68" s="1935"/>
      <c r="AR68" s="1935"/>
      <c r="AS68" s="1935"/>
      <c r="AT68" s="1935"/>
      <c r="AU68" s="1935"/>
      <c r="AV68" s="1935"/>
      <c r="AW68" s="1935"/>
      <c r="AX68" s="1935"/>
      <c r="AY68" s="1935"/>
      <c r="AZ68" s="1784" t="str">
        <f>IF(AZ$16="","",AZ$16)</f>
        <v/>
      </c>
      <c r="BA68" s="1769"/>
      <c r="BB68" s="1769"/>
      <c r="BC68" s="1769" t="str">
        <f>IF(BC$16="","",BC$16)</f>
        <v/>
      </c>
      <c r="BD68" s="1769"/>
      <c r="BE68" s="1769"/>
      <c r="BF68" s="1769" t="str">
        <f>IF(BF$16="","",BF$16)</f>
        <v/>
      </c>
      <c r="BG68" s="1769"/>
      <c r="BH68" s="1770"/>
      <c r="BI68" s="1769" t="str">
        <f>IF(BI$16="","",BI$16)</f>
        <v/>
      </c>
      <c r="BJ68" s="1769"/>
      <c r="BK68" s="1769"/>
      <c r="BL68" s="1769" t="str">
        <f>IF(BL$16="","",BL$16)</f>
        <v/>
      </c>
      <c r="BM68" s="1769"/>
      <c r="BN68" s="1769"/>
      <c r="BO68" s="1769" t="str">
        <f>IF(BO$16="","",BO$16)</f>
        <v/>
      </c>
      <c r="BP68" s="1769"/>
      <c r="BQ68" s="1770"/>
      <c r="BR68" s="1769" t="str">
        <f>IF(BR$16="","",BR$16)</f>
        <v/>
      </c>
      <c r="BS68" s="1769"/>
      <c r="BT68" s="1769"/>
      <c r="BU68" s="1769" t="str">
        <f>IF(BU$16="","",BU$16)</f>
        <v/>
      </c>
      <c r="BV68" s="1769"/>
      <c r="BW68" s="1769"/>
      <c r="BX68" s="1769" t="str">
        <f>IF(BX$16="","",BX$16)</f>
        <v/>
      </c>
      <c r="BY68" s="1769"/>
      <c r="BZ68" s="1775"/>
      <c r="CA68" s="64"/>
      <c r="CB68" s="2"/>
      <c r="CC68" s="143"/>
      <c r="CD68" s="146"/>
      <c r="CE68" s="124"/>
      <c r="CF68" s="124"/>
      <c r="CG68" s="124"/>
      <c r="CH68" s="124"/>
      <c r="CI68" s="124"/>
      <c r="CJ68" s="124"/>
      <c r="CK68" s="124"/>
      <c r="CL68" s="124"/>
      <c r="CM68" s="124"/>
      <c r="CN68" s="124"/>
      <c r="CO68" s="124"/>
      <c r="CP68" s="124"/>
      <c r="CQ68" s="146"/>
      <c r="CR68" s="146"/>
      <c r="CS68" s="146"/>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47"/>
      <c r="ED68" s="147"/>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2275"/>
      <c r="FD68" s="2276"/>
      <c r="FE68" s="2276"/>
      <c r="FF68" s="2276"/>
      <c r="FG68" s="2276"/>
      <c r="FH68" s="2276"/>
      <c r="FI68" s="2276"/>
      <c r="FJ68" s="2276"/>
      <c r="FK68" s="2276"/>
      <c r="FL68" s="2276"/>
      <c r="FM68" s="2276"/>
      <c r="FN68" s="2276"/>
      <c r="FO68" s="2276"/>
      <c r="FP68" s="2276"/>
      <c r="FQ68" s="2276"/>
      <c r="FR68" s="2277"/>
      <c r="FS68" s="125"/>
      <c r="FT68" s="145"/>
    </row>
    <row r="69" spans="2:176" ht="9.75" customHeight="1" x14ac:dyDescent="0.2">
      <c r="B69" s="736"/>
      <c r="C69" s="737"/>
      <c r="D69" s="737"/>
      <c r="E69" s="737"/>
      <c r="F69" s="794"/>
      <c r="G69" s="794"/>
      <c r="H69" s="794"/>
      <c r="I69" s="794"/>
      <c r="J69" s="794"/>
      <c r="K69" s="794"/>
      <c r="L69" s="794"/>
      <c r="M69" s="794"/>
      <c r="N69" s="794"/>
      <c r="O69" s="794"/>
      <c r="P69" s="794"/>
      <c r="Q69" s="794"/>
      <c r="R69" s="794"/>
      <c r="S69" s="795"/>
      <c r="T69" s="22"/>
      <c r="U69" s="70"/>
      <c r="V69" s="1937"/>
      <c r="W69" s="1938"/>
      <c r="X69" s="1938"/>
      <c r="Y69" s="1938"/>
      <c r="Z69" s="1938"/>
      <c r="AA69" s="1938"/>
      <c r="AB69" s="1938"/>
      <c r="AC69" s="1938"/>
      <c r="AD69" s="1938"/>
      <c r="AE69" s="1938"/>
      <c r="AF69" s="1938"/>
      <c r="AG69" s="1938"/>
      <c r="AH69" s="1938"/>
      <c r="AI69" s="1938"/>
      <c r="AJ69" s="1938"/>
      <c r="AK69" s="1938"/>
      <c r="AL69" s="1938"/>
      <c r="AM69" s="1938"/>
      <c r="AN69" s="1938"/>
      <c r="AO69" s="1938"/>
      <c r="AP69" s="1938"/>
      <c r="AQ69" s="1938"/>
      <c r="AR69" s="1938"/>
      <c r="AS69" s="1938"/>
      <c r="AT69" s="1938"/>
      <c r="AU69" s="1938"/>
      <c r="AV69" s="1938"/>
      <c r="AW69" s="1938"/>
      <c r="AX69" s="1938"/>
      <c r="AY69" s="1938"/>
      <c r="AZ69" s="1785"/>
      <c r="BA69" s="1771"/>
      <c r="BB69" s="1771"/>
      <c r="BC69" s="1771"/>
      <c r="BD69" s="1771"/>
      <c r="BE69" s="1771"/>
      <c r="BF69" s="1771"/>
      <c r="BG69" s="1771"/>
      <c r="BH69" s="1772"/>
      <c r="BI69" s="1771"/>
      <c r="BJ69" s="1771"/>
      <c r="BK69" s="1771"/>
      <c r="BL69" s="1771"/>
      <c r="BM69" s="1771"/>
      <c r="BN69" s="1771"/>
      <c r="BO69" s="1771"/>
      <c r="BP69" s="1771"/>
      <c r="BQ69" s="1772"/>
      <c r="BR69" s="1771"/>
      <c r="BS69" s="1771"/>
      <c r="BT69" s="1771"/>
      <c r="BU69" s="1771"/>
      <c r="BV69" s="1771"/>
      <c r="BW69" s="1771"/>
      <c r="BX69" s="1771"/>
      <c r="BY69" s="1771"/>
      <c r="BZ69" s="1776"/>
      <c r="CA69" s="64"/>
      <c r="CB69" s="2"/>
      <c r="CC69" s="143"/>
      <c r="CD69" s="146"/>
      <c r="CE69" s="1589" t="s">
        <v>5</v>
      </c>
      <c r="CF69" s="1590"/>
      <c r="CG69" s="1590"/>
      <c r="CH69" s="1590"/>
      <c r="CI69" s="1590"/>
      <c r="CJ69" s="1590"/>
      <c r="CK69" s="1590"/>
      <c r="CL69" s="1590"/>
      <c r="CM69" s="1590"/>
      <c r="CN69" s="1590"/>
      <c r="CO69" s="1590"/>
      <c r="CP69" s="1590"/>
      <c r="CQ69" s="1590"/>
      <c r="CR69" s="1590"/>
      <c r="CS69" s="1590"/>
      <c r="CT69" s="1590"/>
      <c r="CU69" s="1590"/>
      <c r="CV69" s="1748"/>
      <c r="CW69" s="1702" t="str">
        <f>IF(F64="","",F64)</f>
        <v/>
      </c>
      <c r="CX69" s="1702"/>
      <c r="CY69" s="1702"/>
      <c r="CZ69" s="1703"/>
      <c r="DA69" s="1708" t="str">
        <f>IF(G64="","",G64)</f>
        <v/>
      </c>
      <c r="DB69" s="1702"/>
      <c r="DC69" s="1702"/>
      <c r="DD69" s="1750"/>
      <c r="DE69" s="1706" t="str">
        <f>IF(H64="","",H64)</f>
        <v/>
      </c>
      <c r="DF69" s="1702"/>
      <c r="DG69" s="1702"/>
      <c r="DH69" s="1703"/>
      <c r="DI69" s="1708" t="str">
        <f>IF(I64="","",I64)</f>
        <v/>
      </c>
      <c r="DJ69" s="1702"/>
      <c r="DK69" s="1702"/>
      <c r="DL69" s="1703"/>
      <c r="DM69" s="1708" t="str">
        <f>IF(J64="","",J64)</f>
        <v/>
      </c>
      <c r="DN69" s="1702"/>
      <c r="DO69" s="1702"/>
      <c r="DP69" s="1703"/>
      <c r="DQ69" s="1708" t="str">
        <f>IF(K64="","",K64)</f>
        <v/>
      </c>
      <c r="DR69" s="1702"/>
      <c r="DS69" s="1702"/>
      <c r="DT69" s="1703"/>
      <c r="DU69" s="1706" t="str">
        <f>IF(L64="","",L64)</f>
        <v/>
      </c>
      <c r="DV69" s="1702"/>
      <c r="DW69" s="1702"/>
      <c r="DX69" s="1703"/>
      <c r="DY69" s="1708" t="str">
        <f>IF(M64="","",M64)</f>
        <v/>
      </c>
      <c r="DZ69" s="1702"/>
      <c r="EA69" s="1702"/>
      <c r="EB69" s="1709"/>
      <c r="EC69" s="125"/>
      <c r="ED69" s="125"/>
      <c r="EE69" s="1589" t="s">
        <v>175</v>
      </c>
      <c r="EF69" s="1590"/>
      <c r="EG69" s="1590"/>
      <c r="EH69" s="1590"/>
      <c r="EI69" s="1590"/>
      <c r="EJ69" s="1590"/>
      <c r="EK69" s="1590"/>
      <c r="EL69" s="1590"/>
      <c r="EM69" s="1590"/>
      <c r="EN69" s="1590"/>
      <c r="EO69" s="1590"/>
      <c r="EP69" s="1628"/>
      <c r="EQ69" s="1670" t="str">
        <f>IF(AK66="","",AK66)</f>
        <v/>
      </c>
      <c r="ER69" s="1672"/>
      <c r="ES69" s="1672"/>
      <c r="ET69" s="1673"/>
      <c r="EU69" s="1674" t="str">
        <f>IF(AO66="","",AO66)</f>
        <v/>
      </c>
      <c r="EV69" s="1672"/>
      <c r="EW69" s="1672"/>
      <c r="EX69" s="1673"/>
      <c r="EY69" s="1674" t="str">
        <f>IF(AS66="","",AS66)</f>
        <v/>
      </c>
      <c r="EZ69" s="1672"/>
      <c r="FA69" s="1672"/>
      <c r="FB69" s="1673"/>
      <c r="FC69" s="1674" t="str">
        <f>IF(AW66="","",AW66)</f>
        <v/>
      </c>
      <c r="FD69" s="1672"/>
      <c r="FE69" s="1672"/>
      <c r="FF69" s="1673"/>
      <c r="FG69" s="1674" t="str">
        <f>IF(BA66="","",BA66)</f>
        <v/>
      </c>
      <c r="FH69" s="1672"/>
      <c r="FI69" s="1672"/>
      <c r="FJ69" s="1673"/>
      <c r="FK69" s="1674" t="str">
        <f>IF(BE66="","",BE66)</f>
        <v/>
      </c>
      <c r="FL69" s="1672"/>
      <c r="FM69" s="1672"/>
      <c r="FN69" s="1673"/>
      <c r="FO69" s="1672" t="str">
        <f>IF(BI66="","",BI66)</f>
        <v/>
      </c>
      <c r="FP69" s="1672"/>
      <c r="FQ69" s="1672"/>
      <c r="FR69" s="1668"/>
      <c r="FS69" s="125"/>
      <c r="FT69" s="145"/>
    </row>
    <row r="70" spans="2:176" ht="9.75" customHeight="1" x14ac:dyDescent="0.2">
      <c r="B70" s="736"/>
      <c r="C70" s="737"/>
      <c r="D70" s="737"/>
      <c r="E70" s="737"/>
      <c r="F70" s="794" t="str">
        <f>IF(F18="","",F18)</f>
        <v/>
      </c>
      <c r="G70" s="794"/>
      <c r="H70" s="794"/>
      <c r="I70" s="794"/>
      <c r="J70" s="794"/>
      <c r="K70" s="794"/>
      <c r="L70" s="794"/>
      <c r="M70" s="794"/>
      <c r="N70" s="794"/>
      <c r="O70" s="794"/>
      <c r="P70" s="794"/>
      <c r="Q70" s="794"/>
      <c r="R70" s="846" t="s">
        <v>7</v>
      </c>
      <c r="S70" s="847"/>
      <c r="T70" s="22"/>
      <c r="U70" s="70"/>
      <c r="V70" s="2227"/>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c r="AR70" s="2228"/>
      <c r="AS70" s="2228"/>
      <c r="AT70" s="2228"/>
      <c r="AU70" s="2228"/>
      <c r="AV70" s="2228"/>
      <c r="AW70" s="2228"/>
      <c r="AX70" s="2228"/>
      <c r="AY70" s="2228"/>
      <c r="AZ70" s="1786"/>
      <c r="BA70" s="1773"/>
      <c r="BB70" s="1773"/>
      <c r="BC70" s="1773"/>
      <c r="BD70" s="1773"/>
      <c r="BE70" s="1773"/>
      <c r="BF70" s="1773"/>
      <c r="BG70" s="1773"/>
      <c r="BH70" s="1774"/>
      <c r="BI70" s="1773"/>
      <c r="BJ70" s="1773"/>
      <c r="BK70" s="1773"/>
      <c r="BL70" s="1773"/>
      <c r="BM70" s="1773"/>
      <c r="BN70" s="1773"/>
      <c r="BO70" s="1773"/>
      <c r="BP70" s="1773"/>
      <c r="BQ70" s="1774"/>
      <c r="BR70" s="1773"/>
      <c r="BS70" s="1773"/>
      <c r="BT70" s="1773"/>
      <c r="BU70" s="1773"/>
      <c r="BV70" s="1773"/>
      <c r="BW70" s="1773"/>
      <c r="BX70" s="1773"/>
      <c r="BY70" s="1773"/>
      <c r="BZ70" s="1777"/>
      <c r="CA70" s="64"/>
      <c r="CB70" s="2"/>
      <c r="CC70" s="143"/>
      <c r="CD70" s="125"/>
      <c r="CE70" s="1591"/>
      <c r="CF70" s="1592"/>
      <c r="CG70" s="1592"/>
      <c r="CH70" s="1592"/>
      <c r="CI70" s="1592"/>
      <c r="CJ70" s="1592"/>
      <c r="CK70" s="1592"/>
      <c r="CL70" s="1592"/>
      <c r="CM70" s="1592"/>
      <c r="CN70" s="1592"/>
      <c r="CO70" s="1592"/>
      <c r="CP70" s="1592"/>
      <c r="CQ70" s="1592"/>
      <c r="CR70" s="1592"/>
      <c r="CS70" s="1592"/>
      <c r="CT70" s="1592"/>
      <c r="CU70" s="1592"/>
      <c r="CV70" s="1749"/>
      <c r="CW70" s="1704"/>
      <c r="CX70" s="1704"/>
      <c r="CY70" s="1704"/>
      <c r="CZ70" s="1705"/>
      <c r="DA70" s="1710"/>
      <c r="DB70" s="1704"/>
      <c r="DC70" s="1704"/>
      <c r="DD70" s="1751"/>
      <c r="DE70" s="1707"/>
      <c r="DF70" s="1704"/>
      <c r="DG70" s="1704"/>
      <c r="DH70" s="1705"/>
      <c r="DI70" s="1710"/>
      <c r="DJ70" s="1704"/>
      <c r="DK70" s="1704"/>
      <c r="DL70" s="1705"/>
      <c r="DM70" s="1710"/>
      <c r="DN70" s="1704"/>
      <c r="DO70" s="1704"/>
      <c r="DP70" s="1705"/>
      <c r="DQ70" s="1710"/>
      <c r="DR70" s="1704"/>
      <c r="DS70" s="1704"/>
      <c r="DT70" s="1705"/>
      <c r="DU70" s="1707"/>
      <c r="DV70" s="1704"/>
      <c r="DW70" s="1704"/>
      <c r="DX70" s="1705"/>
      <c r="DY70" s="1710"/>
      <c r="DZ70" s="1704"/>
      <c r="EA70" s="1704"/>
      <c r="EB70" s="1711"/>
      <c r="EC70" s="124"/>
      <c r="ED70" s="124"/>
      <c r="EE70" s="1629"/>
      <c r="EF70" s="1630"/>
      <c r="EG70" s="1630"/>
      <c r="EH70" s="1630"/>
      <c r="EI70" s="1630"/>
      <c r="EJ70" s="1630"/>
      <c r="EK70" s="1630"/>
      <c r="EL70" s="1630"/>
      <c r="EM70" s="1630"/>
      <c r="EN70" s="1630"/>
      <c r="EO70" s="1630"/>
      <c r="EP70" s="1631"/>
      <c r="EQ70" s="1752"/>
      <c r="ER70" s="1651"/>
      <c r="ES70" s="1651"/>
      <c r="ET70" s="1683"/>
      <c r="EU70" s="1682"/>
      <c r="EV70" s="1651"/>
      <c r="EW70" s="1651"/>
      <c r="EX70" s="1683"/>
      <c r="EY70" s="1682"/>
      <c r="EZ70" s="1651"/>
      <c r="FA70" s="1651"/>
      <c r="FB70" s="1683"/>
      <c r="FC70" s="1682"/>
      <c r="FD70" s="1651"/>
      <c r="FE70" s="1651"/>
      <c r="FF70" s="1683"/>
      <c r="FG70" s="1682"/>
      <c r="FH70" s="1651"/>
      <c r="FI70" s="1651"/>
      <c r="FJ70" s="1683"/>
      <c r="FK70" s="1682"/>
      <c r="FL70" s="1651"/>
      <c r="FM70" s="1651"/>
      <c r="FN70" s="1683"/>
      <c r="FO70" s="1651"/>
      <c r="FP70" s="1651"/>
      <c r="FQ70" s="1651"/>
      <c r="FR70" s="1753"/>
      <c r="FS70" s="125"/>
      <c r="FT70" s="145"/>
    </row>
    <row r="71" spans="2:176" ht="9.75" customHeight="1" x14ac:dyDescent="0.2">
      <c r="B71" s="736"/>
      <c r="C71" s="737"/>
      <c r="D71" s="737"/>
      <c r="E71" s="737"/>
      <c r="F71" s="794"/>
      <c r="G71" s="794"/>
      <c r="H71" s="794"/>
      <c r="I71" s="794"/>
      <c r="J71" s="794"/>
      <c r="K71" s="794"/>
      <c r="L71" s="794"/>
      <c r="M71" s="794"/>
      <c r="N71" s="794"/>
      <c r="O71" s="794"/>
      <c r="P71" s="794"/>
      <c r="Q71" s="794"/>
      <c r="R71" s="846"/>
      <c r="S71" s="847"/>
      <c r="T71" s="22"/>
      <c r="V71" s="1934" t="s">
        <v>187</v>
      </c>
      <c r="W71" s="1935"/>
      <c r="X71" s="1935"/>
      <c r="Y71" s="1935"/>
      <c r="Z71" s="1935"/>
      <c r="AA71" s="1935"/>
      <c r="AB71" s="1935"/>
      <c r="AC71" s="1935"/>
      <c r="AD71" s="1935"/>
      <c r="AE71" s="1935"/>
      <c r="AF71" s="1935"/>
      <c r="AG71" s="1935"/>
      <c r="AH71" s="1935"/>
      <c r="AI71" s="1935"/>
      <c r="AJ71" s="1935"/>
      <c r="AK71" s="1935"/>
      <c r="AL71" s="1935"/>
      <c r="AM71" s="1935"/>
      <c r="AN71" s="1935"/>
      <c r="AO71" s="1935"/>
      <c r="AP71" s="1935"/>
      <c r="AQ71" s="1935"/>
      <c r="AR71" s="1935"/>
      <c r="AS71" s="1935"/>
      <c r="AT71" s="1935"/>
      <c r="AU71" s="1935"/>
      <c r="AV71" s="1935"/>
      <c r="AW71" s="1935"/>
      <c r="AX71" s="1935"/>
      <c r="AY71" s="1935"/>
      <c r="AZ71" s="1784" t="str">
        <f>IF(AZ$19="","",AZ$19)</f>
        <v/>
      </c>
      <c r="BA71" s="1769"/>
      <c r="BB71" s="1769"/>
      <c r="BC71" s="1769" t="str">
        <f>IF(BC$19="","",BC$19)</f>
        <v/>
      </c>
      <c r="BD71" s="1769"/>
      <c r="BE71" s="1769"/>
      <c r="BF71" s="1769" t="str">
        <f>IF(BF$19="","",BF$19)</f>
        <v/>
      </c>
      <c r="BG71" s="1769"/>
      <c r="BH71" s="1770"/>
      <c r="BI71" s="1769" t="str">
        <f>IF(BI$19="","",BI$19)</f>
        <v/>
      </c>
      <c r="BJ71" s="1769"/>
      <c r="BK71" s="1769"/>
      <c r="BL71" s="1769" t="str">
        <f>IF(BL$19="","",BL$19)</f>
        <v/>
      </c>
      <c r="BM71" s="1769"/>
      <c r="BN71" s="1769"/>
      <c r="BO71" s="1769" t="str">
        <f>IF(BO$19="","",BO$19)</f>
        <v/>
      </c>
      <c r="BP71" s="1769"/>
      <c r="BQ71" s="1770"/>
      <c r="BR71" s="1769" t="str">
        <f>IF(BR$19="","",BR$19)</f>
        <v/>
      </c>
      <c r="BS71" s="1769"/>
      <c r="BT71" s="1769"/>
      <c r="BU71" s="1769" t="str">
        <f>IF(BU$19="","",BU$19)</f>
        <v/>
      </c>
      <c r="BV71" s="1769"/>
      <c r="BW71" s="1769"/>
      <c r="BX71" s="1769" t="str">
        <f>IF(BX$19="","",BX$19)</f>
        <v/>
      </c>
      <c r="BY71" s="1769"/>
      <c r="BZ71" s="1775"/>
      <c r="CA71" s="64"/>
      <c r="CB71" s="2"/>
      <c r="CC71" s="143"/>
      <c r="CD71" s="125"/>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591"/>
      <c r="EF71" s="1592"/>
      <c r="EG71" s="1592"/>
      <c r="EH71" s="1592"/>
      <c r="EI71" s="1592"/>
      <c r="EJ71" s="1592"/>
      <c r="EK71" s="1592"/>
      <c r="EL71" s="1592"/>
      <c r="EM71" s="1592"/>
      <c r="EN71" s="1592"/>
      <c r="EO71" s="1592"/>
      <c r="EP71" s="1632"/>
      <c r="EQ71" s="1679"/>
      <c r="ER71" s="1680"/>
      <c r="ES71" s="1680"/>
      <c r="ET71" s="1681"/>
      <c r="EU71" s="1732"/>
      <c r="EV71" s="1680"/>
      <c r="EW71" s="1680"/>
      <c r="EX71" s="1681"/>
      <c r="EY71" s="1732"/>
      <c r="EZ71" s="1680"/>
      <c r="FA71" s="1680"/>
      <c r="FB71" s="1681"/>
      <c r="FC71" s="1732"/>
      <c r="FD71" s="1680"/>
      <c r="FE71" s="1680"/>
      <c r="FF71" s="1681"/>
      <c r="FG71" s="1732"/>
      <c r="FH71" s="1680"/>
      <c r="FI71" s="1680"/>
      <c r="FJ71" s="1681"/>
      <c r="FK71" s="1732"/>
      <c r="FL71" s="1680"/>
      <c r="FM71" s="1680"/>
      <c r="FN71" s="1681"/>
      <c r="FO71" s="1680"/>
      <c r="FP71" s="1680"/>
      <c r="FQ71" s="1680"/>
      <c r="FR71" s="1684"/>
      <c r="FS71" s="125"/>
      <c r="FT71" s="145"/>
    </row>
    <row r="72" spans="2:176" ht="9.75" customHeight="1" x14ac:dyDescent="0.2">
      <c r="B72" s="736"/>
      <c r="C72" s="737"/>
      <c r="D72" s="737"/>
      <c r="E72" s="737"/>
      <c r="F72" s="794" t="str">
        <f>IF(F20="","",F20)</f>
        <v/>
      </c>
      <c r="G72" s="794"/>
      <c r="H72" s="794"/>
      <c r="I72" s="794"/>
      <c r="J72" s="794"/>
      <c r="K72" s="794"/>
      <c r="L72" s="794"/>
      <c r="M72" s="794"/>
      <c r="N72" s="794"/>
      <c r="O72" s="794"/>
      <c r="P72" s="794"/>
      <c r="Q72" s="794"/>
      <c r="R72" s="846"/>
      <c r="S72" s="847"/>
      <c r="T72" s="22"/>
      <c r="U72" s="70"/>
      <c r="V72" s="1937"/>
      <c r="W72" s="1938"/>
      <c r="X72" s="1938"/>
      <c r="Y72" s="1938"/>
      <c r="Z72" s="1938"/>
      <c r="AA72" s="1938"/>
      <c r="AB72" s="1938"/>
      <c r="AC72" s="1938"/>
      <c r="AD72" s="1938"/>
      <c r="AE72" s="1938"/>
      <c r="AF72" s="1938"/>
      <c r="AG72" s="1938"/>
      <c r="AH72" s="1938"/>
      <c r="AI72" s="1938"/>
      <c r="AJ72" s="1938"/>
      <c r="AK72" s="1938"/>
      <c r="AL72" s="1938"/>
      <c r="AM72" s="1938"/>
      <c r="AN72" s="1938"/>
      <c r="AO72" s="1938"/>
      <c r="AP72" s="1938"/>
      <c r="AQ72" s="1938"/>
      <c r="AR72" s="1938"/>
      <c r="AS72" s="1938"/>
      <c r="AT72" s="1938"/>
      <c r="AU72" s="1938"/>
      <c r="AV72" s="1938"/>
      <c r="AW72" s="1938"/>
      <c r="AX72" s="1938"/>
      <c r="AY72" s="1938"/>
      <c r="AZ72" s="1785"/>
      <c r="BA72" s="1771"/>
      <c r="BB72" s="1771"/>
      <c r="BC72" s="1771"/>
      <c r="BD72" s="1771"/>
      <c r="BE72" s="1771"/>
      <c r="BF72" s="1771"/>
      <c r="BG72" s="1771"/>
      <c r="BH72" s="1772"/>
      <c r="BI72" s="1771"/>
      <c r="BJ72" s="1771"/>
      <c r="BK72" s="1771"/>
      <c r="BL72" s="1771"/>
      <c r="BM72" s="1771"/>
      <c r="BN72" s="1771"/>
      <c r="BO72" s="1771"/>
      <c r="BP72" s="1771"/>
      <c r="BQ72" s="1772"/>
      <c r="BR72" s="1771"/>
      <c r="BS72" s="1771"/>
      <c r="BT72" s="1771"/>
      <c r="BU72" s="1771"/>
      <c r="BV72" s="1771"/>
      <c r="BW72" s="1771"/>
      <c r="BX72" s="1771"/>
      <c r="BY72" s="1771"/>
      <c r="BZ72" s="1776"/>
      <c r="CA72" s="64"/>
      <c r="CB72" s="2"/>
      <c r="CC72" s="143"/>
      <c r="CD72" s="146"/>
      <c r="CE72" s="1652" t="s">
        <v>225</v>
      </c>
      <c r="CF72" s="1652"/>
      <c r="CG72" s="1652"/>
      <c r="CH72" s="1652"/>
      <c r="CI72" s="1652"/>
      <c r="CJ72" s="1652"/>
      <c r="CK72" s="1652"/>
      <c r="CL72" s="1652"/>
      <c r="CM72" s="1652"/>
      <c r="CN72" s="1652"/>
      <c r="CO72" s="1652"/>
      <c r="CP72" s="1652"/>
      <c r="CQ72" s="1652"/>
      <c r="CR72" s="1652"/>
      <c r="CS72" s="1652"/>
      <c r="CT72" s="1652"/>
      <c r="CU72" s="1652"/>
      <c r="CV72" s="1652"/>
      <c r="CW72" s="1652"/>
      <c r="CX72" s="1652"/>
      <c r="CY72" s="1652"/>
      <c r="CZ72" s="1652"/>
      <c r="DA72" s="1652"/>
      <c r="DB72" s="1652"/>
      <c r="DC72" s="1652"/>
      <c r="DD72" s="1652"/>
      <c r="DE72" s="1652"/>
      <c r="DF72" s="1652"/>
      <c r="DG72" s="1652"/>
      <c r="DH72" s="1652"/>
      <c r="DI72" s="1652"/>
      <c r="DJ72" s="1652"/>
      <c r="DK72" s="1652"/>
      <c r="DL72" s="1652"/>
      <c r="DM72" s="1652"/>
      <c r="DN72" s="1652"/>
      <c r="DO72" s="1652"/>
      <c r="DP72" s="1652"/>
      <c r="DQ72" s="1652"/>
      <c r="DR72" s="1652"/>
      <c r="DS72" s="1652"/>
      <c r="DT72" s="1652"/>
      <c r="DU72" s="1652"/>
      <c r="DV72" s="1652"/>
      <c r="DW72" s="1652"/>
      <c r="DX72" s="1652"/>
      <c r="DY72" s="1652"/>
      <c r="DZ72" s="1652"/>
      <c r="EA72" s="1652"/>
      <c r="EB72" s="1652"/>
      <c r="EC72" s="124"/>
      <c r="ED72" s="124"/>
      <c r="EE72" s="1563" t="s">
        <v>226</v>
      </c>
      <c r="EF72" s="1563"/>
      <c r="EG72" s="1563"/>
      <c r="EH72" s="1563"/>
      <c r="EI72" s="1563"/>
      <c r="EJ72" s="1563"/>
      <c r="EK72" s="1563"/>
      <c r="EL72" s="1563"/>
      <c r="EM72" s="1563"/>
      <c r="EN72" s="1563"/>
      <c r="EO72" s="1563"/>
      <c r="EP72" s="1563"/>
      <c r="EQ72" s="1563"/>
      <c r="ER72" s="1722" t="str">
        <f>IF(AZ68="","",AZ68)</f>
        <v/>
      </c>
      <c r="ES72" s="1722"/>
      <c r="ET72" s="1722"/>
      <c r="EU72" s="1722" t="str">
        <f>IF(BC68="","",BC68)</f>
        <v/>
      </c>
      <c r="EV72" s="1722"/>
      <c r="EW72" s="1722"/>
      <c r="EX72" s="1722" t="str">
        <f>IF(BF68="","",BF68)</f>
        <v/>
      </c>
      <c r="EY72" s="1722"/>
      <c r="EZ72" s="1723"/>
      <c r="FA72" s="1722" t="str">
        <f>IF(BI68="","",BI68)</f>
        <v/>
      </c>
      <c r="FB72" s="1722"/>
      <c r="FC72" s="1722"/>
      <c r="FD72" s="1722" t="str">
        <f>IF(BL68="","",BL68)</f>
        <v/>
      </c>
      <c r="FE72" s="1722"/>
      <c r="FF72" s="1722"/>
      <c r="FG72" s="1722" t="str">
        <f>IF(BO68="","",BO68)</f>
        <v/>
      </c>
      <c r="FH72" s="1722"/>
      <c r="FI72" s="1723"/>
      <c r="FJ72" s="1722" t="str">
        <f>IF(BR68="","",BR68)</f>
        <v/>
      </c>
      <c r="FK72" s="1722"/>
      <c r="FL72" s="1722"/>
      <c r="FM72" s="1722" t="str">
        <f>IF(BU68="","",BU68)</f>
        <v/>
      </c>
      <c r="FN72" s="1722"/>
      <c r="FO72" s="1722"/>
      <c r="FP72" s="1722" t="str">
        <f>IF(BX68="","",BX68)</f>
        <v/>
      </c>
      <c r="FQ72" s="1722"/>
      <c r="FR72" s="1727"/>
      <c r="FS72" s="125"/>
      <c r="FT72" s="145"/>
    </row>
    <row r="73" spans="2:176" ht="9.75" customHeight="1" x14ac:dyDescent="0.2">
      <c r="B73" s="739"/>
      <c r="C73" s="740"/>
      <c r="D73" s="740"/>
      <c r="E73" s="740"/>
      <c r="F73" s="828"/>
      <c r="G73" s="828"/>
      <c r="H73" s="828"/>
      <c r="I73" s="828"/>
      <c r="J73" s="828"/>
      <c r="K73" s="828"/>
      <c r="L73" s="828"/>
      <c r="M73" s="828"/>
      <c r="N73" s="828"/>
      <c r="O73" s="828"/>
      <c r="P73" s="828"/>
      <c r="Q73" s="828"/>
      <c r="R73" s="848"/>
      <c r="S73" s="849"/>
      <c r="T73" s="22"/>
      <c r="U73" s="70"/>
      <c r="V73" s="2227"/>
      <c r="W73" s="2228"/>
      <c r="X73" s="2228"/>
      <c r="Y73" s="2228"/>
      <c r="Z73" s="2228"/>
      <c r="AA73" s="2228"/>
      <c r="AB73" s="2228"/>
      <c r="AC73" s="2228"/>
      <c r="AD73" s="2228"/>
      <c r="AE73" s="2228"/>
      <c r="AF73" s="2228"/>
      <c r="AG73" s="2228"/>
      <c r="AH73" s="2228"/>
      <c r="AI73" s="2228"/>
      <c r="AJ73" s="2228"/>
      <c r="AK73" s="2228"/>
      <c r="AL73" s="2228"/>
      <c r="AM73" s="2228"/>
      <c r="AN73" s="2228"/>
      <c r="AO73" s="2228"/>
      <c r="AP73" s="2228"/>
      <c r="AQ73" s="2228"/>
      <c r="AR73" s="2228"/>
      <c r="AS73" s="2228"/>
      <c r="AT73" s="2228"/>
      <c r="AU73" s="2228"/>
      <c r="AV73" s="2228"/>
      <c r="AW73" s="2228"/>
      <c r="AX73" s="2228"/>
      <c r="AY73" s="2228"/>
      <c r="AZ73" s="1786"/>
      <c r="BA73" s="1773"/>
      <c r="BB73" s="1773"/>
      <c r="BC73" s="1773"/>
      <c r="BD73" s="1773"/>
      <c r="BE73" s="1773"/>
      <c r="BF73" s="1773"/>
      <c r="BG73" s="1773"/>
      <c r="BH73" s="1774"/>
      <c r="BI73" s="1773"/>
      <c r="BJ73" s="1773"/>
      <c r="BK73" s="1773"/>
      <c r="BL73" s="1773"/>
      <c r="BM73" s="1773"/>
      <c r="BN73" s="1773"/>
      <c r="BO73" s="1773"/>
      <c r="BP73" s="1773"/>
      <c r="BQ73" s="1774"/>
      <c r="BR73" s="1773"/>
      <c r="BS73" s="1773"/>
      <c r="BT73" s="1773"/>
      <c r="BU73" s="1773"/>
      <c r="BV73" s="1773"/>
      <c r="BW73" s="1773"/>
      <c r="BX73" s="1773"/>
      <c r="BY73" s="1773"/>
      <c r="BZ73" s="1777"/>
      <c r="CA73" s="64"/>
      <c r="CB73" s="2"/>
      <c r="CC73" s="143"/>
      <c r="CD73" s="125"/>
      <c r="CE73" s="1736" t="str">
        <f>IF(F60="","",F60)</f>
        <v/>
      </c>
      <c r="CF73" s="1737"/>
      <c r="CG73" s="1737"/>
      <c r="CH73" s="1737"/>
      <c r="CI73" s="1737"/>
      <c r="CJ73" s="1737"/>
      <c r="CK73" s="1737"/>
      <c r="CL73" s="1737"/>
      <c r="CM73" s="1737"/>
      <c r="CN73" s="1737"/>
      <c r="CO73" s="1737"/>
      <c r="CP73" s="1737"/>
      <c r="CQ73" s="1737"/>
      <c r="CR73" s="1737"/>
      <c r="CS73" s="1737"/>
      <c r="CT73" s="1737"/>
      <c r="CU73" s="1737"/>
      <c r="CV73" s="1737"/>
      <c r="CW73" s="1737"/>
      <c r="CX73" s="1737"/>
      <c r="CY73" s="1737"/>
      <c r="CZ73" s="1737"/>
      <c r="DA73" s="1737"/>
      <c r="DB73" s="1737"/>
      <c r="DC73" s="1737"/>
      <c r="DD73" s="1737"/>
      <c r="DE73" s="1737"/>
      <c r="DF73" s="1737"/>
      <c r="DG73" s="1737"/>
      <c r="DH73" s="1737"/>
      <c r="DI73" s="1737"/>
      <c r="DJ73" s="1737"/>
      <c r="DK73" s="1737"/>
      <c r="DL73" s="1737"/>
      <c r="DM73" s="1737"/>
      <c r="DN73" s="1737"/>
      <c r="DO73" s="1737"/>
      <c r="DP73" s="1737"/>
      <c r="DQ73" s="1737"/>
      <c r="DR73" s="1737"/>
      <c r="DS73" s="1737"/>
      <c r="DT73" s="1737"/>
      <c r="DU73" s="1737"/>
      <c r="DV73" s="1737"/>
      <c r="DW73" s="1737"/>
      <c r="DX73" s="1737"/>
      <c r="DY73" s="1737"/>
      <c r="DZ73" s="1737"/>
      <c r="EA73" s="1737"/>
      <c r="EB73" s="1738"/>
      <c r="EC73" s="124"/>
      <c r="ED73" s="124"/>
      <c r="EE73" s="1563"/>
      <c r="EF73" s="1563"/>
      <c r="EG73" s="1563"/>
      <c r="EH73" s="1563"/>
      <c r="EI73" s="1563"/>
      <c r="EJ73" s="1563"/>
      <c r="EK73" s="1563"/>
      <c r="EL73" s="1563"/>
      <c r="EM73" s="1563"/>
      <c r="EN73" s="1563"/>
      <c r="EO73" s="1563"/>
      <c r="EP73" s="1563"/>
      <c r="EQ73" s="1563"/>
      <c r="ER73" s="1696"/>
      <c r="ES73" s="1696"/>
      <c r="ET73" s="1696"/>
      <c r="EU73" s="1696"/>
      <c r="EV73" s="1696"/>
      <c r="EW73" s="1696"/>
      <c r="EX73" s="1696"/>
      <c r="EY73" s="1696"/>
      <c r="EZ73" s="1698"/>
      <c r="FA73" s="1696"/>
      <c r="FB73" s="1696"/>
      <c r="FC73" s="1696"/>
      <c r="FD73" s="1696"/>
      <c r="FE73" s="1696"/>
      <c r="FF73" s="1696"/>
      <c r="FG73" s="1696"/>
      <c r="FH73" s="1696"/>
      <c r="FI73" s="1698"/>
      <c r="FJ73" s="1696"/>
      <c r="FK73" s="1696"/>
      <c r="FL73" s="1696"/>
      <c r="FM73" s="1696"/>
      <c r="FN73" s="1696"/>
      <c r="FO73" s="1696"/>
      <c r="FP73" s="1696"/>
      <c r="FQ73" s="1696"/>
      <c r="FR73" s="1700"/>
      <c r="FS73" s="125"/>
      <c r="FT73" s="145"/>
    </row>
    <row r="74" spans="2:176" ht="9.75" customHeight="1" x14ac:dyDescent="0.2">
      <c r="B74" s="2848" t="s">
        <v>89</v>
      </c>
      <c r="C74" s="2849"/>
      <c r="D74" s="2849"/>
      <c r="E74" s="2849"/>
      <c r="F74" s="2850" t="str">
        <f>IF(F22="","",F22)</f>
        <v/>
      </c>
      <c r="G74" s="2851"/>
      <c r="H74" s="2851"/>
      <c r="I74" s="2851"/>
      <c r="J74" s="2851"/>
      <c r="K74" s="2851"/>
      <c r="L74" s="2851"/>
      <c r="M74" s="2851"/>
      <c r="N74" s="2851"/>
      <c r="O74" s="2851"/>
      <c r="P74" s="2851"/>
      <c r="Q74" s="2851"/>
      <c r="R74" s="2851"/>
      <c r="S74" s="2852"/>
      <c r="T74" s="23"/>
      <c r="V74" s="1934" t="s">
        <v>255</v>
      </c>
      <c r="W74" s="1935"/>
      <c r="X74" s="1935"/>
      <c r="Y74" s="1935"/>
      <c r="Z74" s="1935"/>
      <c r="AA74" s="1935"/>
      <c r="AB74" s="1935"/>
      <c r="AC74" s="1935"/>
      <c r="AD74" s="1935"/>
      <c r="AE74" s="1935"/>
      <c r="AF74" s="1935"/>
      <c r="AG74" s="1935"/>
      <c r="AH74" s="1935"/>
      <c r="AI74" s="1935"/>
      <c r="AJ74" s="1935"/>
      <c r="AK74" s="1935"/>
      <c r="AL74" s="1935"/>
      <c r="AM74" s="1935"/>
      <c r="AN74" s="1935"/>
      <c r="AO74" s="1935"/>
      <c r="AP74" s="1935"/>
      <c r="AQ74" s="1935"/>
      <c r="AR74" s="1935"/>
      <c r="AS74" s="1935"/>
      <c r="AT74" s="1935"/>
      <c r="AU74" s="1935"/>
      <c r="AV74" s="1935"/>
      <c r="AW74" s="1935"/>
      <c r="AX74" s="1935"/>
      <c r="AY74" s="1935"/>
      <c r="AZ74" s="1784" t="str">
        <f>IF(AZ$22="","",AZ$22)</f>
        <v/>
      </c>
      <c r="BA74" s="1769"/>
      <c r="BB74" s="1769"/>
      <c r="BC74" s="1769" t="str">
        <f>IF(BC$22="","",BC$22)</f>
        <v/>
      </c>
      <c r="BD74" s="1769"/>
      <c r="BE74" s="1769"/>
      <c r="BF74" s="1769" t="str">
        <f>IF(BF$22="","",BF$22)</f>
        <v/>
      </c>
      <c r="BG74" s="1769"/>
      <c r="BH74" s="1770"/>
      <c r="BI74" s="1769" t="str">
        <f>IF(BI$22="","",BI$22)</f>
        <v/>
      </c>
      <c r="BJ74" s="1769"/>
      <c r="BK74" s="1769"/>
      <c r="BL74" s="1769" t="str">
        <f>IF(BL$22="","",BL$22)</f>
        <v/>
      </c>
      <c r="BM74" s="1769"/>
      <c r="BN74" s="1769"/>
      <c r="BO74" s="1769" t="str">
        <f>IF(BO$22="","",BO$22)</f>
        <v/>
      </c>
      <c r="BP74" s="1769"/>
      <c r="BQ74" s="1770"/>
      <c r="BR74" s="1769" t="str">
        <f>IF(BR$22="","",BR$22)</f>
        <v/>
      </c>
      <c r="BS74" s="1769"/>
      <c r="BT74" s="1769"/>
      <c r="BU74" s="1769" t="str">
        <f>IF(BU$22="","",BU$22)</f>
        <v/>
      </c>
      <c r="BV74" s="1769"/>
      <c r="BW74" s="1769"/>
      <c r="BX74" s="1769" t="str">
        <f>IF(BX$22="","",BX$22)</f>
        <v/>
      </c>
      <c r="BY74" s="1769"/>
      <c r="BZ74" s="1775"/>
      <c r="CA74" s="64"/>
      <c r="CB74" s="2"/>
      <c r="CC74" s="143"/>
      <c r="CD74" s="125"/>
      <c r="CE74" s="1739"/>
      <c r="CF74" s="1740"/>
      <c r="CG74" s="1740"/>
      <c r="CH74" s="1740"/>
      <c r="CI74" s="1740"/>
      <c r="CJ74" s="1740"/>
      <c r="CK74" s="1740"/>
      <c r="CL74" s="1740"/>
      <c r="CM74" s="1740"/>
      <c r="CN74" s="1740"/>
      <c r="CO74" s="1740"/>
      <c r="CP74" s="1740"/>
      <c r="CQ74" s="1740"/>
      <c r="CR74" s="1740"/>
      <c r="CS74" s="1740"/>
      <c r="CT74" s="1740"/>
      <c r="CU74" s="1740"/>
      <c r="CV74" s="1740"/>
      <c r="CW74" s="1740"/>
      <c r="CX74" s="1740"/>
      <c r="CY74" s="1740"/>
      <c r="CZ74" s="1740"/>
      <c r="DA74" s="1740"/>
      <c r="DB74" s="1740"/>
      <c r="DC74" s="1740"/>
      <c r="DD74" s="1740"/>
      <c r="DE74" s="1740"/>
      <c r="DF74" s="1740"/>
      <c r="DG74" s="1740"/>
      <c r="DH74" s="1740"/>
      <c r="DI74" s="1740"/>
      <c r="DJ74" s="1740"/>
      <c r="DK74" s="1740"/>
      <c r="DL74" s="1740"/>
      <c r="DM74" s="1740"/>
      <c r="DN74" s="1740"/>
      <c r="DO74" s="1740"/>
      <c r="DP74" s="1740"/>
      <c r="DQ74" s="1740"/>
      <c r="DR74" s="1740"/>
      <c r="DS74" s="1740"/>
      <c r="DT74" s="1740"/>
      <c r="DU74" s="1740"/>
      <c r="DV74" s="1740"/>
      <c r="DW74" s="1740"/>
      <c r="DX74" s="1740"/>
      <c r="DY74" s="1740"/>
      <c r="DZ74" s="1740"/>
      <c r="EA74" s="1740"/>
      <c r="EB74" s="1741"/>
      <c r="EC74" s="124"/>
      <c r="ED74" s="124"/>
      <c r="EE74" s="1563"/>
      <c r="EF74" s="1563"/>
      <c r="EG74" s="1563"/>
      <c r="EH74" s="1563"/>
      <c r="EI74" s="1563"/>
      <c r="EJ74" s="1563"/>
      <c r="EK74" s="1563"/>
      <c r="EL74" s="1563"/>
      <c r="EM74" s="1563"/>
      <c r="EN74" s="1563"/>
      <c r="EO74" s="1563"/>
      <c r="EP74" s="1563"/>
      <c r="EQ74" s="1563"/>
      <c r="ER74" s="1697"/>
      <c r="ES74" s="1697"/>
      <c r="ET74" s="1697"/>
      <c r="EU74" s="1697"/>
      <c r="EV74" s="1697"/>
      <c r="EW74" s="1697"/>
      <c r="EX74" s="1697"/>
      <c r="EY74" s="1697"/>
      <c r="EZ74" s="1699"/>
      <c r="FA74" s="1697"/>
      <c r="FB74" s="1697"/>
      <c r="FC74" s="1697"/>
      <c r="FD74" s="1697"/>
      <c r="FE74" s="1697"/>
      <c r="FF74" s="1697"/>
      <c r="FG74" s="1697"/>
      <c r="FH74" s="1697"/>
      <c r="FI74" s="1699"/>
      <c r="FJ74" s="1697"/>
      <c r="FK74" s="1697"/>
      <c r="FL74" s="1697"/>
      <c r="FM74" s="1697"/>
      <c r="FN74" s="1697"/>
      <c r="FO74" s="1697"/>
      <c r="FP74" s="1697"/>
      <c r="FQ74" s="1697"/>
      <c r="FR74" s="1701"/>
      <c r="FS74" s="125"/>
      <c r="FT74" s="145"/>
    </row>
    <row r="75" spans="2:176" ht="9.75" customHeight="1" x14ac:dyDescent="0.2">
      <c r="B75" s="2848"/>
      <c r="C75" s="2849"/>
      <c r="D75" s="2849"/>
      <c r="E75" s="2849"/>
      <c r="F75" s="2853"/>
      <c r="G75" s="2854"/>
      <c r="H75" s="2854"/>
      <c r="I75" s="2854"/>
      <c r="J75" s="2854"/>
      <c r="K75" s="2854"/>
      <c r="L75" s="2854"/>
      <c r="M75" s="2854"/>
      <c r="N75" s="2854"/>
      <c r="O75" s="2854"/>
      <c r="P75" s="2854"/>
      <c r="Q75" s="2854"/>
      <c r="R75" s="2854"/>
      <c r="S75" s="2855"/>
      <c r="T75" s="23"/>
      <c r="U75" s="70"/>
      <c r="V75" s="1937"/>
      <c r="W75" s="1938"/>
      <c r="X75" s="1938"/>
      <c r="Y75" s="1938"/>
      <c r="Z75" s="1938"/>
      <c r="AA75" s="1938"/>
      <c r="AB75" s="1938"/>
      <c r="AC75" s="1938"/>
      <c r="AD75" s="1938"/>
      <c r="AE75" s="1938"/>
      <c r="AF75" s="1938"/>
      <c r="AG75" s="1938"/>
      <c r="AH75" s="1938"/>
      <c r="AI75" s="1938"/>
      <c r="AJ75" s="1938"/>
      <c r="AK75" s="1938"/>
      <c r="AL75" s="1938"/>
      <c r="AM75" s="1938"/>
      <c r="AN75" s="1938"/>
      <c r="AO75" s="1938"/>
      <c r="AP75" s="1938"/>
      <c r="AQ75" s="1938"/>
      <c r="AR75" s="1938"/>
      <c r="AS75" s="1938"/>
      <c r="AT75" s="1938"/>
      <c r="AU75" s="1938"/>
      <c r="AV75" s="1938"/>
      <c r="AW75" s="1938"/>
      <c r="AX75" s="1938"/>
      <c r="AY75" s="1938"/>
      <c r="AZ75" s="1785"/>
      <c r="BA75" s="1771"/>
      <c r="BB75" s="1771"/>
      <c r="BC75" s="1771"/>
      <c r="BD75" s="1771"/>
      <c r="BE75" s="1771"/>
      <c r="BF75" s="1771"/>
      <c r="BG75" s="1771"/>
      <c r="BH75" s="1772"/>
      <c r="BI75" s="1771"/>
      <c r="BJ75" s="1771"/>
      <c r="BK75" s="1771"/>
      <c r="BL75" s="1771"/>
      <c r="BM75" s="1771"/>
      <c r="BN75" s="1771"/>
      <c r="BO75" s="1771"/>
      <c r="BP75" s="1771"/>
      <c r="BQ75" s="1772"/>
      <c r="BR75" s="1771"/>
      <c r="BS75" s="1771"/>
      <c r="BT75" s="1771"/>
      <c r="BU75" s="1771"/>
      <c r="BV75" s="1771"/>
      <c r="BW75" s="1771"/>
      <c r="BX75" s="1771"/>
      <c r="BY75" s="1771"/>
      <c r="BZ75" s="1776"/>
      <c r="CA75" s="64"/>
      <c r="CB75" s="2"/>
      <c r="CC75" s="143"/>
      <c r="CD75" s="146"/>
      <c r="CE75" s="1742"/>
      <c r="CF75" s="1743"/>
      <c r="CG75" s="1743"/>
      <c r="CH75" s="1743"/>
      <c r="CI75" s="1743"/>
      <c r="CJ75" s="1743"/>
      <c r="CK75" s="1743"/>
      <c r="CL75" s="1743"/>
      <c r="CM75" s="1743"/>
      <c r="CN75" s="1743"/>
      <c r="CO75" s="1743"/>
      <c r="CP75" s="1743"/>
      <c r="CQ75" s="1743"/>
      <c r="CR75" s="1743"/>
      <c r="CS75" s="1743"/>
      <c r="CT75" s="1743"/>
      <c r="CU75" s="1743"/>
      <c r="CV75" s="1743"/>
      <c r="CW75" s="1743"/>
      <c r="CX75" s="1743"/>
      <c r="CY75" s="1743"/>
      <c r="CZ75" s="1743"/>
      <c r="DA75" s="1743"/>
      <c r="DB75" s="1743"/>
      <c r="DC75" s="1743"/>
      <c r="DD75" s="1743"/>
      <c r="DE75" s="1743"/>
      <c r="DF75" s="1743"/>
      <c r="DG75" s="1743"/>
      <c r="DH75" s="1743"/>
      <c r="DI75" s="1743"/>
      <c r="DJ75" s="1743"/>
      <c r="DK75" s="1743"/>
      <c r="DL75" s="1743"/>
      <c r="DM75" s="1743"/>
      <c r="DN75" s="1743"/>
      <c r="DO75" s="1743"/>
      <c r="DP75" s="1743"/>
      <c r="DQ75" s="1743"/>
      <c r="DR75" s="1743"/>
      <c r="DS75" s="1743"/>
      <c r="DT75" s="1743"/>
      <c r="DU75" s="1743"/>
      <c r="DV75" s="1743"/>
      <c r="DW75" s="1743"/>
      <c r="DX75" s="1743"/>
      <c r="DY75" s="1743"/>
      <c r="DZ75" s="1743"/>
      <c r="EA75" s="1743"/>
      <c r="EB75" s="1744"/>
      <c r="EC75" s="124"/>
      <c r="ED75" s="124"/>
      <c r="EE75" s="1563" t="s">
        <v>227</v>
      </c>
      <c r="EF75" s="1563"/>
      <c r="EG75" s="1563"/>
      <c r="EH75" s="1563"/>
      <c r="EI75" s="1563"/>
      <c r="EJ75" s="1563"/>
      <c r="EK75" s="1563"/>
      <c r="EL75" s="1563"/>
      <c r="EM75" s="1563"/>
      <c r="EN75" s="1563"/>
      <c r="EO75" s="1563"/>
      <c r="EP75" s="1563"/>
      <c r="EQ75" s="1563"/>
      <c r="ER75" s="1722" t="str">
        <f>IF(AZ71="","",AZ71)</f>
        <v/>
      </c>
      <c r="ES75" s="1722"/>
      <c r="ET75" s="1722"/>
      <c r="EU75" s="1722" t="str">
        <f>IF(BC71="","",BC71)</f>
        <v/>
      </c>
      <c r="EV75" s="1722"/>
      <c r="EW75" s="1722"/>
      <c r="EX75" s="1722" t="str">
        <f>IF(BF71="","",BF71)</f>
        <v/>
      </c>
      <c r="EY75" s="1722"/>
      <c r="EZ75" s="1723"/>
      <c r="FA75" s="1722" t="str">
        <f>IF(BI71="","",BI71)</f>
        <v/>
      </c>
      <c r="FB75" s="1722"/>
      <c r="FC75" s="1722"/>
      <c r="FD75" s="1722" t="str">
        <f>IF(BL71="","",BL71)</f>
        <v/>
      </c>
      <c r="FE75" s="1722"/>
      <c r="FF75" s="1722"/>
      <c r="FG75" s="1722" t="str">
        <f>IF(BO71="","",BO71)</f>
        <v/>
      </c>
      <c r="FH75" s="1722"/>
      <c r="FI75" s="1723"/>
      <c r="FJ75" s="1722" t="str">
        <f>IF(BR71="","",BR71)</f>
        <v/>
      </c>
      <c r="FK75" s="1722"/>
      <c r="FL75" s="1722"/>
      <c r="FM75" s="1722" t="str">
        <f>IF(BU71="","",BU71)</f>
        <v/>
      </c>
      <c r="FN75" s="1722"/>
      <c r="FO75" s="1722"/>
      <c r="FP75" s="1722" t="str">
        <f>IF(AND(BX71="",BX68&lt;&gt;""),"0",IF(BX71="","",BX71))</f>
        <v/>
      </c>
      <c r="FQ75" s="1722"/>
      <c r="FR75" s="1727"/>
      <c r="FS75" s="125"/>
      <c r="FT75" s="145"/>
    </row>
    <row r="76" spans="2:176" ht="9.75" customHeight="1" x14ac:dyDescent="0.2">
      <c r="B76" s="1049" t="s">
        <v>8</v>
      </c>
      <c r="C76" s="1050"/>
      <c r="D76" s="1050"/>
      <c r="E76" s="1050"/>
      <c r="F76" s="1083" t="str">
        <f t="shared" ref="F76:L76" si="1">IF(F24="","",F24)</f>
        <v/>
      </c>
      <c r="G76" s="835" t="str">
        <f t="shared" si="1"/>
        <v/>
      </c>
      <c r="H76" s="835" t="str">
        <f t="shared" si="1"/>
        <v/>
      </c>
      <c r="I76" s="835" t="str">
        <f t="shared" si="1"/>
        <v/>
      </c>
      <c r="J76" s="835" t="str">
        <f t="shared" si="1"/>
        <v/>
      </c>
      <c r="K76" s="835" t="str">
        <f t="shared" si="1"/>
        <v/>
      </c>
      <c r="L76" s="365" t="str">
        <f t="shared" si="1"/>
        <v/>
      </c>
      <c r="M76" s="1044"/>
      <c r="N76" s="1044"/>
      <c r="O76" s="1044"/>
      <c r="P76" s="1044"/>
      <c r="Q76" s="1044"/>
      <c r="R76" s="1044"/>
      <c r="S76" s="1045"/>
      <c r="T76" s="14"/>
      <c r="U76" s="70"/>
      <c r="V76" s="2227"/>
      <c r="W76" s="2228"/>
      <c r="X76" s="2228"/>
      <c r="Y76" s="2228"/>
      <c r="Z76" s="2228"/>
      <c r="AA76" s="2228"/>
      <c r="AB76" s="2228"/>
      <c r="AC76" s="2228"/>
      <c r="AD76" s="2228"/>
      <c r="AE76" s="2228"/>
      <c r="AF76" s="2228"/>
      <c r="AG76" s="2228"/>
      <c r="AH76" s="2228"/>
      <c r="AI76" s="2228"/>
      <c r="AJ76" s="2228"/>
      <c r="AK76" s="2228"/>
      <c r="AL76" s="2228"/>
      <c r="AM76" s="2228"/>
      <c r="AN76" s="2228"/>
      <c r="AO76" s="2228"/>
      <c r="AP76" s="2228"/>
      <c r="AQ76" s="2228"/>
      <c r="AR76" s="2228"/>
      <c r="AS76" s="2228"/>
      <c r="AT76" s="2228"/>
      <c r="AU76" s="2228"/>
      <c r="AV76" s="2228"/>
      <c r="AW76" s="2228"/>
      <c r="AX76" s="2228"/>
      <c r="AY76" s="2228"/>
      <c r="AZ76" s="1786"/>
      <c r="BA76" s="1773"/>
      <c r="BB76" s="1773"/>
      <c r="BC76" s="1773"/>
      <c r="BD76" s="1773"/>
      <c r="BE76" s="1773"/>
      <c r="BF76" s="1773"/>
      <c r="BG76" s="1773"/>
      <c r="BH76" s="1774"/>
      <c r="BI76" s="1773"/>
      <c r="BJ76" s="1773"/>
      <c r="BK76" s="1773"/>
      <c r="BL76" s="1773"/>
      <c r="BM76" s="1773"/>
      <c r="BN76" s="1773"/>
      <c r="BO76" s="1773"/>
      <c r="BP76" s="1773"/>
      <c r="BQ76" s="1774"/>
      <c r="BR76" s="1773"/>
      <c r="BS76" s="1773"/>
      <c r="BT76" s="1773"/>
      <c r="BU76" s="1773"/>
      <c r="BV76" s="1773"/>
      <c r="BW76" s="1773"/>
      <c r="BX76" s="1773"/>
      <c r="BY76" s="1773"/>
      <c r="BZ76" s="1777"/>
      <c r="CA76" s="64"/>
      <c r="CB76" s="2"/>
      <c r="CC76" s="148"/>
      <c r="CD76" s="125"/>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563"/>
      <c r="EF76" s="1563"/>
      <c r="EG76" s="1563"/>
      <c r="EH76" s="1563"/>
      <c r="EI76" s="1563"/>
      <c r="EJ76" s="1563"/>
      <c r="EK76" s="1563"/>
      <c r="EL76" s="1563"/>
      <c r="EM76" s="1563"/>
      <c r="EN76" s="1563"/>
      <c r="EO76" s="1563"/>
      <c r="EP76" s="1563"/>
      <c r="EQ76" s="1563"/>
      <c r="ER76" s="1696"/>
      <c r="ES76" s="1696"/>
      <c r="ET76" s="1696"/>
      <c r="EU76" s="1696"/>
      <c r="EV76" s="1696"/>
      <c r="EW76" s="1696"/>
      <c r="EX76" s="1696"/>
      <c r="EY76" s="1696"/>
      <c r="EZ76" s="1698"/>
      <c r="FA76" s="1696"/>
      <c r="FB76" s="1696"/>
      <c r="FC76" s="1696"/>
      <c r="FD76" s="1696"/>
      <c r="FE76" s="1696"/>
      <c r="FF76" s="1696"/>
      <c r="FG76" s="1696"/>
      <c r="FH76" s="1696"/>
      <c r="FI76" s="1698"/>
      <c r="FJ76" s="1696"/>
      <c r="FK76" s="1696"/>
      <c r="FL76" s="1696"/>
      <c r="FM76" s="1696"/>
      <c r="FN76" s="1696"/>
      <c r="FO76" s="1696"/>
      <c r="FP76" s="1696"/>
      <c r="FQ76" s="1696"/>
      <c r="FR76" s="1700"/>
      <c r="FS76" s="125"/>
      <c r="FT76" s="145"/>
    </row>
    <row r="77" spans="2:176" ht="9.75" customHeight="1" x14ac:dyDescent="0.2">
      <c r="B77" s="1049"/>
      <c r="C77" s="1050"/>
      <c r="D77" s="1050"/>
      <c r="E77" s="1050"/>
      <c r="F77" s="1084"/>
      <c r="G77" s="836"/>
      <c r="H77" s="836"/>
      <c r="I77" s="836"/>
      <c r="J77" s="836"/>
      <c r="K77" s="836"/>
      <c r="L77" s="368"/>
      <c r="M77" s="1044"/>
      <c r="N77" s="1044"/>
      <c r="O77" s="1044"/>
      <c r="P77" s="1044"/>
      <c r="Q77" s="1044"/>
      <c r="R77" s="1044"/>
      <c r="S77" s="1045"/>
      <c r="T77" s="14"/>
      <c r="V77" s="1934" t="s">
        <v>188</v>
      </c>
      <c r="W77" s="1935"/>
      <c r="X77" s="1935"/>
      <c r="Y77" s="1935"/>
      <c r="Z77" s="1935"/>
      <c r="AA77" s="1935"/>
      <c r="AB77" s="1935"/>
      <c r="AC77" s="1935"/>
      <c r="AD77" s="1935"/>
      <c r="AE77" s="1935"/>
      <c r="AF77" s="1935"/>
      <c r="AG77" s="1935"/>
      <c r="AH77" s="1935"/>
      <c r="AI77" s="1935"/>
      <c r="AJ77" s="1935"/>
      <c r="AK77" s="1935"/>
      <c r="AL77" s="1935"/>
      <c r="AM77" s="1935"/>
      <c r="AN77" s="1935"/>
      <c r="AO77" s="1935"/>
      <c r="AP77" s="1935"/>
      <c r="AQ77" s="1935"/>
      <c r="AR77" s="1935"/>
      <c r="AS77" s="1935"/>
      <c r="AT77" s="1935"/>
      <c r="AU77" s="1935"/>
      <c r="AV77" s="1935"/>
      <c r="AW77" s="1935"/>
      <c r="AX77" s="1935"/>
      <c r="AY77" s="1935"/>
      <c r="AZ77" s="1785" t="str">
        <f>IF(AZ$25="","",AZ$25)</f>
        <v/>
      </c>
      <c r="BA77" s="1771"/>
      <c r="BB77" s="1771"/>
      <c r="BC77" s="1771" t="str">
        <f>IF(BC$25="","",BC$25)</f>
        <v/>
      </c>
      <c r="BD77" s="1771"/>
      <c r="BE77" s="1771"/>
      <c r="BF77" s="1771" t="str">
        <f>IF(BF$25="","",BF$25)</f>
        <v/>
      </c>
      <c r="BG77" s="1771"/>
      <c r="BH77" s="1772"/>
      <c r="BI77" s="1771" t="str">
        <f>IF(BI$25="","",BI$25)</f>
        <v/>
      </c>
      <c r="BJ77" s="1771"/>
      <c r="BK77" s="1771"/>
      <c r="BL77" s="1771" t="str">
        <f>IF(BL$25="","",BL$25)</f>
        <v/>
      </c>
      <c r="BM77" s="1771"/>
      <c r="BN77" s="1771"/>
      <c r="BO77" s="1771" t="str">
        <f>IF(BO$25="","",BO$25)</f>
        <v/>
      </c>
      <c r="BP77" s="1771"/>
      <c r="BQ77" s="1772"/>
      <c r="BR77" s="1771" t="str">
        <f>IF(BR$25="","",BR$25)</f>
        <v/>
      </c>
      <c r="BS77" s="1771"/>
      <c r="BT77" s="1771"/>
      <c r="BU77" s="1771" t="str">
        <f>IF(BU$25="","",BU$25)</f>
        <v/>
      </c>
      <c r="BV77" s="1771"/>
      <c r="BW77" s="1771"/>
      <c r="BX77" s="1771" t="str">
        <f>IF(BX$25="","",BX$25)</f>
        <v/>
      </c>
      <c r="BY77" s="1771"/>
      <c r="BZ77" s="1776"/>
      <c r="CA77" s="64"/>
      <c r="CB77" s="2"/>
      <c r="CC77" s="149"/>
      <c r="CD77" s="150"/>
      <c r="CE77" s="1566" t="s">
        <v>34</v>
      </c>
      <c r="CF77" s="1566"/>
      <c r="CG77" s="1566"/>
      <c r="CH77" s="1566"/>
      <c r="CI77" s="1566"/>
      <c r="CJ77" s="1566"/>
      <c r="CK77" s="1566"/>
      <c r="CL77" s="1566"/>
      <c r="CM77" s="1566"/>
      <c r="CN77" s="1566"/>
      <c r="CO77" s="1566"/>
      <c r="CP77" s="1566"/>
      <c r="CQ77" s="1566"/>
      <c r="CR77" s="1566"/>
      <c r="CS77" s="1566"/>
      <c r="CT77" s="1566"/>
      <c r="CU77" s="1566"/>
      <c r="CV77" s="1566"/>
      <c r="CW77" s="1708" t="str">
        <f>IF(F76="","",F76)</f>
        <v/>
      </c>
      <c r="CX77" s="1702"/>
      <c r="CY77" s="1702"/>
      <c r="CZ77" s="1703"/>
      <c r="DA77" s="1708" t="str">
        <f>IF(G76="","",G76)</f>
        <v/>
      </c>
      <c r="DB77" s="1702"/>
      <c r="DC77" s="1702"/>
      <c r="DD77" s="1703"/>
      <c r="DE77" s="1708" t="str">
        <f>IF(H76="","",H76)</f>
        <v/>
      </c>
      <c r="DF77" s="1702"/>
      <c r="DG77" s="1702"/>
      <c r="DH77" s="1703"/>
      <c r="DI77" s="1706" t="str">
        <f>IF(I76="","",I76)</f>
        <v/>
      </c>
      <c r="DJ77" s="1702"/>
      <c r="DK77" s="1702"/>
      <c r="DL77" s="1703"/>
      <c r="DM77" s="1706" t="str">
        <f>IF(J76="","",J76)</f>
        <v/>
      </c>
      <c r="DN77" s="1702"/>
      <c r="DO77" s="1702"/>
      <c r="DP77" s="1703"/>
      <c r="DQ77" s="1706" t="str">
        <f>IF(K76="","",K76)</f>
        <v/>
      </c>
      <c r="DR77" s="1702"/>
      <c r="DS77" s="1702"/>
      <c r="DT77" s="1703"/>
      <c r="DU77" s="1708" t="str">
        <f>IF(L76="","",L76)</f>
        <v/>
      </c>
      <c r="DV77" s="1702"/>
      <c r="DW77" s="1702"/>
      <c r="DX77" s="1709"/>
      <c r="DY77" s="182">
        <f>IF(_xlfn.TEXTJOIN(,TRUE,F24:L25)="",0,_xlfn.TEXTJOIN(,TRUE,F24:L25))</f>
        <v>0</v>
      </c>
      <c r="DZ77" s="124"/>
      <c r="EA77" s="124"/>
      <c r="EB77" s="124"/>
      <c r="EC77" s="124"/>
      <c r="ED77" s="124"/>
      <c r="EE77" s="1563"/>
      <c r="EF77" s="1563"/>
      <c r="EG77" s="1563"/>
      <c r="EH77" s="1563"/>
      <c r="EI77" s="1563"/>
      <c r="EJ77" s="1563"/>
      <c r="EK77" s="1563"/>
      <c r="EL77" s="1563"/>
      <c r="EM77" s="1563"/>
      <c r="EN77" s="1563"/>
      <c r="EO77" s="1563"/>
      <c r="EP77" s="1563"/>
      <c r="EQ77" s="1563"/>
      <c r="ER77" s="1696"/>
      <c r="ES77" s="1696"/>
      <c r="ET77" s="1696"/>
      <c r="EU77" s="1696"/>
      <c r="EV77" s="1696"/>
      <c r="EW77" s="1696"/>
      <c r="EX77" s="1696"/>
      <c r="EY77" s="1696"/>
      <c r="EZ77" s="1698"/>
      <c r="FA77" s="1696"/>
      <c r="FB77" s="1696"/>
      <c r="FC77" s="1696"/>
      <c r="FD77" s="1696"/>
      <c r="FE77" s="1696"/>
      <c r="FF77" s="1696"/>
      <c r="FG77" s="1696"/>
      <c r="FH77" s="1696"/>
      <c r="FI77" s="1698"/>
      <c r="FJ77" s="1696"/>
      <c r="FK77" s="1696"/>
      <c r="FL77" s="1696"/>
      <c r="FM77" s="1696"/>
      <c r="FN77" s="1696"/>
      <c r="FO77" s="1696"/>
      <c r="FP77" s="1696"/>
      <c r="FQ77" s="1696"/>
      <c r="FR77" s="1700"/>
      <c r="FS77" s="125"/>
      <c r="FT77" s="145"/>
    </row>
    <row r="78" spans="2:176" ht="9.75" customHeight="1" x14ac:dyDescent="0.2">
      <c r="B78" s="1049" t="s">
        <v>9</v>
      </c>
      <c r="C78" s="1050"/>
      <c r="D78" s="1050"/>
      <c r="E78" s="1050"/>
      <c r="F78" s="813" t="str">
        <f>IF(F26="","",F26)</f>
        <v/>
      </c>
      <c r="G78" s="813"/>
      <c r="H78" s="813"/>
      <c r="I78" s="732" t="str">
        <f>IF(I26="","",I26)</f>
        <v>銀行</v>
      </c>
      <c r="J78" s="732"/>
      <c r="K78" s="813" t="str">
        <f>IF(K26="","",K26)</f>
        <v/>
      </c>
      <c r="L78" s="813"/>
      <c r="M78" s="813"/>
      <c r="N78" s="732" t="str">
        <f>IF(N26="","",N26)</f>
        <v>支店</v>
      </c>
      <c r="O78" s="732"/>
      <c r="P78" s="813" t="str">
        <f>IF(P26="","",P26)</f>
        <v/>
      </c>
      <c r="Q78" s="813"/>
      <c r="R78" s="813"/>
      <c r="S78" s="1078"/>
      <c r="T78" s="21"/>
      <c r="U78" s="70"/>
      <c r="V78" s="1937"/>
      <c r="W78" s="1938"/>
      <c r="X78" s="1938"/>
      <c r="Y78" s="1938"/>
      <c r="Z78" s="1938"/>
      <c r="AA78" s="1938"/>
      <c r="AB78" s="1938"/>
      <c r="AC78" s="1938"/>
      <c r="AD78" s="1938"/>
      <c r="AE78" s="1938"/>
      <c r="AF78" s="1938"/>
      <c r="AG78" s="1938"/>
      <c r="AH78" s="1938"/>
      <c r="AI78" s="1938"/>
      <c r="AJ78" s="1938"/>
      <c r="AK78" s="1938"/>
      <c r="AL78" s="1938"/>
      <c r="AM78" s="1938"/>
      <c r="AN78" s="1938"/>
      <c r="AO78" s="1938"/>
      <c r="AP78" s="1938"/>
      <c r="AQ78" s="1938"/>
      <c r="AR78" s="1938"/>
      <c r="AS78" s="1938"/>
      <c r="AT78" s="1938"/>
      <c r="AU78" s="1938"/>
      <c r="AV78" s="1938"/>
      <c r="AW78" s="1938"/>
      <c r="AX78" s="1938"/>
      <c r="AY78" s="1938"/>
      <c r="AZ78" s="1785"/>
      <c r="BA78" s="1771"/>
      <c r="BB78" s="1771"/>
      <c r="BC78" s="1771"/>
      <c r="BD78" s="1771"/>
      <c r="BE78" s="1771"/>
      <c r="BF78" s="1771"/>
      <c r="BG78" s="1771"/>
      <c r="BH78" s="1772"/>
      <c r="BI78" s="1771"/>
      <c r="BJ78" s="1771"/>
      <c r="BK78" s="1771"/>
      <c r="BL78" s="1771"/>
      <c r="BM78" s="1771"/>
      <c r="BN78" s="1771"/>
      <c r="BO78" s="1771"/>
      <c r="BP78" s="1771"/>
      <c r="BQ78" s="1772"/>
      <c r="BR78" s="1771"/>
      <c r="BS78" s="1771"/>
      <c r="BT78" s="1771"/>
      <c r="BU78" s="1771"/>
      <c r="BV78" s="1771"/>
      <c r="BW78" s="1771"/>
      <c r="BX78" s="1771"/>
      <c r="BY78" s="1771"/>
      <c r="BZ78" s="1776"/>
      <c r="CA78" s="64"/>
      <c r="CB78" s="2"/>
      <c r="CC78" s="149"/>
      <c r="CD78" s="150"/>
      <c r="CE78" s="1566"/>
      <c r="CF78" s="1566"/>
      <c r="CG78" s="1566"/>
      <c r="CH78" s="1566"/>
      <c r="CI78" s="1566"/>
      <c r="CJ78" s="1566"/>
      <c r="CK78" s="1566"/>
      <c r="CL78" s="1566"/>
      <c r="CM78" s="1566"/>
      <c r="CN78" s="1566"/>
      <c r="CO78" s="1566"/>
      <c r="CP78" s="1566"/>
      <c r="CQ78" s="1566"/>
      <c r="CR78" s="1566"/>
      <c r="CS78" s="1566"/>
      <c r="CT78" s="1566"/>
      <c r="CU78" s="1566"/>
      <c r="CV78" s="1566"/>
      <c r="CW78" s="1710"/>
      <c r="CX78" s="1704"/>
      <c r="CY78" s="1704"/>
      <c r="CZ78" s="1705"/>
      <c r="DA78" s="1710"/>
      <c r="DB78" s="1704"/>
      <c r="DC78" s="1704"/>
      <c r="DD78" s="1705"/>
      <c r="DE78" s="1710"/>
      <c r="DF78" s="1704"/>
      <c r="DG78" s="1704"/>
      <c r="DH78" s="1705"/>
      <c r="DI78" s="1707"/>
      <c r="DJ78" s="1704"/>
      <c r="DK78" s="1704"/>
      <c r="DL78" s="1705"/>
      <c r="DM78" s="1707"/>
      <c r="DN78" s="1704"/>
      <c r="DO78" s="1704"/>
      <c r="DP78" s="1705"/>
      <c r="DQ78" s="1707"/>
      <c r="DR78" s="1704"/>
      <c r="DS78" s="1704"/>
      <c r="DT78" s="1705"/>
      <c r="DU78" s="1710"/>
      <c r="DV78" s="1704"/>
      <c r="DW78" s="1704"/>
      <c r="DX78" s="1711"/>
      <c r="DY78" s="124"/>
      <c r="DZ78" s="124"/>
      <c r="EA78" s="124"/>
      <c r="EB78" s="124"/>
      <c r="EC78" s="124"/>
      <c r="ED78" s="124"/>
      <c r="EE78" s="1556" t="s">
        <v>228</v>
      </c>
      <c r="EF78" s="1556"/>
      <c r="EG78" s="1556"/>
      <c r="EH78" s="1556"/>
      <c r="EI78" s="1556"/>
      <c r="EJ78" s="1556"/>
      <c r="EK78" s="1556"/>
      <c r="EL78" s="1556"/>
      <c r="EM78" s="1556"/>
      <c r="EN78" s="1556"/>
      <c r="EO78" s="1556"/>
      <c r="EP78" s="1556"/>
      <c r="EQ78" s="1556"/>
      <c r="ER78" s="1745" t="str">
        <f>IF($BX$74&lt;&gt;"",AZ74,IF(AND(BX71="",AZ68&lt;&gt;""),AZ68,IF(AZ74="","",AZ74)))</f>
        <v/>
      </c>
      <c r="ES78" s="1722"/>
      <c r="ET78" s="1722"/>
      <c r="EU78" s="1722" t="str">
        <f>IF($BX$74&lt;&gt;"",BC74,IF(AND(BX71="",BC68&lt;&gt;""),BC68,IF(BC74="","",BC74)))</f>
        <v/>
      </c>
      <c r="EV78" s="1722"/>
      <c r="EW78" s="1722"/>
      <c r="EX78" s="1722" t="str">
        <f>IF($BX$74&lt;&gt;"",BF74,IF(AND(BX71="",BF68&lt;&gt;""),BF68,IF(BF74="","",BF74)))</f>
        <v/>
      </c>
      <c r="EY78" s="1722"/>
      <c r="EZ78" s="1723"/>
      <c r="FA78" s="1724" t="str">
        <f>IF($BX$74&lt;&gt;"",BI74,IF(AND(BX71="",BI68&lt;&gt;""),BI68,IF(BI74="","",BI74)))</f>
        <v/>
      </c>
      <c r="FB78" s="1722"/>
      <c r="FC78" s="1722"/>
      <c r="FD78" s="1722" t="str">
        <f>IF($BX$74&lt;&gt;"",BL74,IF(AND(BX71="",BL68&lt;&gt;""),BL68,IF(BL74="","",BL74)))</f>
        <v/>
      </c>
      <c r="FE78" s="1722"/>
      <c r="FF78" s="1722"/>
      <c r="FG78" s="1722" t="str">
        <f>IF($BX$74&lt;&gt;"",BO74,IF(AND(BX71="",BO68&lt;&gt;""),BO68,IF(BO74="","",BO74)))</f>
        <v/>
      </c>
      <c r="FH78" s="1722"/>
      <c r="FI78" s="1723"/>
      <c r="FJ78" s="1724" t="str">
        <f>IF($BX$74&lt;&gt;"",BR74,IF(AND(BX71="",BR68&lt;&gt;""),BR68,IF(BR74="","",BR74)))</f>
        <v/>
      </c>
      <c r="FK78" s="1722"/>
      <c r="FL78" s="1722"/>
      <c r="FM78" s="1722" t="str">
        <f>IF($BX$74&lt;&gt;"",BU74,IF(AND(BX71="",BU68&lt;&gt;""),BU68,IF(BU74="","",BU74)))</f>
        <v/>
      </c>
      <c r="FN78" s="1722"/>
      <c r="FO78" s="1722"/>
      <c r="FP78" s="1722" t="str">
        <f>IF($BX$74&lt;&gt;"",BX74,IF(AND(BX71="",BX68&lt;&gt;""),BX68,IF(AND(BX74="",BX71="0"),"0",IF(BX74="","",BX74))))</f>
        <v/>
      </c>
      <c r="FQ78" s="1722"/>
      <c r="FR78" s="1727"/>
      <c r="FS78" s="125"/>
      <c r="FT78" s="145"/>
    </row>
    <row r="79" spans="2:176" ht="9.75" customHeight="1" thickBot="1" x14ac:dyDescent="0.25">
      <c r="B79" s="1049"/>
      <c r="C79" s="1050"/>
      <c r="D79" s="1050"/>
      <c r="E79" s="1050"/>
      <c r="F79" s="813"/>
      <c r="G79" s="813"/>
      <c r="H79" s="813"/>
      <c r="I79" s="732"/>
      <c r="J79" s="732"/>
      <c r="K79" s="813"/>
      <c r="L79" s="813"/>
      <c r="M79" s="813"/>
      <c r="N79" s="732"/>
      <c r="O79" s="732"/>
      <c r="P79" s="813"/>
      <c r="Q79" s="813"/>
      <c r="R79" s="813"/>
      <c r="S79" s="1078"/>
      <c r="T79" s="21"/>
      <c r="U79" s="70"/>
      <c r="V79" s="1937"/>
      <c r="W79" s="1938"/>
      <c r="X79" s="1938"/>
      <c r="Y79" s="1938"/>
      <c r="Z79" s="1938"/>
      <c r="AA79" s="1938"/>
      <c r="AB79" s="1938"/>
      <c r="AC79" s="1938"/>
      <c r="AD79" s="1938"/>
      <c r="AE79" s="1938"/>
      <c r="AF79" s="1938"/>
      <c r="AG79" s="1938"/>
      <c r="AH79" s="1938"/>
      <c r="AI79" s="1938"/>
      <c r="AJ79" s="1938"/>
      <c r="AK79" s="1938"/>
      <c r="AL79" s="1938"/>
      <c r="AM79" s="1938"/>
      <c r="AN79" s="1938"/>
      <c r="AO79" s="1938"/>
      <c r="AP79" s="1938"/>
      <c r="AQ79" s="1938"/>
      <c r="AR79" s="1938"/>
      <c r="AS79" s="1938"/>
      <c r="AT79" s="1938"/>
      <c r="AU79" s="1938"/>
      <c r="AV79" s="1938"/>
      <c r="AW79" s="1938"/>
      <c r="AX79" s="1938"/>
      <c r="AY79" s="1938"/>
      <c r="AZ79" s="1785"/>
      <c r="BA79" s="1771"/>
      <c r="BB79" s="1771"/>
      <c r="BC79" s="1771"/>
      <c r="BD79" s="1771"/>
      <c r="BE79" s="1771"/>
      <c r="BF79" s="1771"/>
      <c r="BG79" s="1771"/>
      <c r="BH79" s="1772"/>
      <c r="BI79" s="1771"/>
      <c r="BJ79" s="1771"/>
      <c r="BK79" s="1771"/>
      <c r="BL79" s="1771"/>
      <c r="BM79" s="1771"/>
      <c r="BN79" s="1771"/>
      <c r="BO79" s="1771"/>
      <c r="BP79" s="1771"/>
      <c r="BQ79" s="1772"/>
      <c r="BR79" s="1771"/>
      <c r="BS79" s="1771"/>
      <c r="BT79" s="1771"/>
      <c r="BU79" s="1771"/>
      <c r="BV79" s="1771"/>
      <c r="BW79" s="1771"/>
      <c r="BX79" s="1771"/>
      <c r="BY79" s="1771"/>
      <c r="BZ79" s="1776"/>
      <c r="CA79" s="64"/>
      <c r="CB79" s="2"/>
      <c r="CC79" s="148"/>
      <c r="CD79" s="146"/>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556"/>
      <c r="EF79" s="1556"/>
      <c r="EG79" s="1556"/>
      <c r="EH79" s="1556"/>
      <c r="EI79" s="1556"/>
      <c r="EJ79" s="1556"/>
      <c r="EK79" s="1556"/>
      <c r="EL79" s="1556"/>
      <c r="EM79" s="1556"/>
      <c r="EN79" s="1556"/>
      <c r="EO79" s="1556"/>
      <c r="EP79" s="1556"/>
      <c r="EQ79" s="1556"/>
      <c r="ER79" s="1746"/>
      <c r="ES79" s="1696"/>
      <c r="ET79" s="1696"/>
      <c r="EU79" s="1696"/>
      <c r="EV79" s="1696"/>
      <c r="EW79" s="1696"/>
      <c r="EX79" s="1696"/>
      <c r="EY79" s="1696"/>
      <c r="EZ79" s="1698"/>
      <c r="FA79" s="1725"/>
      <c r="FB79" s="1696"/>
      <c r="FC79" s="1696"/>
      <c r="FD79" s="1696"/>
      <c r="FE79" s="1696"/>
      <c r="FF79" s="1696"/>
      <c r="FG79" s="1696"/>
      <c r="FH79" s="1696"/>
      <c r="FI79" s="1698"/>
      <c r="FJ79" s="1725"/>
      <c r="FK79" s="1696"/>
      <c r="FL79" s="1696"/>
      <c r="FM79" s="1696"/>
      <c r="FN79" s="1696"/>
      <c r="FO79" s="1696"/>
      <c r="FP79" s="1696"/>
      <c r="FQ79" s="1696"/>
      <c r="FR79" s="1700"/>
      <c r="FS79" s="125"/>
      <c r="FT79" s="145"/>
    </row>
    <row r="80" spans="2:176" ht="9.75" customHeight="1" x14ac:dyDescent="0.2">
      <c r="B80" s="1049" t="s">
        <v>10</v>
      </c>
      <c r="C80" s="1050"/>
      <c r="D80" s="1050"/>
      <c r="E80" s="1050"/>
      <c r="F80" s="1090" t="str">
        <f>IF(F28="","",F28)</f>
        <v/>
      </c>
      <c r="G80" s="1090"/>
      <c r="H80" s="1090"/>
      <c r="I80" s="1090"/>
      <c r="J80" s="1090"/>
      <c r="K80" s="1090"/>
      <c r="L80" s="1090"/>
      <c r="M80" s="1090"/>
      <c r="N80" s="1090"/>
      <c r="O80" s="1090"/>
      <c r="P80" s="1090"/>
      <c r="Q80" s="1090"/>
      <c r="R80" s="1090"/>
      <c r="S80" s="1091"/>
      <c r="T80" s="22"/>
      <c r="V80" s="2218" t="s">
        <v>189</v>
      </c>
      <c r="W80" s="2219"/>
      <c r="X80" s="2219"/>
      <c r="Y80" s="2219"/>
      <c r="Z80" s="2219"/>
      <c r="AA80" s="2219"/>
      <c r="AB80" s="2219"/>
      <c r="AC80" s="2219"/>
      <c r="AD80" s="2219"/>
      <c r="AE80" s="2219"/>
      <c r="AF80" s="2219"/>
      <c r="AG80" s="2219"/>
      <c r="AH80" s="2219"/>
      <c r="AI80" s="2219"/>
      <c r="AJ80" s="2219"/>
      <c r="AK80" s="2219"/>
      <c r="AL80" s="2219"/>
      <c r="AM80" s="2219"/>
      <c r="AN80" s="2219"/>
      <c r="AO80" s="2219"/>
      <c r="AP80" s="2219"/>
      <c r="AQ80" s="2219"/>
      <c r="AR80" s="2219"/>
      <c r="AS80" s="2219"/>
      <c r="AT80" s="2219"/>
      <c r="AU80" s="2219"/>
      <c r="AV80" s="2219"/>
      <c r="AW80" s="2219"/>
      <c r="AX80" s="2219"/>
      <c r="AY80" s="2219"/>
      <c r="AZ80" s="1851" t="str">
        <f>IF(AZ$28="","",AZ$28)</f>
        <v/>
      </c>
      <c r="BA80" s="1852"/>
      <c r="BB80" s="1852"/>
      <c r="BC80" s="1852" t="str">
        <f>IF(BC$28="","",BC$28)</f>
        <v/>
      </c>
      <c r="BD80" s="1852"/>
      <c r="BE80" s="1852"/>
      <c r="BF80" s="1852" t="str">
        <f>IF(BF$28="","",BF$28)</f>
        <v/>
      </c>
      <c r="BG80" s="1852"/>
      <c r="BH80" s="1857"/>
      <c r="BI80" s="1852" t="str">
        <f>IF(BI$28="","",BI$28)</f>
        <v/>
      </c>
      <c r="BJ80" s="1852"/>
      <c r="BK80" s="1852"/>
      <c r="BL80" s="1852" t="str">
        <f>IF(BL$28="","",BL$28)</f>
        <v/>
      </c>
      <c r="BM80" s="1852"/>
      <c r="BN80" s="1852"/>
      <c r="BO80" s="1852" t="str">
        <f>IF(BO$28="","",BO$28)</f>
        <v/>
      </c>
      <c r="BP80" s="1852"/>
      <c r="BQ80" s="1857"/>
      <c r="BR80" s="1852" t="str">
        <f>IF(BR$28="","",BR$28)</f>
        <v/>
      </c>
      <c r="BS80" s="1852"/>
      <c r="BT80" s="1852"/>
      <c r="BU80" s="1852" t="str">
        <f>IF(BU$28="","",BU$28)</f>
        <v/>
      </c>
      <c r="BV80" s="1852"/>
      <c r="BW80" s="1852"/>
      <c r="BX80" s="1852" t="str">
        <f>IF(BX$28="","",BX$28)</f>
        <v/>
      </c>
      <c r="BY80" s="1852"/>
      <c r="BZ80" s="2466"/>
      <c r="CA80" s="64"/>
      <c r="CB80" s="2"/>
      <c r="CC80" s="148"/>
      <c r="CD80" s="125"/>
      <c r="CE80" s="124"/>
      <c r="CF80" s="124"/>
      <c r="CG80" s="124"/>
      <c r="CH80" s="124"/>
      <c r="CI80" s="124"/>
      <c r="CJ80" s="124"/>
      <c r="CK80" s="1569" t="s">
        <v>36</v>
      </c>
      <c r="CL80" s="1569"/>
      <c r="CM80" s="1569"/>
      <c r="CN80" s="1569"/>
      <c r="CO80" s="1569"/>
      <c r="CP80" s="1569"/>
      <c r="CQ80" s="1569"/>
      <c r="CR80" s="1569"/>
      <c r="CS80" s="1569"/>
      <c r="CT80" s="1569"/>
      <c r="CU80" s="1569"/>
      <c r="CV80" s="1569"/>
      <c r="CW80" s="1569" t="s">
        <v>229</v>
      </c>
      <c r="CX80" s="1569"/>
      <c r="CY80" s="1569"/>
      <c r="CZ80" s="1569"/>
      <c r="DA80" s="1569"/>
      <c r="DB80" s="1569"/>
      <c r="DC80" s="1569"/>
      <c r="DD80" s="1569"/>
      <c r="DE80" s="1569"/>
      <c r="DF80" s="1569"/>
      <c r="DG80" s="1569"/>
      <c r="DH80" s="1569"/>
      <c r="DI80" s="1569"/>
      <c r="DJ80" s="1569"/>
      <c r="DK80" s="1569"/>
      <c r="DL80" s="1569"/>
      <c r="DM80" s="1569"/>
      <c r="DN80" s="1569"/>
      <c r="DO80" s="1569"/>
      <c r="DP80" s="1569"/>
      <c r="DQ80" s="1569"/>
      <c r="DR80" s="1569"/>
      <c r="DS80" s="1569"/>
      <c r="DT80" s="1569"/>
      <c r="DU80" s="1569"/>
      <c r="DV80" s="1569"/>
      <c r="DW80" s="1569"/>
      <c r="DX80" s="1569"/>
      <c r="DY80" s="124"/>
      <c r="DZ80" s="124"/>
      <c r="EA80" s="124"/>
      <c r="EB80" s="124"/>
      <c r="EC80" s="124"/>
      <c r="ED80" s="124"/>
      <c r="EE80" s="1556"/>
      <c r="EF80" s="1556"/>
      <c r="EG80" s="1556"/>
      <c r="EH80" s="1556"/>
      <c r="EI80" s="1556"/>
      <c r="EJ80" s="1556"/>
      <c r="EK80" s="1556"/>
      <c r="EL80" s="1556"/>
      <c r="EM80" s="1556"/>
      <c r="EN80" s="1556"/>
      <c r="EO80" s="1556"/>
      <c r="EP80" s="1556"/>
      <c r="EQ80" s="1556"/>
      <c r="ER80" s="1747"/>
      <c r="ES80" s="1697"/>
      <c r="ET80" s="1697"/>
      <c r="EU80" s="1697"/>
      <c r="EV80" s="1697"/>
      <c r="EW80" s="1697"/>
      <c r="EX80" s="1697"/>
      <c r="EY80" s="1697"/>
      <c r="EZ80" s="1699"/>
      <c r="FA80" s="1726"/>
      <c r="FB80" s="1697"/>
      <c r="FC80" s="1697"/>
      <c r="FD80" s="1697"/>
      <c r="FE80" s="1697"/>
      <c r="FF80" s="1697"/>
      <c r="FG80" s="1697"/>
      <c r="FH80" s="1697"/>
      <c r="FI80" s="1699"/>
      <c r="FJ80" s="1726"/>
      <c r="FK80" s="1697"/>
      <c r="FL80" s="1697"/>
      <c r="FM80" s="1697"/>
      <c r="FN80" s="1697"/>
      <c r="FO80" s="1697"/>
      <c r="FP80" s="1697"/>
      <c r="FQ80" s="1697"/>
      <c r="FR80" s="1701"/>
      <c r="FS80" s="125"/>
      <c r="FT80" s="145"/>
    </row>
    <row r="81" spans="2:176" ht="9.75" customHeight="1" x14ac:dyDescent="0.2">
      <c r="B81" s="1049"/>
      <c r="C81" s="1050"/>
      <c r="D81" s="1050"/>
      <c r="E81" s="1050"/>
      <c r="F81" s="1090"/>
      <c r="G81" s="1090"/>
      <c r="H81" s="1090"/>
      <c r="I81" s="1090"/>
      <c r="J81" s="1090"/>
      <c r="K81" s="1090"/>
      <c r="L81" s="1090"/>
      <c r="M81" s="1090"/>
      <c r="N81" s="1090"/>
      <c r="O81" s="1090"/>
      <c r="P81" s="1090"/>
      <c r="Q81" s="1090"/>
      <c r="R81" s="1090"/>
      <c r="S81" s="1091"/>
      <c r="T81" s="22"/>
      <c r="U81" s="70"/>
      <c r="V81" s="2221"/>
      <c r="W81" s="2222"/>
      <c r="X81" s="2222"/>
      <c r="Y81" s="2222"/>
      <c r="Z81" s="2222"/>
      <c r="AA81" s="2222"/>
      <c r="AB81" s="2222"/>
      <c r="AC81" s="2222"/>
      <c r="AD81" s="2222"/>
      <c r="AE81" s="2222"/>
      <c r="AF81" s="2222"/>
      <c r="AG81" s="2222"/>
      <c r="AH81" s="2222"/>
      <c r="AI81" s="2222"/>
      <c r="AJ81" s="2222"/>
      <c r="AK81" s="2222"/>
      <c r="AL81" s="2222"/>
      <c r="AM81" s="2222"/>
      <c r="AN81" s="2222"/>
      <c r="AO81" s="2222"/>
      <c r="AP81" s="2222"/>
      <c r="AQ81" s="2222"/>
      <c r="AR81" s="2222"/>
      <c r="AS81" s="2222"/>
      <c r="AT81" s="2222"/>
      <c r="AU81" s="2222"/>
      <c r="AV81" s="2222"/>
      <c r="AW81" s="2222"/>
      <c r="AX81" s="2222"/>
      <c r="AY81" s="2222"/>
      <c r="AZ81" s="1853"/>
      <c r="BA81" s="1854"/>
      <c r="BB81" s="1854"/>
      <c r="BC81" s="1854"/>
      <c r="BD81" s="1854"/>
      <c r="BE81" s="1854"/>
      <c r="BF81" s="1854"/>
      <c r="BG81" s="1854"/>
      <c r="BH81" s="1858"/>
      <c r="BI81" s="1854"/>
      <c r="BJ81" s="1854"/>
      <c r="BK81" s="1854"/>
      <c r="BL81" s="1854"/>
      <c r="BM81" s="1854"/>
      <c r="BN81" s="1854"/>
      <c r="BO81" s="1854"/>
      <c r="BP81" s="1854"/>
      <c r="BQ81" s="1858"/>
      <c r="BR81" s="1854"/>
      <c r="BS81" s="1854"/>
      <c r="BT81" s="1854"/>
      <c r="BU81" s="1854"/>
      <c r="BV81" s="1854"/>
      <c r="BW81" s="1854"/>
      <c r="BX81" s="1854"/>
      <c r="BY81" s="1854"/>
      <c r="BZ81" s="2467"/>
      <c r="CA81" s="64"/>
      <c r="CB81" s="2"/>
      <c r="CC81" s="149"/>
      <c r="CD81" s="150"/>
      <c r="CE81" s="1608" t="s">
        <v>176</v>
      </c>
      <c r="CF81" s="1609"/>
      <c r="CG81" s="1609"/>
      <c r="CH81" s="1609"/>
      <c r="CI81" s="1609"/>
      <c r="CJ81" s="1729"/>
      <c r="CK81" s="1672" t="str">
        <f>IF(DE66=0,IF(COUNTIF(取引リスト!A:A,DY77),"",IF(DY81="","1",IF(LEN(DY81)=3,"1",IF(LEN(DY81)&gt;=5,"1","")))),IF(DE66=1,"3",""))</f>
        <v>1</v>
      </c>
      <c r="CL81" s="1672"/>
      <c r="CM81" s="1672"/>
      <c r="CN81" s="1672"/>
      <c r="CO81" s="1674" t="str">
        <f>IF(DE66=0,IF(COUNTIF(取引リスト!A:A,DY77),"",IF(DY81="","2",IF(LEN(DY81)=3,"2",IF(LEN(DY81)&gt;=5,"2","")))),IF(DE66=1,"0",""))</f>
        <v>2</v>
      </c>
      <c r="CP81" s="1672"/>
      <c r="CQ81" s="1672"/>
      <c r="CR81" s="1673"/>
      <c r="CS81" s="1672" t="str">
        <f>IF(DE66=0,IF(COUNTIF(取引リスト!A:A,DY77),"",IF(DY81="","3",IF(LEN(DY81)=3,"3",IF(LEN(DY81)&gt;=5,"3","")))),IF(DE66=1,IF(COUNTIF(取引リスト!A:A,DY77),"4",IF(DY81="","6",IF(LEN(DY81)=1,"4",IF(LEN(DY81)=2,"4",IF(LEN(DY81)=4,"4","6")))))))</f>
        <v>3</v>
      </c>
      <c r="CT81" s="1672"/>
      <c r="CU81" s="1672"/>
      <c r="CV81" s="1672"/>
      <c r="CW81" s="1733" t="str">
        <f>IF(CK81="1",IF(CO81="2",IF(CS81="3","未成工事支出金",""),""),IF(CK81="3",IF(CO81="0",IF(CS81="4","未　払　金",IF(CS81="6","工事未払金","")),""),""))</f>
        <v>未成工事支出金</v>
      </c>
      <c r="CX81" s="1734"/>
      <c r="CY81" s="1734"/>
      <c r="CZ81" s="1734"/>
      <c r="DA81" s="1734"/>
      <c r="DB81" s="1734"/>
      <c r="DC81" s="1734"/>
      <c r="DD81" s="1734"/>
      <c r="DE81" s="1734"/>
      <c r="DF81" s="1734"/>
      <c r="DG81" s="1734"/>
      <c r="DH81" s="1734"/>
      <c r="DI81" s="1734"/>
      <c r="DJ81" s="1734"/>
      <c r="DK81" s="1734"/>
      <c r="DL81" s="1734"/>
      <c r="DM81" s="1734"/>
      <c r="DN81" s="1734"/>
      <c r="DO81" s="1734"/>
      <c r="DP81" s="1734"/>
      <c r="DQ81" s="1734"/>
      <c r="DR81" s="1734"/>
      <c r="DS81" s="1734"/>
      <c r="DT81" s="1734"/>
      <c r="DU81" s="1734"/>
      <c r="DV81" s="1734"/>
      <c r="DW81" s="1734"/>
      <c r="DX81" s="1735"/>
      <c r="DY81" s="182" t="str">
        <f>_xlfn.TEXTJOIN(,TRUE,F12:M13)</f>
        <v/>
      </c>
      <c r="DZ81" s="124"/>
      <c r="EA81" s="124"/>
      <c r="EB81" s="124"/>
      <c r="EC81" s="124"/>
      <c r="ED81" s="124"/>
      <c r="EE81" s="1556" t="s">
        <v>230</v>
      </c>
      <c r="EF81" s="1556"/>
      <c r="EG81" s="1556"/>
      <c r="EH81" s="1556"/>
      <c r="EI81" s="1556"/>
      <c r="EJ81" s="1556"/>
      <c r="EK81" s="1556"/>
      <c r="EL81" s="1556"/>
      <c r="EM81" s="1556"/>
      <c r="EN81" s="1556"/>
      <c r="EO81" s="1556"/>
      <c r="EP81" s="1556"/>
      <c r="EQ81" s="1556"/>
      <c r="ER81" s="1696" t="str">
        <f>IF(AZ77="","",AZ77)</f>
        <v/>
      </c>
      <c r="ES81" s="1696"/>
      <c r="ET81" s="1696"/>
      <c r="EU81" s="1696" t="str">
        <f>IF(BC77="","",BC77)</f>
        <v/>
      </c>
      <c r="EV81" s="1696"/>
      <c r="EW81" s="1696"/>
      <c r="EX81" s="1696" t="str">
        <f>IF(BF77="","",BF77)</f>
        <v/>
      </c>
      <c r="EY81" s="1696"/>
      <c r="EZ81" s="1698"/>
      <c r="FA81" s="1696" t="str">
        <f>IF(BI77="","",BI77)</f>
        <v/>
      </c>
      <c r="FB81" s="1696"/>
      <c r="FC81" s="1696"/>
      <c r="FD81" s="1696" t="str">
        <f>IF(BL77="","",BL77)</f>
        <v/>
      </c>
      <c r="FE81" s="1696"/>
      <c r="FF81" s="1696"/>
      <c r="FG81" s="1696" t="str">
        <f>IF(BO77="","",BO77)</f>
        <v/>
      </c>
      <c r="FH81" s="1696"/>
      <c r="FI81" s="1698"/>
      <c r="FJ81" s="1696" t="str">
        <f>IF(BR77="","",BR77)</f>
        <v/>
      </c>
      <c r="FK81" s="1696"/>
      <c r="FL81" s="1696"/>
      <c r="FM81" s="1696" t="str">
        <f>IF(BU77="","",BU77)</f>
        <v/>
      </c>
      <c r="FN81" s="1696"/>
      <c r="FO81" s="1696"/>
      <c r="FP81" s="1696" t="str">
        <f>IF(AND(BX77="",BX68&lt;&gt;""),"0",IF(BX77="","",BX77))</f>
        <v/>
      </c>
      <c r="FQ81" s="1696"/>
      <c r="FR81" s="1700"/>
      <c r="FS81" s="125"/>
      <c r="FT81" s="145"/>
    </row>
    <row r="82" spans="2:176" ht="9.75" customHeight="1" thickBot="1" x14ac:dyDescent="0.25">
      <c r="B82" s="1049" t="s">
        <v>11</v>
      </c>
      <c r="C82" s="1050"/>
      <c r="D82" s="1050"/>
      <c r="E82" s="1050"/>
      <c r="F82" s="1090" t="str">
        <f>IF(F30="","",F30)</f>
        <v/>
      </c>
      <c r="G82" s="1090"/>
      <c r="H82" s="1090"/>
      <c r="I82" s="1090"/>
      <c r="J82" s="1090"/>
      <c r="K82" s="1090"/>
      <c r="L82" s="1090"/>
      <c r="M82" s="1090"/>
      <c r="N82" s="1090"/>
      <c r="O82" s="1090"/>
      <c r="P82" s="1090"/>
      <c r="Q82" s="1090"/>
      <c r="R82" s="1090"/>
      <c r="S82" s="1091"/>
      <c r="T82" s="22"/>
      <c r="U82" s="70"/>
      <c r="V82" s="2224"/>
      <c r="W82" s="2225"/>
      <c r="X82" s="2225"/>
      <c r="Y82" s="2225"/>
      <c r="Z82" s="2225"/>
      <c r="AA82" s="2225"/>
      <c r="AB82" s="2225"/>
      <c r="AC82" s="2225"/>
      <c r="AD82" s="2225"/>
      <c r="AE82" s="2225"/>
      <c r="AF82" s="2225"/>
      <c r="AG82" s="2225"/>
      <c r="AH82" s="2225"/>
      <c r="AI82" s="2225"/>
      <c r="AJ82" s="2225"/>
      <c r="AK82" s="2225"/>
      <c r="AL82" s="2225"/>
      <c r="AM82" s="2225"/>
      <c r="AN82" s="2225"/>
      <c r="AO82" s="2225"/>
      <c r="AP82" s="2225"/>
      <c r="AQ82" s="2225"/>
      <c r="AR82" s="2225"/>
      <c r="AS82" s="2225"/>
      <c r="AT82" s="2225"/>
      <c r="AU82" s="2225"/>
      <c r="AV82" s="2225"/>
      <c r="AW82" s="2225"/>
      <c r="AX82" s="2225"/>
      <c r="AY82" s="2225"/>
      <c r="AZ82" s="1855"/>
      <c r="BA82" s="1856"/>
      <c r="BB82" s="1856"/>
      <c r="BC82" s="1856"/>
      <c r="BD82" s="1856"/>
      <c r="BE82" s="1856"/>
      <c r="BF82" s="1856"/>
      <c r="BG82" s="1856"/>
      <c r="BH82" s="1859"/>
      <c r="BI82" s="1856"/>
      <c r="BJ82" s="1856"/>
      <c r="BK82" s="1856"/>
      <c r="BL82" s="1856"/>
      <c r="BM82" s="1856"/>
      <c r="BN82" s="1856"/>
      <c r="BO82" s="1856"/>
      <c r="BP82" s="1856"/>
      <c r="BQ82" s="1859"/>
      <c r="BR82" s="1856"/>
      <c r="BS82" s="1856"/>
      <c r="BT82" s="1856"/>
      <c r="BU82" s="1856"/>
      <c r="BV82" s="1856"/>
      <c r="BW82" s="1856"/>
      <c r="BX82" s="1856"/>
      <c r="BY82" s="1856"/>
      <c r="BZ82" s="2468"/>
      <c r="CA82" s="64"/>
      <c r="CB82" s="2"/>
      <c r="CC82" s="149"/>
      <c r="CD82" s="150"/>
      <c r="CE82" s="1610"/>
      <c r="CF82" s="1611"/>
      <c r="CG82" s="1611"/>
      <c r="CH82" s="1611"/>
      <c r="CI82" s="1611"/>
      <c r="CJ82" s="1730"/>
      <c r="CK82" s="1651"/>
      <c r="CL82" s="1651"/>
      <c r="CM82" s="1651"/>
      <c r="CN82" s="1651"/>
      <c r="CO82" s="1682"/>
      <c r="CP82" s="1651"/>
      <c r="CQ82" s="1651"/>
      <c r="CR82" s="1683"/>
      <c r="CS82" s="1651"/>
      <c r="CT82" s="1651"/>
      <c r="CU82" s="1651"/>
      <c r="CV82" s="1651"/>
      <c r="CW82" s="1712"/>
      <c r="CX82" s="1713"/>
      <c r="CY82" s="1713"/>
      <c r="CZ82" s="1713"/>
      <c r="DA82" s="1713"/>
      <c r="DB82" s="1713"/>
      <c r="DC82" s="1713"/>
      <c r="DD82" s="1713"/>
      <c r="DE82" s="1713"/>
      <c r="DF82" s="1713"/>
      <c r="DG82" s="1713"/>
      <c r="DH82" s="1713"/>
      <c r="DI82" s="1713"/>
      <c r="DJ82" s="1713"/>
      <c r="DK82" s="1713"/>
      <c r="DL82" s="1713"/>
      <c r="DM82" s="1713"/>
      <c r="DN82" s="1713"/>
      <c r="DO82" s="1713"/>
      <c r="DP82" s="1713"/>
      <c r="DQ82" s="1713"/>
      <c r="DR82" s="1713"/>
      <c r="DS82" s="1713"/>
      <c r="DT82" s="1713"/>
      <c r="DU82" s="1713"/>
      <c r="DV82" s="1713"/>
      <c r="DW82" s="1713"/>
      <c r="DX82" s="1714"/>
      <c r="DY82" s="124"/>
      <c r="DZ82" s="124"/>
      <c r="EA82" s="124"/>
      <c r="EB82" s="124"/>
      <c r="EC82" s="125"/>
      <c r="ED82" s="125"/>
      <c r="EE82" s="1556"/>
      <c r="EF82" s="1556"/>
      <c r="EG82" s="1556"/>
      <c r="EH82" s="1556"/>
      <c r="EI82" s="1556"/>
      <c r="EJ82" s="1556"/>
      <c r="EK82" s="1556"/>
      <c r="EL82" s="1556"/>
      <c r="EM82" s="1556"/>
      <c r="EN82" s="1556"/>
      <c r="EO82" s="1556"/>
      <c r="EP82" s="1556"/>
      <c r="EQ82" s="1556"/>
      <c r="ER82" s="1696"/>
      <c r="ES82" s="1696"/>
      <c r="ET82" s="1696"/>
      <c r="EU82" s="1696"/>
      <c r="EV82" s="1696"/>
      <c r="EW82" s="1696"/>
      <c r="EX82" s="1696"/>
      <c r="EY82" s="1696"/>
      <c r="EZ82" s="1698"/>
      <c r="FA82" s="1696"/>
      <c r="FB82" s="1696"/>
      <c r="FC82" s="1696"/>
      <c r="FD82" s="1696"/>
      <c r="FE82" s="1696"/>
      <c r="FF82" s="1696"/>
      <c r="FG82" s="1696"/>
      <c r="FH82" s="1696"/>
      <c r="FI82" s="1698"/>
      <c r="FJ82" s="1696"/>
      <c r="FK82" s="1696"/>
      <c r="FL82" s="1696"/>
      <c r="FM82" s="1696"/>
      <c r="FN82" s="1696"/>
      <c r="FO82" s="1696"/>
      <c r="FP82" s="1696"/>
      <c r="FQ82" s="1696"/>
      <c r="FR82" s="1700"/>
      <c r="FS82" s="125"/>
      <c r="FT82" s="145"/>
    </row>
    <row r="83" spans="2:176" ht="9.75" customHeight="1" x14ac:dyDescent="0.2">
      <c r="B83" s="1049"/>
      <c r="C83" s="1050"/>
      <c r="D83" s="1050"/>
      <c r="E83" s="1050"/>
      <c r="F83" s="1090"/>
      <c r="G83" s="1090"/>
      <c r="H83" s="1090"/>
      <c r="I83" s="1090"/>
      <c r="J83" s="1090"/>
      <c r="K83" s="1090"/>
      <c r="L83" s="1090"/>
      <c r="M83" s="1090"/>
      <c r="N83" s="1090"/>
      <c r="O83" s="1090"/>
      <c r="P83" s="1090"/>
      <c r="Q83" s="1090"/>
      <c r="R83" s="1090"/>
      <c r="S83" s="1091"/>
      <c r="T83" s="22"/>
      <c r="V83" s="1937" t="s">
        <v>252</v>
      </c>
      <c r="W83" s="1938"/>
      <c r="X83" s="1938"/>
      <c r="Y83" s="1938"/>
      <c r="Z83" s="1938"/>
      <c r="AA83" s="1938"/>
      <c r="AB83" s="1938"/>
      <c r="AC83" s="1938"/>
      <c r="AD83" s="1938"/>
      <c r="AE83" s="1938"/>
      <c r="AF83" s="1938"/>
      <c r="AG83" s="1938"/>
      <c r="AH83" s="1938"/>
      <c r="AI83" s="1938"/>
      <c r="AJ83" s="1938"/>
      <c r="AK83" s="1938"/>
      <c r="AL83" s="1938"/>
      <c r="AM83" s="1938"/>
      <c r="AN83" s="1938"/>
      <c r="AO83" s="1938"/>
      <c r="AP83" s="1938"/>
      <c r="AQ83" s="1938"/>
      <c r="AR83" s="1938"/>
      <c r="AS83" s="1938"/>
      <c r="AT83" s="1938"/>
      <c r="AU83" s="1938"/>
      <c r="AV83" s="1938"/>
      <c r="AW83" s="1938"/>
      <c r="AX83" s="1938"/>
      <c r="AY83" s="1938"/>
      <c r="AZ83" s="1785" t="str">
        <f>IF(AZ$31="","",AZ$31)</f>
        <v/>
      </c>
      <c r="BA83" s="1771"/>
      <c r="BB83" s="1771"/>
      <c r="BC83" s="1771" t="str">
        <f>IF(BC$31="","",BC$31)</f>
        <v/>
      </c>
      <c r="BD83" s="1771"/>
      <c r="BE83" s="1771"/>
      <c r="BF83" s="1771" t="str">
        <f>IF(BF$31="","",BF$31)</f>
        <v/>
      </c>
      <c r="BG83" s="1771"/>
      <c r="BH83" s="1772"/>
      <c r="BI83" s="1771" t="str">
        <f>IF(BI$31="","",BI$31)</f>
        <v/>
      </c>
      <c r="BJ83" s="1771"/>
      <c r="BK83" s="1771"/>
      <c r="BL83" s="1771" t="str">
        <f>IF(BL$31="","",BL$31)</f>
        <v/>
      </c>
      <c r="BM83" s="1771"/>
      <c r="BN83" s="1771"/>
      <c r="BO83" s="1771" t="str">
        <f>IF(BO$31="","",BO$31)</f>
        <v/>
      </c>
      <c r="BP83" s="1771"/>
      <c r="BQ83" s="1772"/>
      <c r="BR83" s="1771" t="str">
        <f>IF(BR$31="","",BR$31)</f>
        <v/>
      </c>
      <c r="BS83" s="1771"/>
      <c r="BT83" s="1771"/>
      <c r="BU83" s="1771" t="str">
        <f>IF(BU$31="","",BU$31)</f>
        <v/>
      </c>
      <c r="BV83" s="1771"/>
      <c r="BW83" s="1771"/>
      <c r="BX83" s="1771" t="str">
        <f>IF(BX$31="","",BX$31)</f>
        <v/>
      </c>
      <c r="BY83" s="1771"/>
      <c r="BZ83" s="1776"/>
      <c r="CA83" s="64"/>
      <c r="CB83" s="2"/>
      <c r="CC83" s="148"/>
      <c r="CD83" s="146"/>
      <c r="CE83" s="1612"/>
      <c r="CF83" s="1613"/>
      <c r="CG83" s="1613"/>
      <c r="CH83" s="1613"/>
      <c r="CI83" s="1613"/>
      <c r="CJ83" s="1731"/>
      <c r="CK83" s="1680"/>
      <c r="CL83" s="1680"/>
      <c r="CM83" s="1680"/>
      <c r="CN83" s="1680"/>
      <c r="CO83" s="1732"/>
      <c r="CP83" s="1680"/>
      <c r="CQ83" s="1680"/>
      <c r="CR83" s="1681"/>
      <c r="CS83" s="1680"/>
      <c r="CT83" s="1680"/>
      <c r="CU83" s="1680"/>
      <c r="CV83" s="1680"/>
      <c r="CW83" s="1715"/>
      <c r="CX83" s="1716"/>
      <c r="CY83" s="1716"/>
      <c r="CZ83" s="1716"/>
      <c r="DA83" s="1716"/>
      <c r="DB83" s="1716"/>
      <c r="DC83" s="1716"/>
      <c r="DD83" s="1716"/>
      <c r="DE83" s="1716"/>
      <c r="DF83" s="1716"/>
      <c r="DG83" s="1716"/>
      <c r="DH83" s="1716"/>
      <c r="DI83" s="1716"/>
      <c r="DJ83" s="1716"/>
      <c r="DK83" s="1716"/>
      <c r="DL83" s="1716"/>
      <c r="DM83" s="1716"/>
      <c r="DN83" s="1716"/>
      <c r="DO83" s="1716"/>
      <c r="DP83" s="1716"/>
      <c r="DQ83" s="1716"/>
      <c r="DR83" s="1716"/>
      <c r="DS83" s="1716"/>
      <c r="DT83" s="1716"/>
      <c r="DU83" s="1716"/>
      <c r="DV83" s="1716"/>
      <c r="DW83" s="1716"/>
      <c r="DX83" s="1717"/>
      <c r="DY83" s="146"/>
      <c r="DZ83" s="146"/>
      <c r="EA83" s="146"/>
      <c r="EB83" s="125"/>
      <c r="EC83" s="146"/>
      <c r="ED83" s="146"/>
      <c r="EE83" s="1556"/>
      <c r="EF83" s="1556"/>
      <c r="EG83" s="1556"/>
      <c r="EH83" s="1556"/>
      <c r="EI83" s="1556"/>
      <c r="EJ83" s="1556"/>
      <c r="EK83" s="1556"/>
      <c r="EL83" s="1556"/>
      <c r="EM83" s="1556"/>
      <c r="EN83" s="1556"/>
      <c r="EO83" s="1556"/>
      <c r="EP83" s="1556"/>
      <c r="EQ83" s="1556"/>
      <c r="ER83" s="1696"/>
      <c r="ES83" s="1696"/>
      <c r="ET83" s="1696"/>
      <c r="EU83" s="1696"/>
      <c r="EV83" s="1696"/>
      <c r="EW83" s="1696"/>
      <c r="EX83" s="1696"/>
      <c r="EY83" s="1696"/>
      <c r="EZ83" s="1698"/>
      <c r="FA83" s="1696"/>
      <c r="FB83" s="1696"/>
      <c r="FC83" s="1696"/>
      <c r="FD83" s="1696"/>
      <c r="FE83" s="1696"/>
      <c r="FF83" s="1696"/>
      <c r="FG83" s="1696"/>
      <c r="FH83" s="1696"/>
      <c r="FI83" s="1698"/>
      <c r="FJ83" s="1696"/>
      <c r="FK83" s="1696"/>
      <c r="FL83" s="1696"/>
      <c r="FM83" s="1696"/>
      <c r="FN83" s="1696"/>
      <c r="FO83" s="1696"/>
      <c r="FP83" s="1696"/>
      <c r="FQ83" s="1696"/>
      <c r="FR83" s="1700"/>
      <c r="FS83" s="125"/>
      <c r="FT83" s="145"/>
    </row>
    <row r="84" spans="2:176" ht="9.75" customHeight="1" x14ac:dyDescent="0.2">
      <c r="B84" s="1049" t="s">
        <v>12</v>
      </c>
      <c r="C84" s="1050"/>
      <c r="D84" s="1050"/>
      <c r="E84" s="1050"/>
      <c r="F84" s="1090" t="str">
        <f>IF(F32="","",F32)</f>
        <v/>
      </c>
      <c r="G84" s="1090"/>
      <c r="H84" s="1090"/>
      <c r="I84" s="1090"/>
      <c r="J84" s="1090"/>
      <c r="K84" s="1090"/>
      <c r="L84" s="1090"/>
      <c r="M84" s="1090"/>
      <c r="N84" s="1090"/>
      <c r="O84" s="1090"/>
      <c r="P84" s="1090"/>
      <c r="Q84" s="1090"/>
      <c r="R84" s="1090"/>
      <c r="S84" s="1091"/>
      <c r="T84" s="22"/>
      <c r="U84" s="70"/>
      <c r="V84" s="1937"/>
      <c r="W84" s="1938"/>
      <c r="X84" s="1938"/>
      <c r="Y84" s="1938"/>
      <c r="Z84" s="1938"/>
      <c r="AA84" s="1938"/>
      <c r="AB84" s="1938"/>
      <c r="AC84" s="1938"/>
      <c r="AD84" s="1938"/>
      <c r="AE84" s="1938"/>
      <c r="AF84" s="1938"/>
      <c r="AG84" s="1938"/>
      <c r="AH84" s="1938"/>
      <c r="AI84" s="1938"/>
      <c r="AJ84" s="1938"/>
      <c r="AK84" s="1938"/>
      <c r="AL84" s="1938"/>
      <c r="AM84" s="1938"/>
      <c r="AN84" s="1938"/>
      <c r="AO84" s="1938"/>
      <c r="AP84" s="1938"/>
      <c r="AQ84" s="1938"/>
      <c r="AR84" s="1938"/>
      <c r="AS84" s="1938"/>
      <c r="AT84" s="1938"/>
      <c r="AU84" s="1938"/>
      <c r="AV84" s="1938"/>
      <c r="AW84" s="1938"/>
      <c r="AX84" s="1938"/>
      <c r="AY84" s="1938"/>
      <c r="AZ84" s="1785"/>
      <c r="BA84" s="1771"/>
      <c r="BB84" s="1771"/>
      <c r="BC84" s="1771"/>
      <c r="BD84" s="1771"/>
      <c r="BE84" s="1771"/>
      <c r="BF84" s="1771"/>
      <c r="BG84" s="1771"/>
      <c r="BH84" s="1772"/>
      <c r="BI84" s="1771"/>
      <c r="BJ84" s="1771"/>
      <c r="BK84" s="1771"/>
      <c r="BL84" s="1771"/>
      <c r="BM84" s="1771"/>
      <c r="BN84" s="1771"/>
      <c r="BO84" s="1771"/>
      <c r="BP84" s="1771"/>
      <c r="BQ84" s="1772"/>
      <c r="BR84" s="1771"/>
      <c r="BS84" s="1771"/>
      <c r="BT84" s="1771"/>
      <c r="BU84" s="1771"/>
      <c r="BV84" s="1771"/>
      <c r="BW84" s="1771"/>
      <c r="BX84" s="1771"/>
      <c r="BY84" s="1771"/>
      <c r="BZ84" s="1776"/>
      <c r="CA84" s="64"/>
      <c r="CB84" s="2"/>
      <c r="CC84" s="151"/>
      <c r="CD84" s="124"/>
      <c r="CE84" s="1653" t="s">
        <v>177</v>
      </c>
      <c r="CF84" s="1653"/>
      <c r="CG84" s="1653"/>
      <c r="CH84" s="1653"/>
      <c r="CI84" s="1653"/>
      <c r="CJ84" s="1653"/>
      <c r="CK84" s="1667" t="str">
        <f>IF(DE66=0,"3",IF(DE66=1,IF(COUNTIF(取引リスト!A:A,DY77),"",IF(DY81="","1",IF(LEN(DY81)=1,"",IF(LEN(DY81)=2,"",IF(LEN(DY81)=4,"","1")))))))</f>
        <v>3</v>
      </c>
      <c r="CL84" s="1665"/>
      <c r="CM84" s="1665"/>
      <c r="CN84" s="1666"/>
      <c r="CO84" s="1667" t="str">
        <f>IF(DE66=0,"0",IF(DE66=1,IF(COUNTIF(取引リスト!A:A,DY77),"",IF(DY81="","2",IF(LEN(DY81)=1,"",IF(LEN(DY81)=2,"",IF(LEN(DY81)=4,"","2")))))))</f>
        <v>0</v>
      </c>
      <c r="CP84" s="1665"/>
      <c r="CQ84" s="1665"/>
      <c r="CR84" s="1666"/>
      <c r="CS84" s="1677" t="str">
        <f>IF(DE66=0,IF(COUNTIF(取引リスト!A:A,DY77),"4",IF(DY81="","6",IF(LEN(DY81)=1,"4",IF(LEN(DY81)=2,"4",IF(LEN(DY81)=4,"4","6"))))),IF(DE66=1,IF(COUNTIF(取引リスト!A:A,DY77),"",IF(DY81="","3",IF(LEN(DY81)=1,"",IF(LEN(DY81)=2,"",IF(LEN(DY81)=4,"","3")))))))</f>
        <v>6</v>
      </c>
      <c r="CT84" s="1665"/>
      <c r="CU84" s="1665"/>
      <c r="CV84" s="1665"/>
      <c r="CW84" s="1712" t="str">
        <f>IF(CK84="1",IF(CO84="2",IF(CS84="3","未成工事支出金",""),""),IF(CK84="3",IF(CO84="0",IF(CS84="4","未　払　金",IF(CS84="6","工事未払金","")),""),""))</f>
        <v>工事未払金</v>
      </c>
      <c r="CX84" s="1713"/>
      <c r="CY84" s="1713"/>
      <c r="CZ84" s="1713"/>
      <c r="DA84" s="1713"/>
      <c r="DB84" s="1713"/>
      <c r="DC84" s="1713"/>
      <c r="DD84" s="1713"/>
      <c r="DE84" s="1713"/>
      <c r="DF84" s="1713"/>
      <c r="DG84" s="1713"/>
      <c r="DH84" s="1713"/>
      <c r="DI84" s="1713"/>
      <c r="DJ84" s="1713"/>
      <c r="DK84" s="1713"/>
      <c r="DL84" s="1713"/>
      <c r="DM84" s="1713"/>
      <c r="DN84" s="1713"/>
      <c r="DO84" s="1713"/>
      <c r="DP84" s="1713"/>
      <c r="DQ84" s="1713"/>
      <c r="DR84" s="1713"/>
      <c r="DS84" s="1713"/>
      <c r="DT84" s="1713"/>
      <c r="DU84" s="1713"/>
      <c r="DV84" s="1713"/>
      <c r="DW84" s="1713"/>
      <c r="DX84" s="1714"/>
      <c r="DY84" s="124"/>
      <c r="DZ84" s="124"/>
      <c r="EA84" s="124"/>
      <c r="EB84" s="124"/>
      <c r="EC84" s="124"/>
      <c r="ED84" s="124"/>
      <c r="EE84" s="1718" t="s">
        <v>231</v>
      </c>
      <c r="EF84" s="1718"/>
      <c r="EG84" s="1718"/>
      <c r="EH84" s="1718"/>
      <c r="EI84" s="1718"/>
      <c r="EJ84" s="1718"/>
      <c r="EK84" s="1718"/>
      <c r="EL84" s="1718"/>
      <c r="EM84" s="1718"/>
      <c r="EN84" s="1718"/>
      <c r="EO84" s="1718"/>
      <c r="EP84" s="1718"/>
      <c r="EQ84" s="1718"/>
      <c r="ER84" s="1719" t="str">
        <f>IF(AZ80="","",AZ80)</f>
        <v/>
      </c>
      <c r="ES84" s="1687"/>
      <c r="ET84" s="1687"/>
      <c r="EU84" s="1687" t="str">
        <f>IF(BC80="","",BC80)</f>
        <v/>
      </c>
      <c r="EV84" s="1687"/>
      <c r="EW84" s="1687"/>
      <c r="EX84" s="1687" t="str">
        <f>IF(BF80="","",BF80)</f>
        <v/>
      </c>
      <c r="EY84" s="1687"/>
      <c r="EZ84" s="1688"/>
      <c r="FA84" s="1687" t="str">
        <f>IF(BI80="","",BI80)</f>
        <v/>
      </c>
      <c r="FB84" s="1687"/>
      <c r="FC84" s="1687"/>
      <c r="FD84" s="1687" t="str">
        <f>IF(BL80="","",BL80)</f>
        <v/>
      </c>
      <c r="FE84" s="1687"/>
      <c r="FF84" s="1687"/>
      <c r="FG84" s="1687" t="str">
        <f>IF(BO80="","",BO80)</f>
        <v/>
      </c>
      <c r="FH84" s="1687"/>
      <c r="FI84" s="1688"/>
      <c r="FJ84" s="1687" t="str">
        <f>IF(BR80="","",BR80)</f>
        <v/>
      </c>
      <c r="FK84" s="1687"/>
      <c r="FL84" s="1687"/>
      <c r="FM84" s="1687" t="str">
        <f>IF(BU80="","",BU80)</f>
        <v/>
      </c>
      <c r="FN84" s="1687"/>
      <c r="FO84" s="1687"/>
      <c r="FP84" s="1687" t="str">
        <f>IF(BX80="","",BX80)</f>
        <v/>
      </c>
      <c r="FQ84" s="1687"/>
      <c r="FR84" s="1693"/>
      <c r="FS84" s="152"/>
      <c r="FT84" s="153"/>
    </row>
    <row r="85" spans="2:176" ht="9.75" customHeight="1" thickBot="1" x14ac:dyDescent="0.25">
      <c r="B85" s="1133"/>
      <c r="C85" s="1134"/>
      <c r="D85" s="1134"/>
      <c r="E85" s="1134"/>
      <c r="F85" s="1135"/>
      <c r="G85" s="1135"/>
      <c r="H85" s="1135"/>
      <c r="I85" s="1135"/>
      <c r="J85" s="1135"/>
      <c r="K85" s="1135"/>
      <c r="L85" s="1135"/>
      <c r="M85" s="1135"/>
      <c r="N85" s="1135"/>
      <c r="O85" s="1135"/>
      <c r="P85" s="1135"/>
      <c r="Q85" s="1135"/>
      <c r="R85" s="1135"/>
      <c r="S85" s="1136"/>
      <c r="T85" s="22"/>
      <c r="U85" s="70"/>
      <c r="V85" s="1940"/>
      <c r="W85" s="1941"/>
      <c r="X85" s="1941"/>
      <c r="Y85" s="1941"/>
      <c r="Z85" s="1941"/>
      <c r="AA85" s="1941"/>
      <c r="AB85" s="1941"/>
      <c r="AC85" s="1941"/>
      <c r="AD85" s="1941"/>
      <c r="AE85" s="1941"/>
      <c r="AF85" s="1941"/>
      <c r="AG85" s="1941"/>
      <c r="AH85" s="1941"/>
      <c r="AI85" s="1941"/>
      <c r="AJ85" s="1941"/>
      <c r="AK85" s="1941"/>
      <c r="AL85" s="1941"/>
      <c r="AM85" s="1941"/>
      <c r="AN85" s="1941"/>
      <c r="AO85" s="1941"/>
      <c r="AP85" s="1941"/>
      <c r="AQ85" s="1941"/>
      <c r="AR85" s="1941"/>
      <c r="AS85" s="1941"/>
      <c r="AT85" s="1941"/>
      <c r="AU85" s="1941"/>
      <c r="AV85" s="1941"/>
      <c r="AW85" s="1941"/>
      <c r="AX85" s="1941"/>
      <c r="AY85" s="1941"/>
      <c r="AZ85" s="1787"/>
      <c r="BA85" s="1788"/>
      <c r="BB85" s="1788"/>
      <c r="BC85" s="1788"/>
      <c r="BD85" s="1788"/>
      <c r="BE85" s="1788"/>
      <c r="BF85" s="1788"/>
      <c r="BG85" s="1788"/>
      <c r="BH85" s="1789"/>
      <c r="BI85" s="1788"/>
      <c r="BJ85" s="1788"/>
      <c r="BK85" s="1788"/>
      <c r="BL85" s="1788"/>
      <c r="BM85" s="1788"/>
      <c r="BN85" s="1788"/>
      <c r="BO85" s="1788"/>
      <c r="BP85" s="1788"/>
      <c r="BQ85" s="1789"/>
      <c r="BR85" s="1788"/>
      <c r="BS85" s="1788"/>
      <c r="BT85" s="1788"/>
      <c r="BU85" s="1788"/>
      <c r="BV85" s="1788"/>
      <c r="BW85" s="1788"/>
      <c r="BX85" s="1788"/>
      <c r="BY85" s="1788"/>
      <c r="BZ85" s="1790"/>
      <c r="CA85" s="64"/>
      <c r="CB85" s="2"/>
      <c r="CC85" s="151"/>
      <c r="CD85" s="124"/>
      <c r="CE85" s="1653"/>
      <c r="CF85" s="1653"/>
      <c r="CG85" s="1653"/>
      <c r="CH85" s="1653"/>
      <c r="CI85" s="1653"/>
      <c r="CJ85" s="1653"/>
      <c r="CK85" s="1667"/>
      <c r="CL85" s="1665"/>
      <c r="CM85" s="1665"/>
      <c r="CN85" s="1666"/>
      <c r="CO85" s="1667"/>
      <c r="CP85" s="1665"/>
      <c r="CQ85" s="1665"/>
      <c r="CR85" s="1666"/>
      <c r="CS85" s="1677"/>
      <c r="CT85" s="1665"/>
      <c r="CU85" s="1665"/>
      <c r="CV85" s="1665"/>
      <c r="CW85" s="1712"/>
      <c r="CX85" s="1713"/>
      <c r="CY85" s="1713"/>
      <c r="CZ85" s="1713"/>
      <c r="DA85" s="1713"/>
      <c r="DB85" s="1713"/>
      <c r="DC85" s="1713"/>
      <c r="DD85" s="1713"/>
      <c r="DE85" s="1713"/>
      <c r="DF85" s="1713"/>
      <c r="DG85" s="1713"/>
      <c r="DH85" s="1713"/>
      <c r="DI85" s="1713"/>
      <c r="DJ85" s="1713"/>
      <c r="DK85" s="1713"/>
      <c r="DL85" s="1713"/>
      <c r="DM85" s="1713"/>
      <c r="DN85" s="1713"/>
      <c r="DO85" s="1713"/>
      <c r="DP85" s="1713"/>
      <c r="DQ85" s="1713"/>
      <c r="DR85" s="1713"/>
      <c r="DS85" s="1713"/>
      <c r="DT85" s="1713"/>
      <c r="DU85" s="1713"/>
      <c r="DV85" s="1713"/>
      <c r="DW85" s="1713"/>
      <c r="DX85" s="1714"/>
      <c r="DY85" s="124"/>
      <c r="DZ85" s="124"/>
      <c r="EA85" s="124"/>
      <c r="EB85" s="124"/>
      <c r="EC85" s="124"/>
      <c r="ED85" s="124"/>
      <c r="EE85" s="1718"/>
      <c r="EF85" s="1718"/>
      <c r="EG85" s="1718"/>
      <c r="EH85" s="1718"/>
      <c r="EI85" s="1718"/>
      <c r="EJ85" s="1718"/>
      <c r="EK85" s="1718"/>
      <c r="EL85" s="1718"/>
      <c r="EM85" s="1718"/>
      <c r="EN85" s="1718"/>
      <c r="EO85" s="1718"/>
      <c r="EP85" s="1718"/>
      <c r="EQ85" s="1718"/>
      <c r="ER85" s="1720"/>
      <c r="ES85" s="1689"/>
      <c r="ET85" s="1689"/>
      <c r="EU85" s="1689"/>
      <c r="EV85" s="1689"/>
      <c r="EW85" s="1689"/>
      <c r="EX85" s="1689"/>
      <c r="EY85" s="1689"/>
      <c r="EZ85" s="1690"/>
      <c r="FA85" s="1689"/>
      <c r="FB85" s="1689"/>
      <c r="FC85" s="1689"/>
      <c r="FD85" s="1689"/>
      <c r="FE85" s="1689"/>
      <c r="FF85" s="1689"/>
      <c r="FG85" s="1689"/>
      <c r="FH85" s="1689"/>
      <c r="FI85" s="1690"/>
      <c r="FJ85" s="1689"/>
      <c r="FK85" s="1689"/>
      <c r="FL85" s="1689"/>
      <c r="FM85" s="1689"/>
      <c r="FN85" s="1689"/>
      <c r="FO85" s="1689"/>
      <c r="FP85" s="1689"/>
      <c r="FQ85" s="1689"/>
      <c r="FR85" s="1694"/>
      <c r="FS85" s="152"/>
      <c r="FT85" s="153"/>
    </row>
    <row r="86" spans="2:176" ht="11.25" customHeight="1" thickBot="1" x14ac:dyDescent="0.2">
      <c r="B86" s="948" t="s">
        <v>24</v>
      </c>
      <c r="C86" s="948"/>
      <c r="D86" s="948"/>
      <c r="E86" s="948"/>
      <c r="F86" s="2"/>
      <c r="G86" s="2"/>
      <c r="H86" s="2"/>
      <c r="I86" s="2"/>
      <c r="J86" s="2"/>
      <c r="K86" s="2"/>
      <c r="L86" s="2"/>
      <c r="M86" s="2"/>
      <c r="N86" s="2"/>
      <c r="O86" s="2"/>
      <c r="P86" s="2"/>
      <c r="Q86" s="2"/>
      <c r="BH86" s="2"/>
      <c r="BI86" s="2"/>
      <c r="BJ86" s="2"/>
      <c r="BK86" s="2"/>
      <c r="BL86" s="2"/>
      <c r="BM86" s="2"/>
      <c r="BN86" s="2"/>
      <c r="BO86" s="2"/>
      <c r="BP86" s="2"/>
      <c r="BQ86" s="2"/>
      <c r="BR86" s="2"/>
      <c r="BS86" s="2"/>
      <c r="BT86" s="2"/>
      <c r="BU86" s="2"/>
      <c r="BV86" s="2"/>
      <c r="BW86" s="2"/>
      <c r="BX86" s="2"/>
      <c r="BY86" s="2"/>
      <c r="BZ86" s="2"/>
      <c r="CA86" s="2"/>
      <c r="CB86" s="2"/>
      <c r="CC86" s="143"/>
      <c r="CD86" s="146"/>
      <c r="CE86" s="1653"/>
      <c r="CF86" s="1653"/>
      <c r="CG86" s="1653"/>
      <c r="CH86" s="1653"/>
      <c r="CI86" s="1653"/>
      <c r="CJ86" s="1653"/>
      <c r="CK86" s="1667"/>
      <c r="CL86" s="1665"/>
      <c r="CM86" s="1665"/>
      <c r="CN86" s="1666"/>
      <c r="CO86" s="1667"/>
      <c r="CP86" s="1665"/>
      <c r="CQ86" s="1665"/>
      <c r="CR86" s="1666"/>
      <c r="CS86" s="1677"/>
      <c r="CT86" s="1665"/>
      <c r="CU86" s="1665"/>
      <c r="CV86" s="1665"/>
      <c r="CW86" s="1715"/>
      <c r="CX86" s="1716"/>
      <c r="CY86" s="1716"/>
      <c r="CZ86" s="1716"/>
      <c r="DA86" s="1716"/>
      <c r="DB86" s="1716"/>
      <c r="DC86" s="1716"/>
      <c r="DD86" s="1716"/>
      <c r="DE86" s="1716"/>
      <c r="DF86" s="1716"/>
      <c r="DG86" s="1716"/>
      <c r="DH86" s="1716"/>
      <c r="DI86" s="1716"/>
      <c r="DJ86" s="1716"/>
      <c r="DK86" s="1716"/>
      <c r="DL86" s="1716"/>
      <c r="DM86" s="1716"/>
      <c r="DN86" s="1716"/>
      <c r="DO86" s="1716"/>
      <c r="DP86" s="1716"/>
      <c r="DQ86" s="1716"/>
      <c r="DR86" s="1716"/>
      <c r="DS86" s="1716"/>
      <c r="DT86" s="1716"/>
      <c r="DU86" s="1716"/>
      <c r="DV86" s="1716"/>
      <c r="DW86" s="1716"/>
      <c r="DX86" s="1717"/>
      <c r="DY86" s="124"/>
      <c r="DZ86" s="154"/>
      <c r="EA86" s="154"/>
      <c r="EB86" s="154"/>
      <c r="EC86" s="154"/>
      <c r="ED86" s="154"/>
      <c r="EE86" s="1718"/>
      <c r="EF86" s="1718"/>
      <c r="EG86" s="1718"/>
      <c r="EH86" s="1718"/>
      <c r="EI86" s="1718"/>
      <c r="EJ86" s="1718"/>
      <c r="EK86" s="1718"/>
      <c r="EL86" s="1718"/>
      <c r="EM86" s="1718"/>
      <c r="EN86" s="1718"/>
      <c r="EO86" s="1718"/>
      <c r="EP86" s="1718"/>
      <c r="EQ86" s="1718"/>
      <c r="ER86" s="1721"/>
      <c r="ES86" s="1691"/>
      <c r="ET86" s="1691"/>
      <c r="EU86" s="1691"/>
      <c r="EV86" s="1691"/>
      <c r="EW86" s="1691"/>
      <c r="EX86" s="1691"/>
      <c r="EY86" s="1691"/>
      <c r="EZ86" s="1692"/>
      <c r="FA86" s="1691"/>
      <c r="FB86" s="1691"/>
      <c r="FC86" s="1691"/>
      <c r="FD86" s="1691"/>
      <c r="FE86" s="1691"/>
      <c r="FF86" s="1691"/>
      <c r="FG86" s="1691"/>
      <c r="FH86" s="1691"/>
      <c r="FI86" s="1692"/>
      <c r="FJ86" s="1691"/>
      <c r="FK86" s="1691"/>
      <c r="FL86" s="1691"/>
      <c r="FM86" s="1691"/>
      <c r="FN86" s="1691"/>
      <c r="FO86" s="1691"/>
      <c r="FP86" s="1691"/>
      <c r="FQ86" s="1691"/>
      <c r="FR86" s="1695"/>
      <c r="FS86" s="125"/>
      <c r="FT86" s="145"/>
    </row>
    <row r="87" spans="2:176" ht="9.75" customHeight="1" x14ac:dyDescent="0.15">
      <c r="B87" s="1125" t="s">
        <v>22</v>
      </c>
      <c r="C87" s="1127" t="s">
        <v>30</v>
      </c>
      <c r="D87" s="930" t="s">
        <v>29</v>
      </c>
      <c r="E87" s="924"/>
      <c r="F87" s="924"/>
      <c r="G87" s="924"/>
      <c r="H87" s="924"/>
      <c r="I87" s="924"/>
      <c r="J87" s="924"/>
      <c r="K87" s="924"/>
      <c r="L87" s="924"/>
      <c r="M87" s="924"/>
      <c r="N87" s="924"/>
      <c r="O87" s="925"/>
      <c r="P87" s="1131" t="s">
        <v>20</v>
      </c>
      <c r="Q87" s="1131"/>
      <c r="R87" s="1131"/>
      <c r="S87" s="930" t="s">
        <v>130</v>
      </c>
      <c r="T87" s="924"/>
      <c r="U87" s="924"/>
      <c r="V87" s="924"/>
      <c r="W87" s="924"/>
      <c r="X87" s="930" t="s">
        <v>21</v>
      </c>
      <c r="Y87" s="924"/>
      <c r="Z87" s="924"/>
      <c r="AA87" s="924"/>
      <c r="AB87" s="924"/>
      <c r="AC87" s="924"/>
      <c r="AD87" s="924"/>
      <c r="AE87" s="924"/>
      <c r="AF87" s="924"/>
      <c r="AG87" s="924"/>
      <c r="AH87" s="924"/>
      <c r="AI87" s="925"/>
      <c r="AJ87" s="930" t="s">
        <v>181</v>
      </c>
      <c r="AK87" s="924"/>
      <c r="AL87" s="924"/>
      <c r="AM87" s="924"/>
      <c r="AN87" s="924"/>
      <c r="AO87" s="924"/>
      <c r="AP87" s="924"/>
      <c r="AQ87" s="924"/>
      <c r="AR87" s="924"/>
      <c r="AS87" s="924"/>
      <c r="AT87" s="924"/>
      <c r="AU87" s="924"/>
      <c r="AV87" s="924"/>
      <c r="AW87" s="924"/>
      <c r="AX87" s="924"/>
      <c r="AY87" s="924"/>
      <c r="AZ87" s="924"/>
      <c r="BA87" s="924"/>
      <c r="BB87" s="924"/>
      <c r="BC87" s="924"/>
      <c r="BD87" s="924"/>
      <c r="BE87" s="924"/>
      <c r="BF87" s="924"/>
      <c r="BG87" s="924"/>
      <c r="BH87" s="1137"/>
      <c r="BI87" s="1140"/>
      <c r="BJ87" s="1140"/>
      <c r="BK87" s="1140"/>
      <c r="BL87" s="1140"/>
      <c r="BM87" s="1140"/>
      <c r="BN87" s="1140"/>
      <c r="BO87" s="1140"/>
      <c r="BP87" s="1140"/>
      <c r="BQ87" s="1140"/>
      <c r="BR87" s="1140"/>
      <c r="BS87" s="1140"/>
      <c r="BT87" s="1140"/>
      <c r="BU87" s="1140"/>
      <c r="BV87" s="1140"/>
      <c r="BW87" s="1140"/>
      <c r="BX87" s="1140"/>
      <c r="BY87" s="1140"/>
      <c r="BZ87" s="1141"/>
      <c r="CA87" s="67"/>
      <c r="CB87" s="2"/>
      <c r="CC87" s="151"/>
      <c r="CD87" s="124"/>
      <c r="CE87" s="124"/>
      <c r="CF87" s="124"/>
      <c r="CG87" s="124"/>
      <c r="CH87" s="124"/>
      <c r="CI87" s="124"/>
      <c r="CJ87" s="124"/>
      <c r="CK87" s="124"/>
      <c r="CL87" s="124"/>
      <c r="CM87" s="124"/>
      <c r="CN87" s="124"/>
      <c r="CO87" s="124"/>
      <c r="CP87" s="124"/>
      <c r="CQ87" s="124"/>
      <c r="CR87" s="124"/>
      <c r="CS87" s="124"/>
      <c r="CT87" s="124"/>
      <c r="CU87" s="124"/>
      <c r="CV87" s="124"/>
      <c r="CW87" s="124"/>
      <c r="CX87" s="124"/>
      <c r="CY87" s="124"/>
      <c r="CZ87" s="124"/>
      <c r="DA87" s="124"/>
      <c r="DB87" s="124"/>
      <c r="DC87" s="124"/>
      <c r="DD87" s="124"/>
      <c r="DE87" s="124"/>
      <c r="DF87" s="124"/>
      <c r="DG87" s="124"/>
      <c r="DH87" s="124"/>
      <c r="DI87" s="124"/>
      <c r="DJ87" s="124"/>
      <c r="DK87" s="124"/>
      <c r="DL87" s="124"/>
      <c r="DM87" s="124"/>
      <c r="DN87" s="124"/>
      <c r="DO87" s="124"/>
      <c r="DP87" s="124"/>
      <c r="DQ87" s="124"/>
      <c r="DR87" s="124"/>
      <c r="DS87" s="124"/>
      <c r="DT87" s="124"/>
      <c r="DU87" s="124"/>
      <c r="DV87" s="124"/>
      <c r="DW87" s="124"/>
      <c r="DX87" s="124"/>
      <c r="DY87" s="124"/>
      <c r="DZ87" s="139"/>
      <c r="EA87" s="139"/>
      <c r="EB87" s="139"/>
      <c r="EC87" s="139"/>
      <c r="ED87" s="139"/>
      <c r="EE87" s="1563" t="s">
        <v>232</v>
      </c>
      <c r="EF87" s="1563"/>
      <c r="EG87" s="1563"/>
      <c r="EH87" s="1563"/>
      <c r="EI87" s="1563"/>
      <c r="EJ87" s="1563"/>
      <c r="EK87" s="1563"/>
      <c r="EL87" s="1563"/>
      <c r="EM87" s="1563"/>
      <c r="EN87" s="1563"/>
      <c r="EO87" s="1563"/>
      <c r="EP87" s="1563"/>
      <c r="EQ87" s="1563"/>
      <c r="ER87" s="1696" t="str">
        <f>IF(AZ83="","",AZ83)</f>
        <v/>
      </c>
      <c r="ES87" s="1696"/>
      <c r="ET87" s="1696"/>
      <c r="EU87" s="1696" t="str">
        <f>IF(BC83="","",BC83)</f>
        <v/>
      </c>
      <c r="EV87" s="1696"/>
      <c r="EW87" s="1696"/>
      <c r="EX87" s="1696" t="str">
        <f>IF(BF83="","",BF83)</f>
        <v/>
      </c>
      <c r="EY87" s="1696"/>
      <c r="EZ87" s="1698"/>
      <c r="FA87" s="1696" t="str">
        <f>IF(BI83="","",BI83)</f>
        <v/>
      </c>
      <c r="FB87" s="1696"/>
      <c r="FC87" s="1696"/>
      <c r="FD87" s="1696" t="str">
        <f>IF(BL83="","",BL83)</f>
        <v/>
      </c>
      <c r="FE87" s="1696"/>
      <c r="FF87" s="1696"/>
      <c r="FG87" s="1696" t="str">
        <f>IF(BO83="","",BO83)</f>
        <v/>
      </c>
      <c r="FH87" s="1696"/>
      <c r="FI87" s="1698"/>
      <c r="FJ87" s="1696" t="str">
        <f>IF(BR83="","",BR83)</f>
        <v/>
      </c>
      <c r="FK87" s="1696"/>
      <c r="FL87" s="1696"/>
      <c r="FM87" s="1696" t="str">
        <f>IF(BU83="","",BU83)</f>
        <v/>
      </c>
      <c r="FN87" s="1696"/>
      <c r="FO87" s="1696"/>
      <c r="FP87" s="1696" t="str">
        <f>IF(AND(BX80&lt;&gt;"",BX68=""),"",IF(AND(BX83="",BX80&lt;&gt;""),"0",IF(BX83="","",BX83)))</f>
        <v/>
      </c>
      <c r="FQ87" s="1696"/>
      <c r="FR87" s="1700"/>
      <c r="FS87" s="124"/>
      <c r="FT87" s="155"/>
    </row>
    <row r="88" spans="2:176" ht="9.75" customHeight="1" x14ac:dyDescent="0.15">
      <c r="B88" s="1126"/>
      <c r="C88" s="1128"/>
      <c r="D88" s="932"/>
      <c r="E88" s="926"/>
      <c r="F88" s="926"/>
      <c r="G88" s="926"/>
      <c r="H88" s="926"/>
      <c r="I88" s="926"/>
      <c r="J88" s="926"/>
      <c r="K88" s="926"/>
      <c r="L88" s="926"/>
      <c r="M88" s="926"/>
      <c r="N88" s="926"/>
      <c r="O88" s="927"/>
      <c r="P88" s="1132"/>
      <c r="Q88" s="1132"/>
      <c r="R88" s="1132"/>
      <c r="S88" s="932"/>
      <c r="T88" s="926"/>
      <c r="U88" s="926"/>
      <c r="V88" s="926"/>
      <c r="W88" s="926"/>
      <c r="X88" s="932"/>
      <c r="Y88" s="926"/>
      <c r="Z88" s="926"/>
      <c r="AA88" s="926"/>
      <c r="AB88" s="926"/>
      <c r="AC88" s="926"/>
      <c r="AD88" s="926"/>
      <c r="AE88" s="926"/>
      <c r="AF88" s="926"/>
      <c r="AG88" s="926"/>
      <c r="AH88" s="926"/>
      <c r="AI88" s="927"/>
      <c r="AJ88" s="932"/>
      <c r="AK88" s="926"/>
      <c r="AL88" s="926"/>
      <c r="AM88" s="926"/>
      <c r="AN88" s="926"/>
      <c r="AO88" s="926"/>
      <c r="AP88" s="926"/>
      <c r="AQ88" s="926"/>
      <c r="AR88" s="926"/>
      <c r="AS88" s="926"/>
      <c r="AT88" s="926"/>
      <c r="AU88" s="926"/>
      <c r="AV88" s="926"/>
      <c r="AW88" s="926"/>
      <c r="AX88" s="926"/>
      <c r="AY88" s="926"/>
      <c r="AZ88" s="926"/>
      <c r="BA88" s="926"/>
      <c r="BB88" s="926"/>
      <c r="BC88" s="926"/>
      <c r="BD88" s="926"/>
      <c r="BE88" s="926"/>
      <c r="BF88" s="926"/>
      <c r="BG88" s="926"/>
      <c r="BH88" s="1138"/>
      <c r="BI88" s="1142"/>
      <c r="BJ88" s="1142"/>
      <c r="BK88" s="1142"/>
      <c r="BL88" s="1142"/>
      <c r="BM88" s="1142"/>
      <c r="BN88" s="1142"/>
      <c r="BO88" s="1142"/>
      <c r="BP88" s="1142"/>
      <c r="BQ88" s="1142"/>
      <c r="BR88" s="1142"/>
      <c r="BS88" s="1142"/>
      <c r="BT88" s="1142"/>
      <c r="BU88" s="1142"/>
      <c r="BV88" s="1142"/>
      <c r="BW88" s="1142"/>
      <c r="BX88" s="1142"/>
      <c r="BY88" s="1142"/>
      <c r="BZ88" s="1143"/>
      <c r="CA88" s="67"/>
      <c r="CB88" s="2"/>
      <c r="CC88" s="151"/>
      <c r="CD88" s="124"/>
      <c r="CE88" s="1566" t="s">
        <v>233</v>
      </c>
      <c r="CF88" s="1566"/>
      <c r="CG88" s="1566"/>
      <c r="CH88" s="1566"/>
      <c r="CI88" s="1566"/>
      <c r="CJ88" s="1566"/>
      <c r="CK88" s="1566"/>
      <c r="CL88" s="1566"/>
      <c r="CM88" s="1566"/>
      <c r="CN88" s="1566"/>
      <c r="CO88" s="1566"/>
      <c r="CP88" s="1566"/>
      <c r="CQ88" s="1566"/>
      <c r="CR88" s="1566"/>
      <c r="CS88" s="1566"/>
      <c r="CT88" s="1566"/>
      <c r="CU88" s="1566"/>
      <c r="CV88" s="1566"/>
      <c r="CW88" s="1702">
        <f>IF(AND(DU101="",FQ101&lt;&gt;""),"2",3)</f>
        <v>3</v>
      </c>
      <c r="CX88" s="1702"/>
      <c r="CY88" s="1702"/>
      <c r="CZ88" s="1703"/>
      <c r="DA88" s="1706">
        <f>IF(AND(DU101="",FQ101&lt;&gt;""),IF(DE66=0,"6",IF(DE66=1,"7",DE66)),DE66)</f>
        <v>0</v>
      </c>
      <c r="DB88" s="1702"/>
      <c r="DC88" s="1702"/>
      <c r="DD88" s="1703"/>
      <c r="DE88" s="1706">
        <f>IF(AND(DU101="",DU103="",FQ99&lt;&gt;""),"",IF(AND(DU101&lt;&gt;"",DU103&lt;&gt;""),"",IF(AND(DU101&lt;&gt;"",DU103=""),5,4)))</f>
        <v>4</v>
      </c>
      <c r="DF88" s="1702"/>
      <c r="DG88" s="1702"/>
      <c r="DH88" s="1703"/>
      <c r="DI88" s="1708">
        <f>IF(AND(DU101="",FQ101&lt;&gt;""),"",2)</f>
        <v>2</v>
      </c>
      <c r="DJ88" s="1702"/>
      <c r="DK88" s="1702"/>
      <c r="DL88" s="1709"/>
      <c r="DM88" s="124"/>
      <c r="DN88" s="124"/>
      <c r="DO88" s="124"/>
      <c r="DP88" s="124"/>
      <c r="DQ88" s="124"/>
      <c r="DR88" s="124"/>
      <c r="DS88" s="124"/>
      <c r="DT88" s="124"/>
      <c r="DU88" s="124"/>
      <c r="DV88" s="124"/>
      <c r="DW88" s="124"/>
      <c r="DX88" s="124"/>
      <c r="DY88" s="124"/>
      <c r="DZ88" s="139"/>
      <c r="EA88" s="139"/>
      <c r="EB88" s="139"/>
      <c r="EC88" s="139"/>
      <c r="ED88" s="139"/>
      <c r="EE88" s="1563"/>
      <c r="EF88" s="1563"/>
      <c r="EG88" s="1563"/>
      <c r="EH88" s="1563"/>
      <c r="EI88" s="1563"/>
      <c r="EJ88" s="1563"/>
      <c r="EK88" s="1563"/>
      <c r="EL88" s="1563"/>
      <c r="EM88" s="1563"/>
      <c r="EN88" s="1563"/>
      <c r="EO88" s="1563"/>
      <c r="EP88" s="1563"/>
      <c r="EQ88" s="1563"/>
      <c r="ER88" s="1696"/>
      <c r="ES88" s="1696"/>
      <c r="ET88" s="1696"/>
      <c r="EU88" s="1696"/>
      <c r="EV88" s="1696"/>
      <c r="EW88" s="1696"/>
      <c r="EX88" s="1696"/>
      <c r="EY88" s="1696"/>
      <c r="EZ88" s="1698"/>
      <c r="FA88" s="1696"/>
      <c r="FB88" s="1696"/>
      <c r="FC88" s="1696"/>
      <c r="FD88" s="1696"/>
      <c r="FE88" s="1696"/>
      <c r="FF88" s="1696"/>
      <c r="FG88" s="1696"/>
      <c r="FH88" s="1696"/>
      <c r="FI88" s="1698"/>
      <c r="FJ88" s="1696"/>
      <c r="FK88" s="1696"/>
      <c r="FL88" s="1696"/>
      <c r="FM88" s="1696"/>
      <c r="FN88" s="1696"/>
      <c r="FO88" s="1696"/>
      <c r="FP88" s="1696"/>
      <c r="FQ88" s="1696"/>
      <c r="FR88" s="1700"/>
      <c r="FS88" s="124"/>
      <c r="FT88" s="155"/>
    </row>
    <row r="89" spans="2:176" ht="9.75" customHeight="1" x14ac:dyDescent="0.15">
      <c r="B89" s="1126"/>
      <c r="C89" s="1128"/>
      <c r="D89" s="952"/>
      <c r="E89" s="928"/>
      <c r="F89" s="928"/>
      <c r="G89" s="928"/>
      <c r="H89" s="928"/>
      <c r="I89" s="928"/>
      <c r="J89" s="928"/>
      <c r="K89" s="928"/>
      <c r="L89" s="928"/>
      <c r="M89" s="928"/>
      <c r="N89" s="928"/>
      <c r="O89" s="929"/>
      <c r="P89" s="1132"/>
      <c r="Q89" s="1132"/>
      <c r="R89" s="1132"/>
      <c r="S89" s="952"/>
      <c r="T89" s="928"/>
      <c r="U89" s="928"/>
      <c r="V89" s="928"/>
      <c r="W89" s="928"/>
      <c r="X89" s="952"/>
      <c r="Y89" s="928"/>
      <c r="Z89" s="928"/>
      <c r="AA89" s="928"/>
      <c r="AB89" s="928"/>
      <c r="AC89" s="928"/>
      <c r="AD89" s="928"/>
      <c r="AE89" s="928"/>
      <c r="AF89" s="928"/>
      <c r="AG89" s="928"/>
      <c r="AH89" s="928"/>
      <c r="AI89" s="929"/>
      <c r="AJ89" s="952"/>
      <c r="AK89" s="928"/>
      <c r="AL89" s="928"/>
      <c r="AM89" s="928"/>
      <c r="AN89" s="928"/>
      <c r="AO89" s="928"/>
      <c r="AP89" s="928"/>
      <c r="AQ89" s="928"/>
      <c r="AR89" s="928"/>
      <c r="AS89" s="928"/>
      <c r="AT89" s="928"/>
      <c r="AU89" s="928"/>
      <c r="AV89" s="928"/>
      <c r="AW89" s="928"/>
      <c r="AX89" s="928"/>
      <c r="AY89" s="928"/>
      <c r="AZ89" s="928"/>
      <c r="BA89" s="928"/>
      <c r="BB89" s="928"/>
      <c r="BC89" s="928"/>
      <c r="BD89" s="928"/>
      <c r="BE89" s="928"/>
      <c r="BF89" s="928"/>
      <c r="BG89" s="928"/>
      <c r="BH89" s="1139"/>
      <c r="BI89" s="1142"/>
      <c r="BJ89" s="1142"/>
      <c r="BK89" s="1142"/>
      <c r="BL89" s="1142"/>
      <c r="BM89" s="1142"/>
      <c r="BN89" s="1142"/>
      <c r="BO89" s="1142"/>
      <c r="BP89" s="1142"/>
      <c r="BQ89" s="1142"/>
      <c r="BR89" s="1142"/>
      <c r="BS89" s="1142"/>
      <c r="BT89" s="1142"/>
      <c r="BU89" s="1142"/>
      <c r="BV89" s="1142"/>
      <c r="BW89" s="1142"/>
      <c r="BX89" s="1142"/>
      <c r="BY89" s="1142"/>
      <c r="BZ89" s="1143"/>
      <c r="CA89" s="67"/>
      <c r="CB89" s="2"/>
      <c r="CC89" s="151"/>
      <c r="CD89" s="124"/>
      <c r="CE89" s="1566"/>
      <c r="CF89" s="1566"/>
      <c r="CG89" s="1566"/>
      <c r="CH89" s="1566"/>
      <c r="CI89" s="1566"/>
      <c r="CJ89" s="1566"/>
      <c r="CK89" s="1566"/>
      <c r="CL89" s="1566"/>
      <c r="CM89" s="1566"/>
      <c r="CN89" s="1566"/>
      <c r="CO89" s="1566"/>
      <c r="CP89" s="1566"/>
      <c r="CQ89" s="1566"/>
      <c r="CR89" s="1566"/>
      <c r="CS89" s="1566"/>
      <c r="CT89" s="1566"/>
      <c r="CU89" s="1566"/>
      <c r="CV89" s="1566"/>
      <c r="CW89" s="1704"/>
      <c r="CX89" s="1704"/>
      <c r="CY89" s="1704"/>
      <c r="CZ89" s="1705"/>
      <c r="DA89" s="1707"/>
      <c r="DB89" s="1704"/>
      <c r="DC89" s="1704"/>
      <c r="DD89" s="1705"/>
      <c r="DE89" s="1707"/>
      <c r="DF89" s="1704"/>
      <c r="DG89" s="1704"/>
      <c r="DH89" s="1705"/>
      <c r="DI89" s="1710"/>
      <c r="DJ89" s="1704"/>
      <c r="DK89" s="1704"/>
      <c r="DL89" s="1711"/>
      <c r="DM89" s="124"/>
      <c r="DN89" s="124"/>
      <c r="DO89" s="124"/>
      <c r="DP89" s="124"/>
      <c r="DQ89" s="124"/>
      <c r="DR89" s="124"/>
      <c r="DS89" s="124"/>
      <c r="DT89" s="124"/>
      <c r="DU89" s="124"/>
      <c r="DV89" s="124"/>
      <c r="DW89" s="124"/>
      <c r="DX89" s="124"/>
      <c r="DY89" s="124"/>
      <c r="DZ89" s="124"/>
      <c r="EA89" s="124"/>
      <c r="EB89" s="124"/>
      <c r="EC89" s="124"/>
      <c r="ED89" s="124"/>
      <c r="EE89" s="1563"/>
      <c r="EF89" s="1563"/>
      <c r="EG89" s="1563"/>
      <c r="EH89" s="1563"/>
      <c r="EI89" s="1563"/>
      <c r="EJ89" s="1563"/>
      <c r="EK89" s="1563"/>
      <c r="EL89" s="1563"/>
      <c r="EM89" s="1563"/>
      <c r="EN89" s="1563"/>
      <c r="EO89" s="1563"/>
      <c r="EP89" s="1563"/>
      <c r="EQ89" s="1563"/>
      <c r="ER89" s="1697"/>
      <c r="ES89" s="1697"/>
      <c r="ET89" s="1697"/>
      <c r="EU89" s="1697"/>
      <c r="EV89" s="1697"/>
      <c r="EW89" s="1697"/>
      <c r="EX89" s="1697"/>
      <c r="EY89" s="1697"/>
      <c r="EZ89" s="1699"/>
      <c r="FA89" s="1697"/>
      <c r="FB89" s="1697"/>
      <c r="FC89" s="1697"/>
      <c r="FD89" s="1697"/>
      <c r="FE89" s="1697"/>
      <c r="FF89" s="1697"/>
      <c r="FG89" s="1697"/>
      <c r="FH89" s="1697"/>
      <c r="FI89" s="1699"/>
      <c r="FJ89" s="1697"/>
      <c r="FK89" s="1697"/>
      <c r="FL89" s="1697"/>
      <c r="FM89" s="1697"/>
      <c r="FN89" s="1697"/>
      <c r="FO89" s="1697"/>
      <c r="FP89" s="1697"/>
      <c r="FQ89" s="1697"/>
      <c r="FR89" s="1701"/>
      <c r="FS89" s="124"/>
      <c r="FT89" s="155"/>
    </row>
    <row r="90" spans="2:176" ht="11.25" customHeight="1" x14ac:dyDescent="0.2">
      <c r="B90" s="472" t="str">
        <f>IF(B38="","",B38)</f>
        <v/>
      </c>
      <c r="C90" s="474" t="str">
        <f>IF(C38="","",C38)</f>
        <v/>
      </c>
      <c r="D90" s="347" t="str">
        <f>IF(D38="","",D38)</f>
        <v/>
      </c>
      <c r="E90" s="348"/>
      <c r="F90" s="348"/>
      <c r="G90" s="348"/>
      <c r="H90" s="348"/>
      <c r="I90" s="348"/>
      <c r="J90" s="348"/>
      <c r="K90" s="348"/>
      <c r="L90" s="348"/>
      <c r="M90" s="348"/>
      <c r="N90" s="348"/>
      <c r="O90" s="2832"/>
      <c r="P90" s="357" t="str">
        <f>IF(P38="","",P38)</f>
        <v/>
      </c>
      <c r="Q90" s="358"/>
      <c r="R90" s="359"/>
      <c r="S90" s="363" t="str">
        <f>IF(S38="","",S38)</f>
        <v/>
      </c>
      <c r="T90" s="364"/>
      <c r="U90" s="364"/>
      <c r="V90" s="364"/>
      <c r="W90" s="365"/>
      <c r="X90" s="357" t="str">
        <f>IF(X38="","",X38)</f>
        <v/>
      </c>
      <c r="Y90" s="358"/>
      <c r="Z90" s="358"/>
      <c r="AA90" s="358"/>
      <c r="AB90" s="358"/>
      <c r="AC90" s="358"/>
      <c r="AD90" s="358"/>
      <c r="AE90" s="358"/>
      <c r="AF90" s="358"/>
      <c r="AG90" s="358"/>
      <c r="AH90" s="358"/>
      <c r="AI90" s="359"/>
      <c r="AJ90" s="369" t="str">
        <f>IF(AJ38="","",AJ38)</f>
        <v/>
      </c>
      <c r="AK90" s="370"/>
      <c r="AL90" s="370"/>
      <c r="AM90" s="370"/>
      <c r="AN90" s="370"/>
      <c r="AO90" s="370"/>
      <c r="AP90" s="370"/>
      <c r="AQ90" s="370"/>
      <c r="AR90" s="370"/>
      <c r="AS90" s="370"/>
      <c r="AT90" s="370"/>
      <c r="AU90" s="370"/>
      <c r="AV90" s="370"/>
      <c r="AW90" s="370"/>
      <c r="AX90" s="370"/>
      <c r="AY90" s="370"/>
      <c r="AZ90" s="370"/>
      <c r="BA90" s="370"/>
      <c r="BB90" s="370"/>
      <c r="BC90" s="370"/>
      <c r="BD90" s="370"/>
      <c r="BE90" s="370"/>
      <c r="BF90" s="370"/>
      <c r="BG90" s="370"/>
      <c r="BH90" s="371"/>
      <c r="BI90" s="482"/>
      <c r="BJ90" s="483"/>
      <c r="BK90" s="483"/>
      <c r="BL90" s="483"/>
      <c r="BM90" s="483"/>
      <c r="BN90" s="483"/>
      <c r="BO90" s="483"/>
      <c r="BP90" s="483"/>
      <c r="BQ90" s="483"/>
      <c r="BR90" s="483"/>
      <c r="BS90" s="483"/>
      <c r="BT90" s="483"/>
      <c r="BU90" s="483"/>
      <c r="BV90" s="483"/>
      <c r="BW90" s="483"/>
      <c r="BX90" s="483"/>
      <c r="BY90" s="483"/>
      <c r="BZ90" s="484"/>
      <c r="CA90" s="72"/>
      <c r="CB90" s="2"/>
      <c r="CC90" s="151"/>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124"/>
      <c r="FG90" s="124"/>
      <c r="FH90" s="124"/>
      <c r="FI90" s="124"/>
      <c r="FJ90" s="124"/>
      <c r="FK90" s="124"/>
      <c r="FL90" s="124"/>
      <c r="FM90" s="124"/>
      <c r="FN90" s="124"/>
      <c r="FO90" s="124"/>
      <c r="FP90" s="124"/>
      <c r="FQ90" s="124"/>
      <c r="FR90" s="124"/>
      <c r="FS90" s="124"/>
      <c r="FT90" s="155"/>
    </row>
    <row r="91" spans="2:176" ht="11.25" customHeight="1" x14ac:dyDescent="0.2">
      <c r="B91" s="473"/>
      <c r="C91" s="475"/>
      <c r="D91" s="350"/>
      <c r="E91" s="351"/>
      <c r="F91" s="351"/>
      <c r="G91" s="351"/>
      <c r="H91" s="351"/>
      <c r="I91" s="351"/>
      <c r="J91" s="351"/>
      <c r="K91" s="351"/>
      <c r="L91" s="351"/>
      <c r="M91" s="351"/>
      <c r="N91" s="351"/>
      <c r="O91" s="2833"/>
      <c r="P91" s="360"/>
      <c r="Q91" s="361"/>
      <c r="R91" s="362"/>
      <c r="S91" s="366"/>
      <c r="T91" s="367"/>
      <c r="U91" s="367"/>
      <c r="V91" s="367"/>
      <c r="W91" s="368"/>
      <c r="X91" s="360"/>
      <c r="Y91" s="361"/>
      <c r="Z91" s="361"/>
      <c r="AA91" s="361"/>
      <c r="AB91" s="361"/>
      <c r="AC91" s="361"/>
      <c r="AD91" s="361"/>
      <c r="AE91" s="361"/>
      <c r="AF91" s="361"/>
      <c r="AG91" s="361"/>
      <c r="AH91" s="361"/>
      <c r="AI91" s="362"/>
      <c r="AJ91" s="372"/>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3"/>
      <c r="BG91" s="373"/>
      <c r="BH91" s="374"/>
      <c r="BI91" s="479"/>
      <c r="BJ91" s="480"/>
      <c r="BK91" s="480"/>
      <c r="BL91" s="480"/>
      <c r="BM91" s="480"/>
      <c r="BN91" s="480"/>
      <c r="BO91" s="480"/>
      <c r="BP91" s="480"/>
      <c r="BQ91" s="480"/>
      <c r="BR91" s="480"/>
      <c r="BS91" s="480"/>
      <c r="BT91" s="480"/>
      <c r="BU91" s="480"/>
      <c r="BV91" s="480"/>
      <c r="BW91" s="480"/>
      <c r="BX91" s="480"/>
      <c r="BY91" s="480"/>
      <c r="BZ91" s="481"/>
      <c r="CA91" s="72"/>
      <c r="CB91" s="2"/>
      <c r="CC91" s="151"/>
      <c r="CD91" s="124"/>
      <c r="CE91" s="2820" t="s">
        <v>98</v>
      </c>
      <c r="CF91" s="2821"/>
      <c r="CG91" s="2821"/>
      <c r="CH91" s="2821"/>
      <c r="CI91" s="2821"/>
      <c r="CJ91" s="2821"/>
      <c r="CK91" s="2821"/>
      <c r="CL91" s="2821"/>
      <c r="CM91" s="2821"/>
      <c r="CN91" s="2821"/>
      <c r="CO91" s="2821"/>
      <c r="CP91" s="2821"/>
      <c r="CQ91" s="2821"/>
      <c r="CR91" s="2821"/>
      <c r="CS91" s="2821"/>
      <c r="CT91" s="2821"/>
      <c r="CU91" s="2821"/>
      <c r="CV91" s="2822"/>
      <c r="CW91" s="2834"/>
      <c r="CX91" s="2835"/>
      <c r="CY91" s="2835"/>
      <c r="CZ91" s="2835"/>
      <c r="DA91" s="2835"/>
      <c r="DB91" s="2835"/>
      <c r="DC91" s="2835"/>
      <c r="DD91" s="2835"/>
      <c r="DE91" s="2835"/>
      <c r="DF91" s="2835"/>
      <c r="DG91" s="2835"/>
      <c r="DH91" s="2835"/>
      <c r="DI91" s="2835"/>
      <c r="DJ91" s="2835"/>
      <c r="DK91" s="2835"/>
      <c r="DL91" s="2835"/>
      <c r="DM91" s="2835"/>
      <c r="DN91" s="2835"/>
      <c r="DO91" s="2835"/>
      <c r="DP91" s="2835"/>
      <c r="DQ91" s="2835"/>
      <c r="DR91" s="2835"/>
      <c r="DS91" s="2835"/>
      <c r="DT91" s="2835"/>
      <c r="DU91" s="2835"/>
      <c r="DV91" s="2835"/>
      <c r="DW91" s="2835"/>
      <c r="DX91" s="2835"/>
      <c r="DY91" s="2835"/>
      <c r="DZ91" s="2835"/>
      <c r="EA91" s="2835"/>
      <c r="EB91" s="2835"/>
      <c r="EC91" s="2835"/>
      <c r="ED91" s="2835"/>
      <c r="EE91" s="2835"/>
      <c r="EF91" s="2835"/>
      <c r="EG91" s="2835"/>
      <c r="EH91" s="2835"/>
      <c r="EI91" s="2835"/>
      <c r="EJ91" s="2835"/>
      <c r="EK91" s="2835"/>
      <c r="EL91" s="2835"/>
      <c r="EM91" s="2835"/>
      <c r="EN91" s="2835"/>
      <c r="EO91" s="2835"/>
      <c r="EP91" s="2835"/>
      <c r="EQ91" s="2835"/>
      <c r="ER91" s="2835"/>
      <c r="ES91" s="2835"/>
      <c r="ET91" s="2835"/>
      <c r="EU91" s="2835"/>
      <c r="EV91" s="2835"/>
      <c r="EW91" s="2835"/>
      <c r="EX91" s="2835"/>
      <c r="EY91" s="2835"/>
      <c r="EZ91" s="2836"/>
      <c r="FA91" s="2826" t="s">
        <v>99</v>
      </c>
      <c r="FB91" s="2827"/>
      <c r="FC91" s="2827"/>
      <c r="FD91" s="2827"/>
      <c r="FE91" s="2827"/>
      <c r="FF91" s="2827"/>
      <c r="FG91" s="2827"/>
      <c r="FH91" s="2827"/>
      <c r="FI91" s="2827"/>
      <c r="FJ91" s="2828"/>
      <c r="FK91" s="2840"/>
      <c r="FL91" s="2841"/>
      <c r="FM91" s="2841"/>
      <c r="FN91" s="2841"/>
      <c r="FO91" s="2841"/>
      <c r="FP91" s="2841"/>
      <c r="FQ91" s="2841"/>
      <c r="FR91" s="2842"/>
      <c r="FS91" s="124"/>
      <c r="FT91" s="155"/>
    </row>
    <row r="92" spans="2:176" ht="11.25" customHeight="1" x14ac:dyDescent="0.2">
      <c r="B92" s="472" t="str">
        <f>IF(B39="","",B39)</f>
        <v/>
      </c>
      <c r="C92" s="474" t="str">
        <f>IF(C39="","",C39)</f>
        <v/>
      </c>
      <c r="D92" s="347" t="str">
        <f>IF(D39="","",D39)</f>
        <v/>
      </c>
      <c r="E92" s="348"/>
      <c r="F92" s="348"/>
      <c r="G92" s="348"/>
      <c r="H92" s="348"/>
      <c r="I92" s="348"/>
      <c r="J92" s="348"/>
      <c r="K92" s="348"/>
      <c r="L92" s="348"/>
      <c r="M92" s="348"/>
      <c r="N92" s="348"/>
      <c r="O92" s="2832"/>
      <c r="P92" s="357" t="str">
        <f>IF(P39="","",P39)</f>
        <v/>
      </c>
      <c r="Q92" s="358"/>
      <c r="R92" s="359"/>
      <c r="S92" s="363" t="str">
        <f>IF(S39="","",S39)</f>
        <v/>
      </c>
      <c r="T92" s="364"/>
      <c r="U92" s="364"/>
      <c r="V92" s="364"/>
      <c r="W92" s="365"/>
      <c r="X92" s="357" t="str">
        <f>IF(X39="","",X39)</f>
        <v/>
      </c>
      <c r="Y92" s="358"/>
      <c r="Z92" s="358"/>
      <c r="AA92" s="358"/>
      <c r="AB92" s="358"/>
      <c r="AC92" s="358"/>
      <c r="AD92" s="358"/>
      <c r="AE92" s="358"/>
      <c r="AF92" s="358"/>
      <c r="AG92" s="358"/>
      <c r="AH92" s="358"/>
      <c r="AI92" s="359"/>
      <c r="AJ92" s="369" t="str">
        <f>IF(AJ39="","",AJ39)</f>
        <v/>
      </c>
      <c r="AK92" s="370"/>
      <c r="AL92" s="370"/>
      <c r="AM92" s="370"/>
      <c r="AN92" s="370"/>
      <c r="AO92" s="370"/>
      <c r="AP92" s="370"/>
      <c r="AQ92" s="370"/>
      <c r="AR92" s="370"/>
      <c r="AS92" s="370"/>
      <c r="AT92" s="370"/>
      <c r="AU92" s="370"/>
      <c r="AV92" s="370"/>
      <c r="AW92" s="370"/>
      <c r="AX92" s="370"/>
      <c r="AY92" s="370"/>
      <c r="AZ92" s="370"/>
      <c r="BA92" s="370"/>
      <c r="BB92" s="370"/>
      <c r="BC92" s="370"/>
      <c r="BD92" s="370"/>
      <c r="BE92" s="370"/>
      <c r="BF92" s="370"/>
      <c r="BG92" s="370"/>
      <c r="BH92" s="371"/>
      <c r="BI92" s="476"/>
      <c r="BJ92" s="477"/>
      <c r="BK92" s="477"/>
      <c r="BL92" s="477"/>
      <c r="BM92" s="477"/>
      <c r="BN92" s="477"/>
      <c r="BO92" s="477"/>
      <c r="BP92" s="477"/>
      <c r="BQ92" s="477"/>
      <c r="BR92" s="477"/>
      <c r="BS92" s="477"/>
      <c r="BT92" s="477"/>
      <c r="BU92" s="477"/>
      <c r="BV92" s="477"/>
      <c r="BW92" s="477"/>
      <c r="BX92" s="477"/>
      <c r="BY92" s="477"/>
      <c r="BZ92" s="478"/>
      <c r="CA92" s="72"/>
      <c r="CB92" s="2"/>
      <c r="CC92" s="151"/>
      <c r="CD92" s="124"/>
      <c r="CE92" s="2823"/>
      <c r="CF92" s="2824"/>
      <c r="CG92" s="2824"/>
      <c r="CH92" s="2824"/>
      <c r="CI92" s="2824"/>
      <c r="CJ92" s="2824"/>
      <c r="CK92" s="2824"/>
      <c r="CL92" s="2824"/>
      <c r="CM92" s="2824"/>
      <c r="CN92" s="2824"/>
      <c r="CO92" s="2824"/>
      <c r="CP92" s="2824"/>
      <c r="CQ92" s="2824"/>
      <c r="CR92" s="2824"/>
      <c r="CS92" s="2824"/>
      <c r="CT92" s="2824"/>
      <c r="CU92" s="2824"/>
      <c r="CV92" s="2825"/>
      <c r="CW92" s="2837"/>
      <c r="CX92" s="2838"/>
      <c r="CY92" s="2838"/>
      <c r="CZ92" s="2838"/>
      <c r="DA92" s="2838"/>
      <c r="DB92" s="2838"/>
      <c r="DC92" s="2838"/>
      <c r="DD92" s="2838"/>
      <c r="DE92" s="2838"/>
      <c r="DF92" s="2838"/>
      <c r="DG92" s="2838"/>
      <c r="DH92" s="2838"/>
      <c r="DI92" s="2838"/>
      <c r="DJ92" s="2838"/>
      <c r="DK92" s="2838"/>
      <c r="DL92" s="2838"/>
      <c r="DM92" s="2838"/>
      <c r="DN92" s="2838"/>
      <c r="DO92" s="2838"/>
      <c r="DP92" s="2838"/>
      <c r="DQ92" s="2838"/>
      <c r="DR92" s="2838"/>
      <c r="DS92" s="2838"/>
      <c r="DT92" s="2838"/>
      <c r="DU92" s="2838"/>
      <c r="DV92" s="2838"/>
      <c r="DW92" s="2838"/>
      <c r="DX92" s="2838"/>
      <c r="DY92" s="2838"/>
      <c r="DZ92" s="2838"/>
      <c r="EA92" s="2838"/>
      <c r="EB92" s="2838"/>
      <c r="EC92" s="2838"/>
      <c r="ED92" s="2838"/>
      <c r="EE92" s="2838"/>
      <c r="EF92" s="2838"/>
      <c r="EG92" s="2838"/>
      <c r="EH92" s="2838"/>
      <c r="EI92" s="2838"/>
      <c r="EJ92" s="2838"/>
      <c r="EK92" s="2838"/>
      <c r="EL92" s="2838"/>
      <c r="EM92" s="2838"/>
      <c r="EN92" s="2838"/>
      <c r="EO92" s="2838"/>
      <c r="EP92" s="2838"/>
      <c r="EQ92" s="2838"/>
      <c r="ER92" s="2838"/>
      <c r="ES92" s="2838"/>
      <c r="ET92" s="2838"/>
      <c r="EU92" s="2838"/>
      <c r="EV92" s="2838"/>
      <c r="EW92" s="2838"/>
      <c r="EX92" s="2838"/>
      <c r="EY92" s="2838"/>
      <c r="EZ92" s="2839"/>
      <c r="FA92" s="2829"/>
      <c r="FB92" s="2830"/>
      <c r="FC92" s="2830"/>
      <c r="FD92" s="2830"/>
      <c r="FE92" s="2830"/>
      <c r="FF92" s="2830"/>
      <c r="FG92" s="2830"/>
      <c r="FH92" s="2830"/>
      <c r="FI92" s="2830"/>
      <c r="FJ92" s="2831"/>
      <c r="FK92" s="2843"/>
      <c r="FL92" s="2844"/>
      <c r="FM92" s="2844"/>
      <c r="FN92" s="2844"/>
      <c r="FO92" s="2844"/>
      <c r="FP92" s="2844"/>
      <c r="FQ92" s="2844"/>
      <c r="FR92" s="2845"/>
      <c r="FS92" s="124"/>
      <c r="FT92" s="155"/>
    </row>
    <row r="93" spans="2:176" ht="11.25" customHeight="1" x14ac:dyDescent="0.2">
      <c r="B93" s="473"/>
      <c r="C93" s="475"/>
      <c r="D93" s="350"/>
      <c r="E93" s="351"/>
      <c r="F93" s="351"/>
      <c r="G93" s="351"/>
      <c r="H93" s="351"/>
      <c r="I93" s="351"/>
      <c r="J93" s="351"/>
      <c r="K93" s="351"/>
      <c r="L93" s="351"/>
      <c r="M93" s="351"/>
      <c r="N93" s="351"/>
      <c r="O93" s="2833"/>
      <c r="P93" s="360"/>
      <c r="Q93" s="361"/>
      <c r="R93" s="362"/>
      <c r="S93" s="366"/>
      <c r="T93" s="367"/>
      <c r="U93" s="367"/>
      <c r="V93" s="367"/>
      <c r="W93" s="368"/>
      <c r="X93" s="360"/>
      <c r="Y93" s="361"/>
      <c r="Z93" s="361"/>
      <c r="AA93" s="361"/>
      <c r="AB93" s="361"/>
      <c r="AC93" s="361"/>
      <c r="AD93" s="361"/>
      <c r="AE93" s="361"/>
      <c r="AF93" s="361"/>
      <c r="AG93" s="361"/>
      <c r="AH93" s="361"/>
      <c r="AI93" s="362"/>
      <c r="AJ93" s="372"/>
      <c r="AK93" s="373"/>
      <c r="AL93" s="373"/>
      <c r="AM93" s="373"/>
      <c r="AN93" s="373"/>
      <c r="AO93" s="373"/>
      <c r="AP93" s="373"/>
      <c r="AQ93" s="373"/>
      <c r="AR93" s="373"/>
      <c r="AS93" s="373"/>
      <c r="AT93" s="373"/>
      <c r="AU93" s="373"/>
      <c r="AV93" s="373"/>
      <c r="AW93" s="373"/>
      <c r="AX93" s="373"/>
      <c r="AY93" s="373"/>
      <c r="AZ93" s="373"/>
      <c r="BA93" s="373"/>
      <c r="BB93" s="373"/>
      <c r="BC93" s="373"/>
      <c r="BD93" s="373"/>
      <c r="BE93" s="373"/>
      <c r="BF93" s="373"/>
      <c r="BG93" s="373"/>
      <c r="BH93" s="374"/>
      <c r="BI93" s="479"/>
      <c r="BJ93" s="480"/>
      <c r="BK93" s="480"/>
      <c r="BL93" s="480"/>
      <c r="BM93" s="480"/>
      <c r="BN93" s="480"/>
      <c r="BO93" s="480"/>
      <c r="BP93" s="480"/>
      <c r="BQ93" s="480"/>
      <c r="BR93" s="480"/>
      <c r="BS93" s="480"/>
      <c r="BT93" s="480"/>
      <c r="BU93" s="480"/>
      <c r="BV93" s="480"/>
      <c r="BW93" s="480"/>
      <c r="BX93" s="480"/>
      <c r="BY93" s="480"/>
      <c r="BZ93" s="481"/>
      <c r="CA93" s="72"/>
      <c r="CB93" s="2"/>
      <c r="CC93" s="156"/>
      <c r="CD93" s="157"/>
      <c r="CE93" s="157"/>
      <c r="CF93" s="157"/>
      <c r="CG93" s="157"/>
      <c r="CH93" s="157"/>
      <c r="CI93" s="157"/>
      <c r="CJ93" s="157"/>
      <c r="CK93" s="157"/>
      <c r="CL93" s="157"/>
      <c r="CM93" s="157"/>
      <c r="CN93" s="157"/>
      <c r="CO93" s="158"/>
      <c r="CP93" s="158"/>
      <c r="CQ93" s="158"/>
      <c r="CR93" s="158"/>
      <c r="CS93" s="157"/>
      <c r="CT93" s="157"/>
      <c r="CU93" s="157"/>
      <c r="CV93" s="157"/>
      <c r="CW93" s="157"/>
      <c r="CX93" s="157"/>
      <c r="CY93" s="157"/>
      <c r="CZ93" s="157"/>
      <c r="DA93" s="157"/>
      <c r="DB93" s="157"/>
      <c r="DC93" s="157"/>
      <c r="DD93" s="157"/>
      <c r="DE93" s="157"/>
      <c r="DF93" s="157"/>
      <c r="DG93" s="157"/>
      <c r="DH93" s="157"/>
      <c r="DI93" s="158"/>
      <c r="DJ93" s="158"/>
      <c r="DK93" s="158"/>
      <c r="DL93" s="158"/>
      <c r="DM93" s="157"/>
      <c r="DN93" s="157"/>
      <c r="DO93" s="157"/>
      <c r="DP93" s="157"/>
      <c r="DQ93" s="157"/>
      <c r="DR93" s="157"/>
      <c r="DS93" s="157"/>
      <c r="DT93" s="157"/>
      <c r="DU93" s="157"/>
      <c r="DV93" s="157"/>
      <c r="DW93" s="157"/>
      <c r="DX93" s="157"/>
      <c r="DY93" s="157"/>
      <c r="DZ93" s="157"/>
      <c r="EA93" s="157"/>
      <c r="EB93" s="157"/>
      <c r="EC93" s="157"/>
      <c r="ED93" s="157"/>
      <c r="EE93" s="157"/>
      <c r="EF93" s="157"/>
      <c r="EG93" s="159"/>
      <c r="EH93" s="159"/>
      <c r="EI93" s="159"/>
      <c r="EJ93" s="159"/>
      <c r="EK93" s="157"/>
      <c r="EL93" s="157"/>
      <c r="EM93" s="157"/>
      <c r="EN93" s="157"/>
      <c r="EO93" s="157"/>
      <c r="EP93" s="157"/>
      <c r="EQ93" s="157"/>
      <c r="ER93" s="157"/>
      <c r="ES93" s="157"/>
      <c r="ET93" s="157"/>
      <c r="EU93" s="157"/>
      <c r="EV93" s="157"/>
      <c r="EW93" s="157"/>
      <c r="EX93" s="157"/>
      <c r="EY93" s="157"/>
      <c r="EZ93" s="157"/>
      <c r="FA93" s="157"/>
      <c r="FB93" s="157"/>
      <c r="FC93" s="157"/>
      <c r="FD93" s="157"/>
      <c r="FE93" s="157"/>
      <c r="FF93" s="157"/>
      <c r="FG93" s="157"/>
      <c r="FH93" s="157"/>
      <c r="FI93" s="157"/>
      <c r="FJ93" s="157"/>
      <c r="FK93" s="157"/>
      <c r="FL93" s="157"/>
      <c r="FM93" s="157"/>
      <c r="FN93" s="157"/>
      <c r="FO93" s="157"/>
      <c r="FP93" s="157"/>
      <c r="FQ93" s="157"/>
      <c r="FR93" s="157"/>
      <c r="FS93" s="157"/>
      <c r="FT93" s="160"/>
    </row>
    <row r="94" spans="2:176" ht="22.5" customHeight="1" x14ac:dyDescent="0.2">
      <c r="B94" s="87" t="str">
        <f t="shared" ref="B94:D98" si="2">IF(B40="","",B40)</f>
        <v/>
      </c>
      <c r="C94" s="19" t="str">
        <f t="shared" si="2"/>
        <v/>
      </c>
      <c r="D94" s="397" t="str">
        <f t="shared" si="2"/>
        <v/>
      </c>
      <c r="E94" s="398"/>
      <c r="F94" s="398"/>
      <c r="G94" s="398"/>
      <c r="H94" s="398"/>
      <c r="I94" s="398"/>
      <c r="J94" s="398"/>
      <c r="K94" s="398"/>
      <c r="L94" s="398"/>
      <c r="M94" s="398"/>
      <c r="N94" s="398"/>
      <c r="O94" s="2847"/>
      <c r="P94" s="1150" t="str">
        <f>IF(P40="","",P40)</f>
        <v/>
      </c>
      <c r="Q94" s="1150"/>
      <c r="R94" s="1150"/>
      <c r="S94" s="363" t="str">
        <f>IF(S40="","",S40)</f>
        <v/>
      </c>
      <c r="T94" s="364"/>
      <c r="U94" s="364"/>
      <c r="V94" s="364"/>
      <c r="W94" s="365"/>
      <c r="X94" s="1151" t="str">
        <f>IF(X40="","",X40)</f>
        <v/>
      </c>
      <c r="Y94" s="938"/>
      <c r="Z94" s="938"/>
      <c r="AA94" s="938"/>
      <c r="AB94" s="938"/>
      <c r="AC94" s="938"/>
      <c r="AD94" s="938"/>
      <c r="AE94" s="938"/>
      <c r="AF94" s="938"/>
      <c r="AG94" s="938"/>
      <c r="AH94" s="938"/>
      <c r="AI94" s="939"/>
      <c r="AJ94" s="1152" t="str">
        <f t="shared" ref="AJ94:AJ99" si="3">IF(AJ40="","",AJ40)</f>
        <v/>
      </c>
      <c r="AK94" s="1153"/>
      <c r="AL94" s="1153"/>
      <c r="AM94" s="1153"/>
      <c r="AN94" s="1153"/>
      <c r="AO94" s="1153"/>
      <c r="AP94" s="1153"/>
      <c r="AQ94" s="1153"/>
      <c r="AR94" s="1153"/>
      <c r="AS94" s="1153"/>
      <c r="AT94" s="1153"/>
      <c r="AU94" s="1153"/>
      <c r="AV94" s="1153"/>
      <c r="AW94" s="1153"/>
      <c r="AX94" s="1153"/>
      <c r="AY94" s="1153"/>
      <c r="AZ94" s="1153"/>
      <c r="BA94" s="1153"/>
      <c r="BB94" s="1153"/>
      <c r="BC94" s="1153"/>
      <c r="BD94" s="1153"/>
      <c r="BE94" s="1153"/>
      <c r="BF94" s="1153"/>
      <c r="BG94" s="1153"/>
      <c r="BH94" s="1153"/>
      <c r="BI94" s="1166"/>
      <c r="BJ94" s="1167"/>
      <c r="BK94" s="1167"/>
      <c r="BL94" s="1167"/>
      <c r="BM94" s="1167"/>
      <c r="BN94" s="1167"/>
      <c r="BO94" s="1167"/>
      <c r="BP94" s="1167"/>
      <c r="BQ94" s="1167"/>
      <c r="BR94" s="1167"/>
      <c r="BS94" s="1167"/>
      <c r="BT94" s="1167"/>
      <c r="BU94" s="1167"/>
      <c r="BV94" s="1167"/>
      <c r="BW94" s="1167"/>
      <c r="BX94" s="1167"/>
      <c r="BY94" s="1167"/>
      <c r="BZ94" s="1168"/>
      <c r="CA94" s="72"/>
      <c r="CB94" s="2"/>
      <c r="CC94" s="1659" t="s">
        <v>37</v>
      </c>
      <c r="CD94" s="1660"/>
      <c r="CE94" s="1660"/>
      <c r="CF94" s="1660"/>
      <c r="CG94" s="1660"/>
      <c r="CH94" s="1660"/>
      <c r="CI94" s="1660"/>
      <c r="CJ94" s="1660"/>
      <c r="CK94" s="1660"/>
      <c r="CL94" s="1660"/>
      <c r="CM94" s="1660"/>
      <c r="CN94" s="1661"/>
      <c r="CO94" s="2300" t="s">
        <v>78</v>
      </c>
      <c r="CP94" s="2301"/>
      <c r="CQ94" s="2301"/>
      <c r="CR94" s="2302"/>
      <c r="CS94" s="1662" t="s">
        <v>82</v>
      </c>
      <c r="CT94" s="1660"/>
      <c r="CU94" s="1660"/>
      <c r="CV94" s="1660"/>
      <c r="CW94" s="1660"/>
      <c r="CX94" s="1660"/>
      <c r="CY94" s="1660"/>
      <c r="CZ94" s="1660"/>
      <c r="DA94" s="1660"/>
      <c r="DB94" s="1660"/>
      <c r="DC94" s="1660"/>
      <c r="DD94" s="1660"/>
      <c r="DE94" s="1660"/>
      <c r="DF94" s="1660"/>
      <c r="DG94" s="1660"/>
      <c r="DH94" s="1661"/>
      <c r="DI94" s="2300" t="s">
        <v>78</v>
      </c>
      <c r="DJ94" s="2301"/>
      <c r="DK94" s="2301"/>
      <c r="DL94" s="2302"/>
      <c r="DM94" s="1662" t="s">
        <v>81</v>
      </c>
      <c r="DN94" s="1660"/>
      <c r="DO94" s="1660"/>
      <c r="DP94" s="1660"/>
      <c r="DQ94" s="1660"/>
      <c r="DR94" s="1660"/>
      <c r="DS94" s="1660"/>
      <c r="DT94" s="1660"/>
      <c r="DU94" s="1660"/>
      <c r="DV94" s="1660"/>
      <c r="DW94" s="1660"/>
      <c r="DX94" s="1660"/>
      <c r="DY94" s="1660"/>
      <c r="DZ94" s="1660"/>
      <c r="EA94" s="1660"/>
      <c r="EB94" s="1660"/>
      <c r="EC94" s="1660"/>
      <c r="ED94" s="1660"/>
      <c r="EE94" s="1660"/>
      <c r="EF94" s="1661"/>
      <c r="EG94" s="2297" t="s">
        <v>107</v>
      </c>
      <c r="EH94" s="2298"/>
      <c r="EI94" s="2298"/>
      <c r="EJ94" s="2299"/>
      <c r="EK94" s="1662" t="s">
        <v>251</v>
      </c>
      <c r="EL94" s="1660"/>
      <c r="EM94" s="1660"/>
      <c r="EN94" s="1660"/>
      <c r="EO94" s="1660"/>
      <c r="EP94" s="1660"/>
      <c r="EQ94" s="1660"/>
      <c r="ER94" s="1660"/>
      <c r="ES94" s="1660"/>
      <c r="ET94" s="1660"/>
      <c r="EU94" s="1660"/>
      <c r="EV94" s="1660"/>
      <c r="EW94" s="1660"/>
      <c r="EX94" s="1660"/>
      <c r="EY94" s="1660"/>
      <c r="EZ94" s="1660"/>
      <c r="FA94" s="1660"/>
      <c r="FB94" s="1660"/>
      <c r="FC94" s="1660"/>
      <c r="FD94" s="1660"/>
      <c r="FE94" s="1660"/>
      <c r="FF94" s="1660"/>
      <c r="FG94" s="1660"/>
      <c r="FH94" s="1660"/>
      <c r="FI94" s="1660"/>
      <c r="FJ94" s="1660"/>
      <c r="FK94" s="1660"/>
      <c r="FL94" s="1660"/>
      <c r="FM94" s="1660"/>
      <c r="FN94" s="1660"/>
      <c r="FO94" s="1660"/>
      <c r="FP94" s="1660"/>
      <c r="FQ94" s="1660"/>
      <c r="FR94" s="1660"/>
      <c r="FS94" s="1660"/>
      <c r="FT94" s="1663"/>
    </row>
    <row r="95" spans="2:176" ht="22.5" customHeight="1" x14ac:dyDescent="0.2">
      <c r="B95" s="87" t="str">
        <f t="shared" si="2"/>
        <v/>
      </c>
      <c r="C95" s="19" t="str">
        <f t="shared" si="2"/>
        <v/>
      </c>
      <c r="D95" s="397" t="str">
        <f t="shared" si="2"/>
        <v/>
      </c>
      <c r="E95" s="398"/>
      <c r="F95" s="398"/>
      <c r="G95" s="398"/>
      <c r="H95" s="398"/>
      <c r="I95" s="398"/>
      <c r="J95" s="398"/>
      <c r="K95" s="398"/>
      <c r="L95" s="398"/>
      <c r="M95" s="398"/>
      <c r="N95" s="398"/>
      <c r="O95" s="2847"/>
      <c r="P95" s="1150" t="str">
        <f>IF(P41="","",P41)</f>
        <v/>
      </c>
      <c r="Q95" s="1150"/>
      <c r="R95" s="1150"/>
      <c r="S95" s="363" t="str">
        <f>IF(S41="","",S41)</f>
        <v/>
      </c>
      <c r="T95" s="364"/>
      <c r="U95" s="364"/>
      <c r="V95" s="364"/>
      <c r="W95" s="365"/>
      <c r="X95" s="1151" t="str">
        <f>IF(X41="","",X41)</f>
        <v/>
      </c>
      <c r="Y95" s="938"/>
      <c r="Z95" s="938"/>
      <c r="AA95" s="938"/>
      <c r="AB95" s="938"/>
      <c r="AC95" s="938"/>
      <c r="AD95" s="938"/>
      <c r="AE95" s="938"/>
      <c r="AF95" s="938"/>
      <c r="AG95" s="938"/>
      <c r="AH95" s="938"/>
      <c r="AI95" s="939"/>
      <c r="AJ95" s="1152" t="str">
        <f t="shared" si="3"/>
        <v/>
      </c>
      <c r="AK95" s="1153"/>
      <c r="AL95" s="1153"/>
      <c r="AM95" s="1153"/>
      <c r="AN95" s="1153"/>
      <c r="AO95" s="1153"/>
      <c r="AP95" s="1153"/>
      <c r="AQ95" s="1153"/>
      <c r="AR95" s="1153"/>
      <c r="AS95" s="1153"/>
      <c r="AT95" s="1153"/>
      <c r="AU95" s="1153"/>
      <c r="AV95" s="1153"/>
      <c r="AW95" s="1153"/>
      <c r="AX95" s="1153"/>
      <c r="AY95" s="1153"/>
      <c r="AZ95" s="1153"/>
      <c r="BA95" s="1153"/>
      <c r="BB95" s="1153"/>
      <c r="BC95" s="1153"/>
      <c r="BD95" s="1153"/>
      <c r="BE95" s="1153"/>
      <c r="BF95" s="1153"/>
      <c r="BG95" s="1153"/>
      <c r="BH95" s="1153"/>
      <c r="BI95" s="1154"/>
      <c r="BJ95" s="1155"/>
      <c r="BK95" s="1155"/>
      <c r="BL95" s="1155"/>
      <c r="BM95" s="1155"/>
      <c r="BN95" s="1155"/>
      <c r="BO95" s="1155"/>
      <c r="BP95" s="1155"/>
      <c r="BQ95" s="1155"/>
      <c r="BR95" s="1155"/>
      <c r="BS95" s="1155"/>
      <c r="BT95" s="1155"/>
      <c r="BU95" s="1155"/>
      <c r="BV95" s="1155"/>
      <c r="BW95" s="1155"/>
      <c r="BX95" s="1155"/>
      <c r="BY95" s="1155"/>
      <c r="BZ95" s="1156"/>
      <c r="CA95" s="72"/>
      <c r="CB95" s="2"/>
      <c r="CC95" s="2777"/>
      <c r="CD95" s="2778"/>
      <c r="CE95" s="2778"/>
      <c r="CF95" s="2779"/>
      <c r="CG95" s="2789"/>
      <c r="CH95" s="2778"/>
      <c r="CI95" s="2778"/>
      <c r="CJ95" s="2779"/>
      <c r="CK95" s="2786"/>
      <c r="CL95" s="2787"/>
      <c r="CM95" s="2787"/>
      <c r="CN95" s="2788"/>
      <c r="CO95" s="2989" t="s">
        <v>79</v>
      </c>
      <c r="CP95" s="2989"/>
      <c r="CQ95" s="2989"/>
      <c r="CR95" s="2989"/>
      <c r="CS95" s="2780"/>
      <c r="CT95" s="2781"/>
      <c r="CU95" s="2781"/>
      <c r="CV95" s="2782"/>
      <c r="CW95" s="2783"/>
      <c r="CX95" s="2784"/>
      <c r="CY95" s="2784"/>
      <c r="CZ95" s="2785"/>
      <c r="DA95" s="2783"/>
      <c r="DB95" s="2784"/>
      <c r="DC95" s="2784"/>
      <c r="DD95" s="2785"/>
      <c r="DE95" s="2784"/>
      <c r="DF95" s="2784"/>
      <c r="DG95" s="2784"/>
      <c r="DH95" s="2784"/>
      <c r="DI95" s="2989" t="s">
        <v>79</v>
      </c>
      <c r="DJ95" s="2989"/>
      <c r="DK95" s="2989"/>
      <c r="DL95" s="2989"/>
      <c r="DM95" s="2788"/>
      <c r="DN95" s="2784"/>
      <c r="DO95" s="2784"/>
      <c r="DP95" s="2785"/>
      <c r="DQ95" s="2783"/>
      <c r="DR95" s="2784"/>
      <c r="DS95" s="2784"/>
      <c r="DT95" s="2785"/>
      <c r="DU95" s="2783"/>
      <c r="DV95" s="2784"/>
      <c r="DW95" s="2784"/>
      <c r="DX95" s="2785"/>
      <c r="DY95" s="2783"/>
      <c r="DZ95" s="2784"/>
      <c r="EA95" s="2784"/>
      <c r="EB95" s="2785"/>
      <c r="EC95" s="2786"/>
      <c r="ED95" s="2787"/>
      <c r="EE95" s="2787"/>
      <c r="EF95" s="2787"/>
      <c r="EG95" s="2988"/>
      <c r="EH95" s="2988"/>
      <c r="EI95" s="2988"/>
      <c r="EJ95" s="2988"/>
      <c r="EK95" s="1685" t="str">
        <f>IF(ISERROR(MID(AJ99,LEN(AJ99)-8,1)),"",MID(AJ99,LEN(AJ99)-8,1))</f>
        <v/>
      </c>
      <c r="EL95" s="1685"/>
      <c r="EM95" s="1685"/>
      <c r="EN95" s="1679"/>
      <c r="EO95" s="1684" t="str">
        <f>IF(ISERROR(MID(AJ99,LEN(AJ99)-7,1)),"",MID(AJ99,LEN(AJ99)-7,1))</f>
        <v/>
      </c>
      <c r="EP95" s="1685"/>
      <c r="EQ95" s="1685"/>
      <c r="ER95" s="1679"/>
      <c r="ES95" s="1684" t="str">
        <f>IF(ISERROR(MID(AJ99,LEN(AJ99)-6,1)),"",MID(AJ99,LEN(AJ99)-6,1))</f>
        <v/>
      </c>
      <c r="ET95" s="1685"/>
      <c r="EU95" s="1685"/>
      <c r="EV95" s="1686"/>
      <c r="EW95" s="1684" t="str">
        <f>IF(ISERROR(MID(AJ99,LEN(AJ99)-5,1)),"",MID(AJ99,LEN(AJ99)-5,1))</f>
        <v/>
      </c>
      <c r="EX95" s="1685"/>
      <c r="EY95" s="1685"/>
      <c r="EZ95" s="1679"/>
      <c r="FA95" s="1684" t="str">
        <f>IF(ISERROR(MID(AJ99,LEN(AJ99)-4,1)),"",MID(AJ99,LEN(AJ99)-4,1))</f>
        <v/>
      </c>
      <c r="FB95" s="1685"/>
      <c r="FC95" s="1685"/>
      <c r="FD95" s="1679"/>
      <c r="FE95" s="1684" t="str">
        <f>IF(ISERROR(MID(AJ99,LEN(AJ99)-3,1)),"",MID(AJ99,LEN(AJ99)-3,1))</f>
        <v/>
      </c>
      <c r="FF95" s="1685"/>
      <c r="FG95" s="1685"/>
      <c r="FH95" s="1686"/>
      <c r="FI95" s="1680" t="str">
        <f>IF(ISERROR(MID(AJ99,LEN(AJ99)-2,1)),"",MID(AJ99,LEN(AJ99)-2,1))</f>
        <v/>
      </c>
      <c r="FJ95" s="1680"/>
      <c r="FK95" s="1680"/>
      <c r="FL95" s="1680"/>
      <c r="FM95" s="1680" t="str">
        <f>IF(ISERROR(MID(AJ99,LEN(AJ99)-1,1)),"",MID(AJ99,LEN(AJ99)-1,1))</f>
        <v/>
      </c>
      <c r="FN95" s="1680"/>
      <c r="FO95" s="1680"/>
      <c r="FP95" s="1680"/>
      <c r="FQ95" s="1684" t="str">
        <f>IF(ISERROR(MID(AJ99,LEN(AJ99)-0,1)),"",MID(AJ99,LEN(AJ99)-0,1))</f>
        <v/>
      </c>
      <c r="FR95" s="1685"/>
      <c r="FS95" s="1685"/>
      <c r="FT95" s="2419"/>
    </row>
    <row r="96" spans="2:176" ht="22.5" customHeight="1" x14ac:dyDescent="0.2">
      <c r="B96" s="87" t="str">
        <f t="shared" si="2"/>
        <v/>
      </c>
      <c r="C96" s="19" t="str">
        <f t="shared" si="2"/>
        <v/>
      </c>
      <c r="D96" s="397" t="str">
        <f t="shared" si="2"/>
        <v/>
      </c>
      <c r="E96" s="398"/>
      <c r="F96" s="398"/>
      <c r="G96" s="398"/>
      <c r="H96" s="398"/>
      <c r="I96" s="398"/>
      <c r="J96" s="398"/>
      <c r="K96" s="398"/>
      <c r="L96" s="398"/>
      <c r="M96" s="398"/>
      <c r="N96" s="398"/>
      <c r="O96" s="2847"/>
      <c r="P96" s="1150" t="str">
        <f>IF(P42="","",P42)</f>
        <v/>
      </c>
      <c r="Q96" s="1150"/>
      <c r="R96" s="1150"/>
      <c r="S96" s="363" t="str">
        <f>IF(S42="","",S42)</f>
        <v/>
      </c>
      <c r="T96" s="364"/>
      <c r="U96" s="364"/>
      <c r="V96" s="364"/>
      <c r="W96" s="365"/>
      <c r="X96" s="1151" t="str">
        <f>IF(X42="","",X42)</f>
        <v/>
      </c>
      <c r="Y96" s="938"/>
      <c r="Z96" s="938"/>
      <c r="AA96" s="938"/>
      <c r="AB96" s="938"/>
      <c r="AC96" s="938"/>
      <c r="AD96" s="938"/>
      <c r="AE96" s="938"/>
      <c r="AF96" s="938"/>
      <c r="AG96" s="938"/>
      <c r="AH96" s="938"/>
      <c r="AI96" s="939"/>
      <c r="AJ96" s="1152" t="str">
        <f t="shared" si="3"/>
        <v/>
      </c>
      <c r="AK96" s="1153"/>
      <c r="AL96" s="1153"/>
      <c r="AM96" s="1153"/>
      <c r="AN96" s="1153"/>
      <c r="AO96" s="1153"/>
      <c r="AP96" s="1153"/>
      <c r="AQ96" s="1153"/>
      <c r="AR96" s="1153"/>
      <c r="AS96" s="1153"/>
      <c r="AT96" s="1153"/>
      <c r="AU96" s="1153"/>
      <c r="AV96" s="1153"/>
      <c r="AW96" s="1153"/>
      <c r="AX96" s="1153"/>
      <c r="AY96" s="1153"/>
      <c r="AZ96" s="1153"/>
      <c r="BA96" s="1153"/>
      <c r="BB96" s="1153"/>
      <c r="BC96" s="1153"/>
      <c r="BD96" s="1153"/>
      <c r="BE96" s="1153"/>
      <c r="BF96" s="1153"/>
      <c r="BG96" s="1153"/>
      <c r="BH96" s="1153"/>
      <c r="BI96" s="1186"/>
      <c r="BJ96" s="1187"/>
      <c r="BK96" s="1187"/>
      <c r="BL96" s="1187"/>
      <c r="BM96" s="1187"/>
      <c r="BN96" s="1187"/>
      <c r="BO96" s="1187"/>
      <c r="BP96" s="1187"/>
      <c r="BQ96" s="1187"/>
      <c r="BR96" s="1187"/>
      <c r="BS96" s="1187"/>
      <c r="BT96" s="1187"/>
      <c r="BU96" s="1187"/>
      <c r="BV96" s="1187"/>
      <c r="BW96" s="1187"/>
      <c r="BX96" s="1187"/>
      <c r="BY96" s="1187"/>
      <c r="BZ96" s="1188"/>
      <c r="CA96" s="72"/>
      <c r="CB96" s="2"/>
      <c r="CC96" s="2793"/>
      <c r="CD96" s="2794"/>
      <c r="CE96" s="2794"/>
      <c r="CF96" s="2795"/>
      <c r="CG96" s="2799"/>
      <c r="CH96" s="2794"/>
      <c r="CI96" s="2794"/>
      <c r="CJ96" s="2795"/>
      <c r="CK96" s="2790"/>
      <c r="CL96" s="2791"/>
      <c r="CM96" s="2791"/>
      <c r="CN96" s="2792"/>
      <c r="CO96" s="2990" t="s">
        <v>79</v>
      </c>
      <c r="CP96" s="2990"/>
      <c r="CQ96" s="2990"/>
      <c r="CR96" s="2990"/>
      <c r="CS96" s="2792"/>
      <c r="CT96" s="2797"/>
      <c r="CU96" s="2797"/>
      <c r="CV96" s="2798"/>
      <c r="CW96" s="2796"/>
      <c r="CX96" s="2797"/>
      <c r="CY96" s="2797"/>
      <c r="CZ96" s="2798"/>
      <c r="DA96" s="2796"/>
      <c r="DB96" s="2797"/>
      <c r="DC96" s="2797"/>
      <c r="DD96" s="2798"/>
      <c r="DE96" s="2797"/>
      <c r="DF96" s="2797"/>
      <c r="DG96" s="2797"/>
      <c r="DH96" s="2797"/>
      <c r="DI96" s="2990" t="s">
        <v>79</v>
      </c>
      <c r="DJ96" s="2990"/>
      <c r="DK96" s="2990"/>
      <c r="DL96" s="2990"/>
      <c r="DM96" s="2792"/>
      <c r="DN96" s="2797"/>
      <c r="DO96" s="2797"/>
      <c r="DP96" s="2798"/>
      <c r="DQ96" s="2796"/>
      <c r="DR96" s="2797"/>
      <c r="DS96" s="2797"/>
      <c r="DT96" s="2798"/>
      <c r="DU96" s="2796"/>
      <c r="DV96" s="2797"/>
      <c r="DW96" s="2797"/>
      <c r="DX96" s="2798"/>
      <c r="DY96" s="2796"/>
      <c r="DZ96" s="2797"/>
      <c r="EA96" s="2797"/>
      <c r="EB96" s="2798"/>
      <c r="EC96" s="2797"/>
      <c r="ED96" s="2797"/>
      <c r="EE96" s="2797"/>
      <c r="EF96" s="2790"/>
      <c r="EG96" s="2992"/>
      <c r="EH96" s="2992"/>
      <c r="EI96" s="2992"/>
      <c r="EJ96" s="2992"/>
      <c r="EK96" s="2794"/>
      <c r="EL96" s="2794"/>
      <c r="EM96" s="2794"/>
      <c r="EN96" s="2986"/>
      <c r="EO96" s="2985"/>
      <c r="EP96" s="2794"/>
      <c r="EQ96" s="2794"/>
      <c r="ER96" s="2986"/>
      <c r="ES96" s="2985"/>
      <c r="ET96" s="2794"/>
      <c r="EU96" s="2794"/>
      <c r="EV96" s="2991"/>
      <c r="EW96" s="2985"/>
      <c r="EX96" s="2794"/>
      <c r="EY96" s="2794"/>
      <c r="EZ96" s="2986"/>
      <c r="FA96" s="2985"/>
      <c r="FB96" s="2794"/>
      <c r="FC96" s="2794"/>
      <c r="FD96" s="2986"/>
      <c r="FE96" s="2985"/>
      <c r="FF96" s="2794"/>
      <c r="FG96" s="2794"/>
      <c r="FH96" s="2991"/>
      <c r="FI96" s="2985"/>
      <c r="FJ96" s="2794"/>
      <c r="FK96" s="2794"/>
      <c r="FL96" s="2986"/>
      <c r="FM96" s="2985"/>
      <c r="FN96" s="2794"/>
      <c r="FO96" s="2794"/>
      <c r="FP96" s="2986"/>
      <c r="FQ96" s="2985"/>
      <c r="FR96" s="2794"/>
      <c r="FS96" s="2794"/>
      <c r="FT96" s="2987"/>
    </row>
    <row r="97" spans="2:178" ht="22.5" customHeight="1" x14ac:dyDescent="0.2">
      <c r="B97" s="87" t="str">
        <f t="shared" si="2"/>
        <v/>
      </c>
      <c r="C97" s="19" t="str">
        <f t="shared" si="2"/>
        <v/>
      </c>
      <c r="D97" s="397" t="str">
        <f t="shared" si="2"/>
        <v/>
      </c>
      <c r="E97" s="398"/>
      <c r="F97" s="398"/>
      <c r="G97" s="398"/>
      <c r="H97" s="398"/>
      <c r="I97" s="398"/>
      <c r="J97" s="398"/>
      <c r="K97" s="398"/>
      <c r="L97" s="398"/>
      <c r="M97" s="398"/>
      <c r="N97" s="398"/>
      <c r="O97" s="2847"/>
      <c r="P97" s="1150" t="str">
        <f>IF(P43="","",P43)</f>
        <v/>
      </c>
      <c r="Q97" s="1150"/>
      <c r="R97" s="1150"/>
      <c r="S97" s="363" t="str">
        <f>IF(S43="","",S43)</f>
        <v/>
      </c>
      <c r="T97" s="364"/>
      <c r="U97" s="364"/>
      <c r="V97" s="364"/>
      <c r="W97" s="365"/>
      <c r="X97" s="1151" t="str">
        <f>IF(X43="","",X43)</f>
        <v/>
      </c>
      <c r="Y97" s="938"/>
      <c r="Z97" s="938"/>
      <c r="AA97" s="938"/>
      <c r="AB97" s="938"/>
      <c r="AC97" s="938"/>
      <c r="AD97" s="938"/>
      <c r="AE97" s="938"/>
      <c r="AF97" s="938"/>
      <c r="AG97" s="938"/>
      <c r="AH97" s="938"/>
      <c r="AI97" s="939"/>
      <c r="AJ97" s="1152" t="str">
        <f t="shared" si="3"/>
        <v/>
      </c>
      <c r="AK97" s="1153"/>
      <c r="AL97" s="1153"/>
      <c r="AM97" s="1153"/>
      <c r="AN97" s="1153"/>
      <c r="AO97" s="1153"/>
      <c r="AP97" s="1153"/>
      <c r="AQ97" s="1153"/>
      <c r="AR97" s="1153"/>
      <c r="AS97" s="1153"/>
      <c r="AT97" s="1153"/>
      <c r="AU97" s="1153"/>
      <c r="AV97" s="1153"/>
      <c r="AW97" s="1153"/>
      <c r="AX97" s="1153"/>
      <c r="AY97" s="1153"/>
      <c r="AZ97" s="1153"/>
      <c r="BA97" s="1153"/>
      <c r="BB97" s="1153"/>
      <c r="BC97" s="1153"/>
      <c r="BD97" s="1153"/>
      <c r="BE97" s="1153"/>
      <c r="BF97" s="1153"/>
      <c r="BG97" s="1153"/>
      <c r="BH97" s="1153"/>
      <c r="BI97" s="1166"/>
      <c r="BJ97" s="1167"/>
      <c r="BK97" s="1167"/>
      <c r="BL97" s="1167"/>
      <c r="BM97" s="1167"/>
      <c r="BN97" s="1167"/>
      <c r="BO97" s="1167"/>
      <c r="BP97" s="1167"/>
      <c r="BQ97" s="1167"/>
      <c r="BR97" s="1167"/>
      <c r="BS97" s="1167"/>
      <c r="BT97" s="1167"/>
      <c r="BU97" s="1167"/>
      <c r="BV97" s="1167"/>
      <c r="BW97" s="1167"/>
      <c r="BX97" s="1167"/>
      <c r="BY97" s="1167"/>
      <c r="BZ97" s="1168"/>
      <c r="CA97" s="72"/>
      <c r="CB97" s="2"/>
      <c r="CC97" s="2793"/>
      <c r="CD97" s="2794"/>
      <c r="CE97" s="2794"/>
      <c r="CF97" s="2795"/>
      <c r="CG97" s="2799"/>
      <c r="CH97" s="2794"/>
      <c r="CI97" s="2794"/>
      <c r="CJ97" s="2795"/>
      <c r="CK97" s="2790"/>
      <c r="CL97" s="2791"/>
      <c r="CM97" s="2791"/>
      <c r="CN97" s="2792"/>
      <c r="CO97" s="2990" t="s">
        <v>79</v>
      </c>
      <c r="CP97" s="2990"/>
      <c r="CQ97" s="2990"/>
      <c r="CR97" s="2990"/>
      <c r="CS97" s="2792"/>
      <c r="CT97" s="2797"/>
      <c r="CU97" s="2797"/>
      <c r="CV97" s="2798"/>
      <c r="CW97" s="2796"/>
      <c r="CX97" s="2797"/>
      <c r="CY97" s="2797"/>
      <c r="CZ97" s="2798"/>
      <c r="DA97" s="2796"/>
      <c r="DB97" s="2797"/>
      <c r="DC97" s="2797"/>
      <c r="DD97" s="2798"/>
      <c r="DE97" s="2797"/>
      <c r="DF97" s="2797"/>
      <c r="DG97" s="2797"/>
      <c r="DH97" s="2797"/>
      <c r="DI97" s="2990" t="s">
        <v>79</v>
      </c>
      <c r="DJ97" s="2990"/>
      <c r="DK97" s="2990"/>
      <c r="DL97" s="2990"/>
      <c r="DM97" s="2792"/>
      <c r="DN97" s="2797"/>
      <c r="DO97" s="2797"/>
      <c r="DP97" s="2798"/>
      <c r="DQ97" s="2796"/>
      <c r="DR97" s="2797"/>
      <c r="DS97" s="2797"/>
      <c r="DT97" s="2798"/>
      <c r="DU97" s="2796"/>
      <c r="DV97" s="2797"/>
      <c r="DW97" s="2797"/>
      <c r="DX97" s="2798"/>
      <c r="DY97" s="2796"/>
      <c r="DZ97" s="2797"/>
      <c r="EA97" s="2797"/>
      <c r="EB97" s="2798"/>
      <c r="EC97" s="2790"/>
      <c r="ED97" s="2791"/>
      <c r="EE97" s="2791"/>
      <c r="EF97" s="2791"/>
      <c r="EG97" s="2992"/>
      <c r="EH97" s="2992"/>
      <c r="EI97" s="2992"/>
      <c r="EJ97" s="2992"/>
      <c r="EK97" s="2794"/>
      <c r="EL97" s="2794"/>
      <c r="EM97" s="2794"/>
      <c r="EN97" s="2986"/>
      <c r="EO97" s="2985"/>
      <c r="EP97" s="2794"/>
      <c r="EQ97" s="2794"/>
      <c r="ER97" s="2986"/>
      <c r="ES97" s="2985"/>
      <c r="ET97" s="2794"/>
      <c r="EU97" s="2794"/>
      <c r="EV97" s="2991"/>
      <c r="EW97" s="2985"/>
      <c r="EX97" s="2794"/>
      <c r="EY97" s="2794"/>
      <c r="EZ97" s="2986"/>
      <c r="FA97" s="2985"/>
      <c r="FB97" s="2794"/>
      <c r="FC97" s="2794"/>
      <c r="FD97" s="2986"/>
      <c r="FE97" s="2985"/>
      <c r="FF97" s="2794"/>
      <c r="FG97" s="2794"/>
      <c r="FH97" s="2991"/>
      <c r="FI97" s="2985"/>
      <c r="FJ97" s="2794"/>
      <c r="FK97" s="2794"/>
      <c r="FL97" s="2986"/>
      <c r="FM97" s="2985"/>
      <c r="FN97" s="2794"/>
      <c r="FO97" s="2794"/>
      <c r="FP97" s="2986"/>
      <c r="FQ97" s="2985"/>
      <c r="FR97" s="2794"/>
      <c r="FS97" s="2794"/>
      <c r="FT97" s="2987"/>
    </row>
    <row r="98" spans="2:178" ht="22.5" customHeight="1" thickBot="1" x14ac:dyDescent="0.25">
      <c r="B98" s="177" t="str">
        <f t="shared" si="2"/>
        <v/>
      </c>
      <c r="C98" s="178" t="str">
        <f t="shared" si="2"/>
        <v/>
      </c>
      <c r="D98" s="962" t="str">
        <f t="shared" si="2"/>
        <v/>
      </c>
      <c r="E98" s="963"/>
      <c r="F98" s="963"/>
      <c r="G98" s="963"/>
      <c r="H98" s="963"/>
      <c r="I98" s="963"/>
      <c r="J98" s="963"/>
      <c r="K98" s="963"/>
      <c r="L98" s="963"/>
      <c r="M98" s="963"/>
      <c r="N98" s="963"/>
      <c r="O98" s="2846"/>
      <c r="P98" s="1194" t="str">
        <f>IF(P44="","",P44)</f>
        <v/>
      </c>
      <c r="Q98" s="1194"/>
      <c r="R98" s="1194"/>
      <c r="S98" s="1195" t="str">
        <f>IF(S44="","",S44)</f>
        <v/>
      </c>
      <c r="T98" s="1196"/>
      <c r="U98" s="1196"/>
      <c r="V98" s="1196"/>
      <c r="W98" s="1197"/>
      <c r="X98" s="970" t="str">
        <f>IF(X44="","",X44)</f>
        <v/>
      </c>
      <c r="Y98" s="971"/>
      <c r="Z98" s="971"/>
      <c r="AA98" s="971"/>
      <c r="AB98" s="971"/>
      <c r="AC98" s="971"/>
      <c r="AD98" s="971"/>
      <c r="AE98" s="971"/>
      <c r="AF98" s="971"/>
      <c r="AG98" s="971"/>
      <c r="AH98" s="971"/>
      <c r="AI98" s="972"/>
      <c r="AJ98" s="1224" t="str">
        <f t="shared" si="3"/>
        <v/>
      </c>
      <c r="AK98" s="1225"/>
      <c r="AL98" s="1225"/>
      <c r="AM98" s="1225"/>
      <c r="AN98" s="1225"/>
      <c r="AO98" s="1225"/>
      <c r="AP98" s="1225"/>
      <c r="AQ98" s="1225"/>
      <c r="AR98" s="1225"/>
      <c r="AS98" s="1225"/>
      <c r="AT98" s="1225"/>
      <c r="AU98" s="1225"/>
      <c r="AV98" s="1225"/>
      <c r="AW98" s="1225"/>
      <c r="AX98" s="1225"/>
      <c r="AY98" s="1225"/>
      <c r="AZ98" s="1225"/>
      <c r="BA98" s="1225"/>
      <c r="BB98" s="1225"/>
      <c r="BC98" s="1225"/>
      <c r="BD98" s="1225"/>
      <c r="BE98" s="1225"/>
      <c r="BF98" s="1225"/>
      <c r="BG98" s="1225"/>
      <c r="BH98" s="1225"/>
      <c r="BI98" s="2899"/>
      <c r="BJ98" s="2900"/>
      <c r="BK98" s="2900"/>
      <c r="BL98" s="2900"/>
      <c r="BM98" s="2900"/>
      <c r="BN98" s="2900"/>
      <c r="BO98" s="2900"/>
      <c r="BP98" s="2900"/>
      <c r="BQ98" s="2900"/>
      <c r="BR98" s="2900"/>
      <c r="BS98" s="2900"/>
      <c r="BT98" s="2900"/>
      <c r="BU98" s="2900"/>
      <c r="BV98" s="2900"/>
      <c r="BW98" s="2900"/>
      <c r="BX98" s="2900"/>
      <c r="BY98" s="2900"/>
      <c r="BZ98" s="2901"/>
      <c r="CA98" s="72"/>
      <c r="CB98" s="2"/>
      <c r="CC98" s="2806"/>
      <c r="CD98" s="2804"/>
      <c r="CE98" s="2804"/>
      <c r="CF98" s="2807"/>
      <c r="CG98" s="2808"/>
      <c r="CH98" s="2804"/>
      <c r="CI98" s="2804"/>
      <c r="CJ98" s="2807"/>
      <c r="CK98" s="2803"/>
      <c r="CL98" s="2804"/>
      <c r="CM98" s="2804"/>
      <c r="CN98" s="2805"/>
      <c r="CO98" s="2993" t="s">
        <v>79</v>
      </c>
      <c r="CP98" s="2993"/>
      <c r="CQ98" s="2993"/>
      <c r="CR98" s="2993"/>
      <c r="CS98" s="2805"/>
      <c r="CT98" s="2801"/>
      <c r="CU98" s="2801"/>
      <c r="CV98" s="2802"/>
      <c r="CW98" s="2800"/>
      <c r="CX98" s="2801"/>
      <c r="CY98" s="2801"/>
      <c r="CZ98" s="2802"/>
      <c r="DA98" s="2800"/>
      <c r="DB98" s="2801"/>
      <c r="DC98" s="2801"/>
      <c r="DD98" s="2802"/>
      <c r="DE98" s="2801"/>
      <c r="DF98" s="2801"/>
      <c r="DG98" s="2801"/>
      <c r="DH98" s="2801"/>
      <c r="DI98" s="2993" t="s">
        <v>79</v>
      </c>
      <c r="DJ98" s="2993"/>
      <c r="DK98" s="2993"/>
      <c r="DL98" s="2993"/>
      <c r="DM98" s="2805"/>
      <c r="DN98" s="2801"/>
      <c r="DO98" s="2801"/>
      <c r="DP98" s="2802"/>
      <c r="DQ98" s="2800"/>
      <c r="DR98" s="2801"/>
      <c r="DS98" s="2801"/>
      <c r="DT98" s="2802"/>
      <c r="DU98" s="2800"/>
      <c r="DV98" s="2801"/>
      <c r="DW98" s="2801"/>
      <c r="DX98" s="2802"/>
      <c r="DY98" s="2994"/>
      <c r="DZ98" s="2995"/>
      <c r="EA98" s="2995"/>
      <c r="EB98" s="2996"/>
      <c r="EC98" s="2985"/>
      <c r="ED98" s="2794"/>
      <c r="EE98" s="2794"/>
      <c r="EF98" s="2794"/>
      <c r="EG98" s="2992"/>
      <c r="EH98" s="2992"/>
      <c r="EI98" s="2992"/>
      <c r="EJ98" s="2992"/>
      <c r="EK98" s="2794"/>
      <c r="EL98" s="2794"/>
      <c r="EM98" s="2794"/>
      <c r="EN98" s="2986"/>
      <c r="EO98" s="2985"/>
      <c r="EP98" s="2794"/>
      <c r="EQ98" s="2794"/>
      <c r="ER98" s="2986"/>
      <c r="ES98" s="2985"/>
      <c r="ET98" s="2794"/>
      <c r="EU98" s="2794"/>
      <c r="EV98" s="2991"/>
      <c r="EW98" s="2985"/>
      <c r="EX98" s="2794"/>
      <c r="EY98" s="2794"/>
      <c r="EZ98" s="2986"/>
      <c r="FA98" s="2985"/>
      <c r="FB98" s="2794"/>
      <c r="FC98" s="2794"/>
      <c r="FD98" s="2986"/>
      <c r="FE98" s="2985"/>
      <c r="FF98" s="2794"/>
      <c r="FG98" s="2794"/>
      <c r="FH98" s="2991"/>
      <c r="FI98" s="2985"/>
      <c r="FJ98" s="2794"/>
      <c r="FK98" s="2794"/>
      <c r="FL98" s="2986"/>
      <c r="FM98" s="2985"/>
      <c r="FN98" s="2794"/>
      <c r="FO98" s="2794"/>
      <c r="FP98" s="2986"/>
      <c r="FQ98" s="2985"/>
      <c r="FR98" s="2794"/>
      <c r="FS98" s="2794"/>
      <c r="FT98" s="2987"/>
    </row>
    <row r="99" spans="2:178" ht="7.5" customHeight="1" x14ac:dyDescent="0.2">
      <c r="B99" s="3001"/>
      <c r="C99" s="3001"/>
      <c r="D99" s="3001"/>
      <c r="E99" s="3001"/>
      <c r="F99" s="3001"/>
      <c r="G99" s="3001"/>
      <c r="H99" s="3001"/>
      <c r="I99" s="3001"/>
      <c r="J99" s="992"/>
      <c r="K99" s="992"/>
      <c r="L99" s="992"/>
      <c r="M99" s="992"/>
      <c r="N99" s="992"/>
      <c r="O99" s="992"/>
      <c r="P99" s="3005"/>
      <c r="Q99" s="989"/>
      <c r="R99" s="989"/>
      <c r="S99" s="989"/>
      <c r="T99" s="989"/>
      <c r="U99" s="989"/>
      <c r="V99" s="989"/>
      <c r="W99" s="989"/>
      <c r="X99" s="989"/>
      <c r="Y99" s="989"/>
      <c r="Z99" s="989"/>
      <c r="AA99" s="989"/>
      <c r="AB99" s="989"/>
      <c r="AC99" s="989"/>
      <c r="AD99" s="989"/>
      <c r="AE99" s="989"/>
      <c r="AF99" s="989"/>
      <c r="AG99" s="989"/>
      <c r="AH99" s="989"/>
      <c r="AI99" s="990"/>
      <c r="AJ99" s="991" t="str">
        <f t="shared" si="3"/>
        <v/>
      </c>
      <c r="AK99" s="992"/>
      <c r="AL99" s="992"/>
      <c r="AM99" s="992"/>
      <c r="AN99" s="992"/>
      <c r="AO99" s="992"/>
      <c r="AP99" s="992"/>
      <c r="AQ99" s="992"/>
      <c r="AR99" s="992"/>
      <c r="AS99" s="992"/>
      <c r="AT99" s="992"/>
      <c r="AU99" s="992"/>
      <c r="AV99" s="992"/>
      <c r="AW99" s="992"/>
      <c r="AX99" s="992"/>
      <c r="AY99" s="992"/>
      <c r="AZ99" s="992"/>
      <c r="BA99" s="992"/>
      <c r="BB99" s="992"/>
      <c r="BC99" s="992"/>
      <c r="BD99" s="992"/>
      <c r="BE99" s="992"/>
      <c r="BF99" s="992"/>
      <c r="BG99" s="992"/>
      <c r="BH99" s="992"/>
      <c r="BI99" s="3006"/>
      <c r="BJ99" s="3007"/>
      <c r="BK99" s="3007"/>
      <c r="BL99" s="3007"/>
      <c r="BM99" s="3007"/>
      <c r="BN99" s="3007"/>
      <c r="BO99" s="3007"/>
      <c r="BP99" s="3007"/>
      <c r="BQ99" s="3007"/>
      <c r="BR99" s="3007"/>
      <c r="BS99" s="3007"/>
      <c r="BT99" s="3007"/>
      <c r="BU99" s="3007"/>
      <c r="BV99" s="3007"/>
      <c r="BW99" s="3007"/>
      <c r="BX99" s="3007"/>
      <c r="BY99" s="3007"/>
      <c r="BZ99" s="3008"/>
      <c r="CA99" s="72"/>
      <c r="CB99" s="2"/>
      <c r="CC99" s="2815" t="str">
        <f>IF(CS99+CK99=0,"",CS99+CK99)</f>
        <v/>
      </c>
      <c r="CD99" s="2815"/>
      <c r="CE99" s="2815"/>
      <c r="CF99" s="2815"/>
      <c r="CG99" s="2815"/>
      <c r="CH99" s="2815"/>
      <c r="CI99" s="2815"/>
      <c r="CJ99" s="2815"/>
      <c r="CK99" s="2815"/>
      <c r="CL99" s="2815"/>
      <c r="CM99" s="2815"/>
      <c r="CN99" s="2815"/>
      <c r="CO99" s="2815"/>
      <c r="CP99" s="2815"/>
      <c r="CQ99" s="2815"/>
      <c r="CR99" s="2815"/>
      <c r="CS99" s="2815">
        <f>IFERROR(ROUND(AJ45/1.1*0.1*0.8,0),"")</f>
        <v>0</v>
      </c>
      <c r="CT99" s="2815"/>
      <c r="CU99" s="2815"/>
      <c r="CV99" s="2815"/>
      <c r="CW99" s="2815"/>
      <c r="CX99" s="2815"/>
      <c r="CY99" s="2815"/>
      <c r="CZ99" s="2815"/>
      <c r="DA99" s="2815" t="str">
        <f>IF(DQ99+DI99=0,"",DQ99+DI99)</f>
        <v/>
      </c>
      <c r="DB99" s="2815"/>
      <c r="DC99" s="2815"/>
      <c r="DD99" s="2815"/>
      <c r="DE99" s="2815"/>
      <c r="DF99" s="2815"/>
      <c r="DG99" s="2815"/>
      <c r="DH99" s="2815"/>
      <c r="DI99" s="2815"/>
      <c r="DJ99" s="2815"/>
      <c r="DK99" s="2815"/>
      <c r="DL99" s="2815"/>
      <c r="DM99" s="2815"/>
      <c r="DN99" s="2815"/>
      <c r="DO99" s="2815"/>
      <c r="DP99" s="2815"/>
      <c r="DQ99" s="2815">
        <f>IFERROR(ROUND(AJ45/1.1,0)+(ROUND(AJ45/1.1*0.1,0)-ROUND(AJ45/1.1*0.1*0.8,0)),"")</f>
        <v>0</v>
      </c>
      <c r="DR99" s="2815"/>
      <c r="DS99" s="2815"/>
      <c r="DT99" s="2815"/>
      <c r="DU99" s="2815"/>
      <c r="DV99" s="2815"/>
      <c r="DW99" s="2815"/>
      <c r="DX99" s="2969"/>
      <c r="DY99" s="3004"/>
      <c r="DZ99" s="2953"/>
      <c r="EA99" s="2953"/>
      <c r="EB99" s="2953"/>
      <c r="EC99" s="2953"/>
      <c r="ED99" s="2953"/>
      <c r="EE99" s="2953"/>
      <c r="EF99" s="2953"/>
      <c r="EG99" s="2953"/>
      <c r="EH99" s="2953"/>
      <c r="EI99" s="2953"/>
      <c r="EJ99" s="2954"/>
      <c r="EK99" s="1752" t="str">
        <f>IF(ISERROR(MID(AJ99,LEN(AJ99)-8,1)),"",MID(AJ99,LEN(AJ99)-8,1))</f>
        <v/>
      </c>
      <c r="EL99" s="1651"/>
      <c r="EM99" s="1651"/>
      <c r="EN99" s="1651"/>
      <c r="EO99" s="1651" t="str">
        <f>IF(ISERROR(MID(AJ99,LEN(AJ99)-7,1)),"",MID(AJ99,LEN(AJ99)-7,1))</f>
        <v/>
      </c>
      <c r="EP99" s="1651"/>
      <c r="EQ99" s="1651"/>
      <c r="ER99" s="1651"/>
      <c r="ES99" s="1651" t="str">
        <f>IF(ISERROR(MID(AJ99,LEN(AJ99)-6,1)),"",MID(AJ99,LEN(AJ99)-6,1))</f>
        <v/>
      </c>
      <c r="ET99" s="1651"/>
      <c r="EU99" s="1651"/>
      <c r="EV99" s="2347"/>
      <c r="EW99" s="1651" t="str">
        <f>IF(ISERROR(MID(AJ99,LEN(AJ99)-5,1)),"",MID(AJ99,LEN(AJ99)-5,1))</f>
        <v/>
      </c>
      <c r="EX99" s="1651"/>
      <c r="EY99" s="1651"/>
      <c r="EZ99" s="1651"/>
      <c r="FA99" s="1651" t="str">
        <f>IF(ISERROR(MID(AJ99,LEN(AJ99)-4,1)),"",MID(AJ99,LEN(AJ99)-4,1))</f>
        <v/>
      </c>
      <c r="FB99" s="1651"/>
      <c r="FC99" s="1651"/>
      <c r="FD99" s="1651"/>
      <c r="FE99" s="1651" t="str">
        <f>IF(ISERROR(MID(AJ99,LEN(AJ99)-3,1)),"",MID(AJ99,LEN(AJ99)-3,1))</f>
        <v/>
      </c>
      <c r="FF99" s="1651"/>
      <c r="FG99" s="1651"/>
      <c r="FH99" s="2347"/>
      <c r="FI99" s="1651" t="str">
        <f>IF(ISERROR(MID(AJ99,LEN(AJ99)-2,1)),"",MID(AJ99,LEN(AJ99)-2,1))</f>
        <v/>
      </c>
      <c r="FJ99" s="1651"/>
      <c r="FK99" s="1651"/>
      <c r="FL99" s="1651"/>
      <c r="FM99" s="1651" t="str">
        <f>IF(ISERROR(MID(AJ99,LEN(AJ99)-1,1)),"",MID(AJ99,LEN(AJ99)-1,1))</f>
        <v/>
      </c>
      <c r="FN99" s="1651"/>
      <c r="FO99" s="1651"/>
      <c r="FP99" s="1651"/>
      <c r="FQ99" s="1651" t="str">
        <f>IF(ISERROR(MID(AJ99,LEN(AJ99)-0,1)),"",MID(AJ99,LEN(AJ99)-0,1))</f>
        <v/>
      </c>
      <c r="FR99" s="1651"/>
      <c r="FS99" s="1651"/>
      <c r="FT99" s="2352"/>
    </row>
    <row r="100" spans="2:178" ht="15" customHeight="1" thickBot="1" x14ac:dyDescent="0.25">
      <c r="B100" s="3001"/>
      <c r="C100" s="3001"/>
      <c r="D100" s="3001"/>
      <c r="E100" s="3001"/>
      <c r="F100" s="3001"/>
      <c r="G100" s="3001"/>
      <c r="H100" s="3001"/>
      <c r="I100" s="3001"/>
      <c r="J100" s="992"/>
      <c r="K100" s="992"/>
      <c r="L100" s="992"/>
      <c r="M100" s="992"/>
      <c r="N100" s="992"/>
      <c r="O100" s="992"/>
      <c r="P100" s="2897" t="s">
        <v>84</v>
      </c>
      <c r="Q100" s="997"/>
      <c r="R100" s="997"/>
      <c r="S100" s="997"/>
      <c r="T100" s="997"/>
      <c r="U100" s="997"/>
      <c r="V100" s="997"/>
      <c r="W100" s="997"/>
      <c r="X100" s="997"/>
      <c r="Y100" s="997"/>
      <c r="Z100" s="997"/>
      <c r="AA100" s="997"/>
      <c r="AB100" s="997"/>
      <c r="AC100" s="997"/>
      <c r="AD100" s="997"/>
      <c r="AE100" s="997"/>
      <c r="AF100" s="997"/>
      <c r="AG100" s="997"/>
      <c r="AH100" s="997"/>
      <c r="AI100" s="998"/>
      <c r="AJ100" s="994"/>
      <c r="AK100" s="986"/>
      <c r="AL100" s="986"/>
      <c r="AM100" s="986"/>
      <c r="AN100" s="986"/>
      <c r="AO100" s="986"/>
      <c r="AP100" s="986"/>
      <c r="AQ100" s="986"/>
      <c r="AR100" s="986"/>
      <c r="AS100" s="986"/>
      <c r="AT100" s="986"/>
      <c r="AU100" s="986"/>
      <c r="AV100" s="986"/>
      <c r="AW100" s="986"/>
      <c r="AX100" s="986"/>
      <c r="AY100" s="986"/>
      <c r="AZ100" s="986"/>
      <c r="BA100" s="986"/>
      <c r="BB100" s="986"/>
      <c r="BC100" s="986"/>
      <c r="BD100" s="986"/>
      <c r="BE100" s="986"/>
      <c r="BF100" s="986"/>
      <c r="BG100" s="986"/>
      <c r="BH100" s="986"/>
      <c r="BI100" s="1275"/>
      <c r="BJ100" s="1276"/>
      <c r="BK100" s="1276"/>
      <c r="BL100" s="1276"/>
      <c r="BM100" s="1276"/>
      <c r="BN100" s="1276"/>
      <c r="BO100" s="1276"/>
      <c r="BP100" s="1276"/>
      <c r="BQ100" s="1276"/>
      <c r="BR100" s="1276"/>
      <c r="BS100" s="1276"/>
      <c r="BT100" s="1276"/>
      <c r="BU100" s="1276"/>
      <c r="BV100" s="1276"/>
      <c r="BW100" s="1276"/>
      <c r="BX100" s="1276"/>
      <c r="BY100" s="1276"/>
      <c r="BZ100" s="1277"/>
      <c r="CA100" s="72"/>
      <c r="CB100" s="2"/>
      <c r="CC100" s="2816"/>
      <c r="CD100" s="2816"/>
      <c r="CE100" s="2816"/>
      <c r="CF100" s="2816"/>
      <c r="CG100" s="2816"/>
      <c r="CH100" s="2816"/>
      <c r="CI100" s="2816"/>
      <c r="CJ100" s="2816"/>
      <c r="CK100" s="2816"/>
      <c r="CL100" s="2816"/>
      <c r="CM100" s="2816"/>
      <c r="CN100" s="2816"/>
      <c r="CO100" s="2816"/>
      <c r="CP100" s="2816"/>
      <c r="CQ100" s="2816"/>
      <c r="CR100" s="2816"/>
      <c r="CS100" s="2816"/>
      <c r="CT100" s="2816"/>
      <c r="CU100" s="2816"/>
      <c r="CV100" s="2816"/>
      <c r="CW100" s="2816"/>
      <c r="CX100" s="2816"/>
      <c r="CY100" s="2816"/>
      <c r="CZ100" s="2816"/>
      <c r="DA100" s="2816"/>
      <c r="DB100" s="2816"/>
      <c r="DC100" s="2816"/>
      <c r="DD100" s="2816"/>
      <c r="DE100" s="2816"/>
      <c r="DF100" s="2816"/>
      <c r="DG100" s="2816"/>
      <c r="DH100" s="2816"/>
      <c r="DI100" s="2816"/>
      <c r="DJ100" s="2816"/>
      <c r="DK100" s="2816"/>
      <c r="DL100" s="2816"/>
      <c r="DM100" s="2816"/>
      <c r="DN100" s="2816"/>
      <c r="DO100" s="2816"/>
      <c r="DP100" s="2816"/>
      <c r="DQ100" s="2816"/>
      <c r="DR100" s="2816"/>
      <c r="DS100" s="2816"/>
      <c r="DT100" s="2816"/>
      <c r="DU100" s="2816"/>
      <c r="DV100" s="2816"/>
      <c r="DW100" s="2816"/>
      <c r="DX100" s="2970"/>
      <c r="DY100" s="2905" t="s">
        <v>109</v>
      </c>
      <c r="DZ100" s="2355"/>
      <c r="EA100" s="2355"/>
      <c r="EB100" s="2355"/>
      <c r="EC100" s="2355"/>
      <c r="ED100" s="2355"/>
      <c r="EE100" s="2355"/>
      <c r="EF100" s="2355"/>
      <c r="EG100" s="2355"/>
      <c r="EH100" s="2355"/>
      <c r="EI100" s="2355"/>
      <c r="EJ100" s="2356"/>
      <c r="EK100" s="1644"/>
      <c r="EL100" s="1645"/>
      <c r="EM100" s="1645"/>
      <c r="EN100" s="1645"/>
      <c r="EO100" s="1645"/>
      <c r="EP100" s="1645"/>
      <c r="EQ100" s="1645"/>
      <c r="ER100" s="1645"/>
      <c r="ES100" s="1645"/>
      <c r="ET100" s="1645"/>
      <c r="EU100" s="1645"/>
      <c r="EV100" s="1647"/>
      <c r="EW100" s="1645"/>
      <c r="EX100" s="1645"/>
      <c r="EY100" s="1645"/>
      <c r="EZ100" s="1645"/>
      <c r="FA100" s="1645"/>
      <c r="FB100" s="1645"/>
      <c r="FC100" s="1645"/>
      <c r="FD100" s="1645"/>
      <c r="FE100" s="1645"/>
      <c r="FF100" s="1645"/>
      <c r="FG100" s="1645"/>
      <c r="FH100" s="1647"/>
      <c r="FI100" s="1645"/>
      <c r="FJ100" s="1645"/>
      <c r="FK100" s="1645"/>
      <c r="FL100" s="1645"/>
      <c r="FM100" s="1645"/>
      <c r="FN100" s="1645"/>
      <c r="FO100" s="1645"/>
      <c r="FP100" s="1645"/>
      <c r="FQ100" s="1645"/>
      <c r="FR100" s="1645"/>
      <c r="FS100" s="1645"/>
      <c r="FT100" s="2353"/>
    </row>
    <row r="101" spans="2:178" ht="7.5" customHeight="1" x14ac:dyDescent="0.2">
      <c r="B101" s="3001"/>
      <c r="C101" s="3001"/>
      <c r="D101" s="3001"/>
      <c r="E101" s="3001"/>
      <c r="F101" s="3001"/>
      <c r="G101" s="3001"/>
      <c r="H101" s="3001"/>
      <c r="I101" s="3001"/>
      <c r="J101" s="992"/>
      <c r="K101" s="992"/>
      <c r="L101" s="992"/>
      <c r="M101" s="992"/>
      <c r="N101" s="992"/>
      <c r="O101" s="992"/>
      <c r="P101" s="3002"/>
      <c r="Q101" s="3002"/>
      <c r="R101" s="3002"/>
      <c r="S101" s="3002"/>
      <c r="T101" s="3002"/>
      <c r="U101" s="3002"/>
      <c r="V101" s="3002"/>
      <c r="W101" s="3002"/>
      <c r="X101" s="3002"/>
      <c r="Y101" s="3002"/>
      <c r="Z101" s="3002"/>
      <c r="AA101" s="3002"/>
      <c r="AB101" s="3002"/>
      <c r="AC101" s="3002"/>
      <c r="AD101" s="3002"/>
      <c r="AE101" s="3002"/>
      <c r="AF101" s="3002"/>
      <c r="AG101" s="3002"/>
      <c r="AH101" s="3002"/>
      <c r="AI101" s="3002"/>
      <c r="AJ101" s="992"/>
      <c r="AK101" s="992"/>
      <c r="AL101" s="992"/>
      <c r="AM101" s="992"/>
      <c r="AN101" s="992"/>
      <c r="AO101" s="992"/>
      <c r="AP101" s="992"/>
      <c r="AQ101" s="992"/>
      <c r="AR101" s="992"/>
      <c r="AS101" s="992"/>
      <c r="AT101" s="992"/>
      <c r="AU101" s="992"/>
      <c r="AV101" s="992"/>
      <c r="AW101" s="992"/>
      <c r="AX101" s="992"/>
      <c r="AY101" s="992"/>
      <c r="AZ101" s="992"/>
      <c r="BA101" s="992"/>
      <c r="BB101" s="992"/>
      <c r="BC101" s="992"/>
      <c r="BD101" s="992"/>
      <c r="BE101" s="992"/>
      <c r="BF101" s="992"/>
      <c r="BG101" s="992"/>
      <c r="BH101" s="992"/>
      <c r="BI101" s="3003"/>
      <c r="BJ101" s="3003"/>
      <c r="BK101" s="3003"/>
      <c r="BL101" s="3003"/>
      <c r="BM101" s="3003"/>
      <c r="BN101" s="3003"/>
      <c r="BO101" s="3003"/>
      <c r="BP101" s="3003"/>
      <c r="BQ101" s="3003"/>
      <c r="BR101" s="3003"/>
      <c r="BS101" s="3003"/>
      <c r="BT101" s="3003"/>
      <c r="BU101" s="3003"/>
      <c r="BV101" s="3003"/>
      <c r="BW101" s="3003"/>
      <c r="BX101" s="3003"/>
      <c r="BY101" s="3003"/>
      <c r="BZ101" s="3003"/>
      <c r="CA101" s="72"/>
      <c r="CB101" s="2"/>
      <c r="CC101" s="2956" t="s">
        <v>267</v>
      </c>
      <c r="CD101" s="2957"/>
      <c r="CE101" s="2957"/>
      <c r="CF101" s="2957"/>
      <c r="CG101" s="2957"/>
      <c r="CH101" s="2957"/>
      <c r="CI101" s="2957"/>
      <c r="CJ101" s="2957"/>
      <c r="CK101" s="2957"/>
      <c r="CL101" s="2957"/>
      <c r="CM101" s="2957"/>
      <c r="CN101" s="2958"/>
      <c r="CO101" s="2792"/>
      <c r="CP101" s="2797"/>
      <c r="CQ101" s="2797"/>
      <c r="CR101" s="2797"/>
      <c r="CS101" s="2797"/>
      <c r="CT101" s="2797"/>
      <c r="CU101" s="2797"/>
      <c r="CV101" s="2797"/>
      <c r="CW101" s="2797"/>
      <c r="CX101" s="2797"/>
      <c r="CY101" s="2797"/>
      <c r="CZ101" s="2997"/>
      <c r="DA101" s="2999"/>
      <c r="DB101" s="2797"/>
      <c r="DC101" s="2797"/>
      <c r="DD101" s="2797"/>
      <c r="DE101" s="2797"/>
      <c r="DF101" s="2797"/>
      <c r="DG101" s="2797"/>
      <c r="DH101" s="2797"/>
      <c r="DI101" s="2797"/>
      <c r="DJ101" s="2797"/>
      <c r="DK101" s="2797"/>
      <c r="DL101" s="2997"/>
      <c r="DM101" s="2999"/>
      <c r="DN101" s="2797"/>
      <c r="DO101" s="2797"/>
      <c r="DP101" s="2797"/>
      <c r="DQ101" s="2797"/>
      <c r="DR101" s="2797"/>
      <c r="DS101" s="2797"/>
      <c r="DT101" s="2797"/>
      <c r="DU101" s="2797"/>
      <c r="DV101" s="2797"/>
      <c r="DW101" s="2797"/>
      <c r="DX101" s="2790"/>
      <c r="DY101" s="2952" t="s">
        <v>83</v>
      </c>
      <c r="DZ101" s="2953"/>
      <c r="EA101" s="2953"/>
      <c r="EB101" s="2953"/>
      <c r="EC101" s="2953"/>
      <c r="ED101" s="2953"/>
      <c r="EE101" s="2953"/>
      <c r="EF101" s="2953"/>
      <c r="EG101" s="2953"/>
      <c r="EH101" s="2953"/>
      <c r="EI101" s="2953"/>
      <c r="EJ101" s="2954"/>
      <c r="EK101" s="2788"/>
      <c r="EL101" s="2784"/>
      <c r="EM101" s="2784"/>
      <c r="EN101" s="2784"/>
      <c r="EO101" s="2784"/>
      <c r="EP101" s="2784"/>
      <c r="EQ101" s="2784"/>
      <c r="ER101" s="2784"/>
      <c r="ES101" s="2784"/>
      <c r="ET101" s="2784"/>
      <c r="EU101" s="2784"/>
      <c r="EV101" s="3011"/>
      <c r="EW101" s="2784"/>
      <c r="EX101" s="2784"/>
      <c r="EY101" s="2784"/>
      <c r="EZ101" s="2784"/>
      <c r="FA101" s="2784"/>
      <c r="FB101" s="2784"/>
      <c r="FC101" s="2784"/>
      <c r="FD101" s="2784"/>
      <c r="FE101" s="2784"/>
      <c r="FF101" s="2784"/>
      <c r="FG101" s="2784"/>
      <c r="FH101" s="3011"/>
      <c r="FI101" s="2784"/>
      <c r="FJ101" s="2784"/>
      <c r="FK101" s="2784"/>
      <c r="FL101" s="2784"/>
      <c r="FM101" s="2784"/>
      <c r="FN101" s="2784"/>
      <c r="FO101" s="2784"/>
      <c r="FP101" s="2784"/>
      <c r="FQ101" s="2784"/>
      <c r="FR101" s="2784"/>
      <c r="FS101" s="2784"/>
      <c r="FT101" s="2786"/>
    </row>
    <row r="102" spans="2:178" ht="15" customHeight="1" x14ac:dyDescent="0.2">
      <c r="B102" s="3001"/>
      <c r="C102" s="3001"/>
      <c r="D102" s="3001"/>
      <c r="E102" s="3001"/>
      <c r="F102" s="3001"/>
      <c r="G102" s="3001"/>
      <c r="H102" s="3001"/>
      <c r="I102" s="3001"/>
      <c r="J102" s="992"/>
      <c r="K102" s="992"/>
      <c r="L102" s="992"/>
      <c r="M102" s="992"/>
      <c r="N102" s="992"/>
      <c r="O102" s="992"/>
      <c r="P102" s="3009"/>
      <c r="Q102" s="3009"/>
      <c r="R102" s="3009"/>
      <c r="S102" s="3009"/>
      <c r="T102" s="3009"/>
      <c r="U102" s="3009"/>
      <c r="V102" s="3009"/>
      <c r="W102" s="3009"/>
      <c r="X102" s="3009"/>
      <c r="Y102" s="3009"/>
      <c r="Z102" s="3009"/>
      <c r="AA102" s="3009"/>
      <c r="AB102" s="3009"/>
      <c r="AC102" s="3009"/>
      <c r="AD102" s="3009"/>
      <c r="AE102" s="3009"/>
      <c r="AF102" s="3009"/>
      <c r="AG102" s="3009"/>
      <c r="AH102" s="3009"/>
      <c r="AI102" s="3009"/>
      <c r="AJ102" s="992"/>
      <c r="AK102" s="992"/>
      <c r="AL102" s="992"/>
      <c r="AM102" s="992"/>
      <c r="AN102" s="992"/>
      <c r="AO102" s="992"/>
      <c r="AP102" s="992"/>
      <c r="AQ102" s="992"/>
      <c r="AR102" s="992"/>
      <c r="AS102" s="992"/>
      <c r="AT102" s="992"/>
      <c r="AU102" s="992"/>
      <c r="AV102" s="992"/>
      <c r="AW102" s="992"/>
      <c r="AX102" s="992"/>
      <c r="AY102" s="992"/>
      <c r="AZ102" s="992"/>
      <c r="BA102" s="992"/>
      <c r="BB102" s="992"/>
      <c r="BC102" s="992"/>
      <c r="BD102" s="992"/>
      <c r="BE102" s="992"/>
      <c r="BF102" s="992"/>
      <c r="BG102" s="992"/>
      <c r="BH102" s="992"/>
      <c r="BI102" s="3003"/>
      <c r="BJ102" s="3003"/>
      <c r="BK102" s="3003"/>
      <c r="BL102" s="3003"/>
      <c r="BM102" s="3003"/>
      <c r="BN102" s="3003"/>
      <c r="BO102" s="3003"/>
      <c r="BP102" s="3003"/>
      <c r="BQ102" s="3003"/>
      <c r="BR102" s="3003"/>
      <c r="BS102" s="3003"/>
      <c r="BT102" s="3003"/>
      <c r="BU102" s="3003"/>
      <c r="BV102" s="3003"/>
      <c r="BW102" s="3003"/>
      <c r="BX102" s="3003"/>
      <c r="BY102" s="3003"/>
      <c r="BZ102" s="3003"/>
      <c r="CA102" s="72"/>
      <c r="CB102" s="2"/>
      <c r="CC102" s="2959" t="s">
        <v>265</v>
      </c>
      <c r="CD102" s="2960"/>
      <c r="CE102" s="2960"/>
      <c r="CF102" s="2960"/>
      <c r="CG102" s="2960"/>
      <c r="CH102" s="2960"/>
      <c r="CI102" s="2960"/>
      <c r="CJ102" s="2960"/>
      <c r="CK102" s="2960"/>
      <c r="CL102" s="2960"/>
      <c r="CM102" s="2960"/>
      <c r="CN102" s="2961"/>
      <c r="CO102" s="2780"/>
      <c r="CP102" s="2781"/>
      <c r="CQ102" s="2781"/>
      <c r="CR102" s="2781"/>
      <c r="CS102" s="2781"/>
      <c r="CT102" s="2781"/>
      <c r="CU102" s="2781"/>
      <c r="CV102" s="2781"/>
      <c r="CW102" s="2781"/>
      <c r="CX102" s="2781"/>
      <c r="CY102" s="2781"/>
      <c r="CZ102" s="2998"/>
      <c r="DA102" s="3000"/>
      <c r="DB102" s="2781"/>
      <c r="DC102" s="2781"/>
      <c r="DD102" s="2781"/>
      <c r="DE102" s="2781"/>
      <c r="DF102" s="2781"/>
      <c r="DG102" s="2781"/>
      <c r="DH102" s="2781"/>
      <c r="DI102" s="2781"/>
      <c r="DJ102" s="2781"/>
      <c r="DK102" s="2781"/>
      <c r="DL102" s="2998"/>
      <c r="DM102" s="3000"/>
      <c r="DN102" s="2781"/>
      <c r="DO102" s="2781"/>
      <c r="DP102" s="2781"/>
      <c r="DQ102" s="2781"/>
      <c r="DR102" s="2781"/>
      <c r="DS102" s="2781"/>
      <c r="DT102" s="2781"/>
      <c r="DU102" s="2781"/>
      <c r="DV102" s="2781"/>
      <c r="DW102" s="2781"/>
      <c r="DX102" s="3010"/>
      <c r="DY102" s="2406" t="s">
        <v>263</v>
      </c>
      <c r="DZ102" s="2407"/>
      <c r="EA102" s="2407"/>
      <c r="EB102" s="2407"/>
      <c r="EC102" s="2407"/>
      <c r="ED102" s="2407"/>
      <c r="EE102" s="2407"/>
      <c r="EF102" s="2407"/>
      <c r="EG102" s="2407"/>
      <c r="EH102" s="2407"/>
      <c r="EI102" s="2407"/>
      <c r="EJ102" s="2408"/>
      <c r="EK102" s="2780"/>
      <c r="EL102" s="2781"/>
      <c r="EM102" s="2781"/>
      <c r="EN102" s="2781"/>
      <c r="EO102" s="2781"/>
      <c r="EP102" s="2781"/>
      <c r="EQ102" s="2781"/>
      <c r="ER102" s="2781"/>
      <c r="ES102" s="2781"/>
      <c r="ET102" s="2781"/>
      <c r="EU102" s="2781"/>
      <c r="EV102" s="2998"/>
      <c r="EW102" s="2781"/>
      <c r="EX102" s="2781"/>
      <c r="EY102" s="2781"/>
      <c r="EZ102" s="2781"/>
      <c r="FA102" s="2781"/>
      <c r="FB102" s="2781"/>
      <c r="FC102" s="2781"/>
      <c r="FD102" s="2781"/>
      <c r="FE102" s="2781"/>
      <c r="FF102" s="2781"/>
      <c r="FG102" s="2781"/>
      <c r="FH102" s="2998"/>
      <c r="FI102" s="2781"/>
      <c r="FJ102" s="2781"/>
      <c r="FK102" s="2781"/>
      <c r="FL102" s="2781"/>
      <c r="FM102" s="2781"/>
      <c r="FN102" s="2781"/>
      <c r="FO102" s="2781"/>
      <c r="FP102" s="2781"/>
      <c r="FQ102" s="2781"/>
      <c r="FR102" s="2781"/>
      <c r="FS102" s="2781"/>
      <c r="FT102" s="3010"/>
      <c r="FV102" s="61"/>
    </row>
    <row r="103" spans="2:178" ht="7.5" customHeight="1" x14ac:dyDescent="0.2">
      <c r="B103" s="3001"/>
      <c r="C103" s="3001"/>
      <c r="D103" s="3001"/>
      <c r="E103" s="3001"/>
      <c r="F103" s="3001"/>
      <c r="G103" s="3001"/>
      <c r="H103" s="3001"/>
      <c r="I103" s="3001"/>
      <c r="J103" s="992"/>
      <c r="K103" s="992"/>
      <c r="L103" s="992"/>
      <c r="M103" s="992"/>
      <c r="N103" s="992"/>
      <c r="O103" s="992"/>
      <c r="P103" s="3002"/>
      <c r="Q103" s="3002"/>
      <c r="R103" s="3002"/>
      <c r="S103" s="3002"/>
      <c r="T103" s="3002"/>
      <c r="U103" s="3002"/>
      <c r="V103" s="3002"/>
      <c r="W103" s="3002"/>
      <c r="X103" s="3002"/>
      <c r="Y103" s="3002"/>
      <c r="Z103" s="3002"/>
      <c r="AA103" s="3002"/>
      <c r="AB103" s="3002"/>
      <c r="AC103" s="3002"/>
      <c r="AD103" s="3002"/>
      <c r="AE103" s="3002"/>
      <c r="AF103" s="3002"/>
      <c r="AG103" s="3002"/>
      <c r="AH103" s="3002"/>
      <c r="AI103" s="3002"/>
      <c r="AJ103" s="992"/>
      <c r="AK103" s="992"/>
      <c r="AL103" s="992"/>
      <c r="AM103" s="992"/>
      <c r="AN103" s="992"/>
      <c r="AO103" s="992"/>
      <c r="AP103" s="992"/>
      <c r="AQ103" s="992"/>
      <c r="AR103" s="992"/>
      <c r="AS103" s="992"/>
      <c r="AT103" s="992"/>
      <c r="AU103" s="992"/>
      <c r="AV103" s="992"/>
      <c r="AW103" s="992"/>
      <c r="AX103" s="992"/>
      <c r="AY103" s="992"/>
      <c r="AZ103" s="992"/>
      <c r="BA103" s="992"/>
      <c r="BB103" s="992"/>
      <c r="BC103" s="992"/>
      <c r="BD103" s="992"/>
      <c r="BE103" s="992"/>
      <c r="BF103" s="992"/>
      <c r="BG103" s="992"/>
      <c r="BH103" s="992"/>
      <c r="BI103" s="3003"/>
      <c r="BJ103" s="3003"/>
      <c r="BK103" s="3003"/>
      <c r="BL103" s="3003"/>
      <c r="BM103" s="3003"/>
      <c r="BN103" s="3003"/>
      <c r="BO103" s="3003"/>
      <c r="BP103" s="3003"/>
      <c r="BQ103" s="3003"/>
      <c r="BR103" s="3003"/>
      <c r="BS103" s="3003"/>
      <c r="BT103" s="3003"/>
      <c r="BU103" s="3003"/>
      <c r="BV103" s="3003"/>
      <c r="BW103" s="3003"/>
      <c r="BX103" s="3003"/>
      <c r="BY103" s="3003"/>
      <c r="BZ103" s="3003"/>
      <c r="CA103" s="72"/>
      <c r="CB103" s="2"/>
      <c r="CC103" s="2956" t="s">
        <v>267</v>
      </c>
      <c r="CD103" s="2957"/>
      <c r="CE103" s="2957"/>
      <c r="CF103" s="2957"/>
      <c r="CG103" s="2957"/>
      <c r="CH103" s="2957"/>
      <c r="CI103" s="2957"/>
      <c r="CJ103" s="2957"/>
      <c r="CK103" s="2957"/>
      <c r="CL103" s="2957"/>
      <c r="CM103" s="2957"/>
      <c r="CN103" s="2958"/>
      <c r="CO103" s="1670" t="str">
        <f>IF(CS99=0,"",IF(ISERROR(MID(CS99,LEN(CS99)-8,1)),"",MID(CS99,LEN(CS99)-8,1)))</f>
        <v/>
      </c>
      <c r="CP103" s="1672"/>
      <c r="CQ103" s="1672"/>
      <c r="CR103" s="1672"/>
      <c r="CS103" s="1672" t="str">
        <f>IF(CS99=0,"",IF(ISERROR(MID(CS99,LEN(CS99)-7,1)),"",MID(CS99,LEN(CS99)-7,1)))</f>
        <v/>
      </c>
      <c r="CT103" s="1672"/>
      <c r="CU103" s="1672"/>
      <c r="CV103" s="1672"/>
      <c r="CW103" s="1672" t="str">
        <f>IF(CS99=0,"",IF(ISERROR(MID(CS99,LEN(CS99)-6,1)),"",MID(CS99,LEN(CS99)-6,1)))</f>
        <v/>
      </c>
      <c r="CX103" s="1672"/>
      <c r="CY103" s="1672"/>
      <c r="CZ103" s="2322"/>
      <c r="DA103" s="2342" t="str">
        <f>IF(CS99=0,"",IF(ISERROR(MID(CS99,LEN(CS99)-5,1)),"",MID(CS99,LEN(CS99)-5,1)))</f>
        <v/>
      </c>
      <c r="DB103" s="1672"/>
      <c r="DC103" s="1672"/>
      <c r="DD103" s="1672"/>
      <c r="DE103" s="1672" t="str">
        <f>IF(CS99=0,"",IF(ISERROR(MID(CS99,LEN(CS99)-4,1)),"",MID(CS99,LEN(CS99)-4,1)))</f>
        <v/>
      </c>
      <c r="DF103" s="1672"/>
      <c r="DG103" s="1672"/>
      <c r="DH103" s="1672"/>
      <c r="DI103" s="1672" t="str">
        <f>IF(CS99=0,"",IF(ISERROR(MID(CS99,LEN(CS99)-3,1)),"",MID(CS99,LEN(CS99)-3,1)))</f>
        <v/>
      </c>
      <c r="DJ103" s="1672"/>
      <c r="DK103" s="1672"/>
      <c r="DL103" s="2322"/>
      <c r="DM103" s="2342" t="str">
        <f>IF(CS99=0,"",IF(ISERROR(MID(CS99,LEN(CS99)-2,1)),"",MID(CS99,LEN(CS99)-2,1)))</f>
        <v/>
      </c>
      <c r="DN103" s="1672"/>
      <c r="DO103" s="1672"/>
      <c r="DP103" s="1672"/>
      <c r="DQ103" s="1672" t="str">
        <f>IF(CS99=0,"",IF(ISERROR(MID(CS99,LEN(CS99)-1,1)),"",MID(CS99,LEN(CS99)-1,1)))</f>
        <v/>
      </c>
      <c r="DR103" s="1672"/>
      <c r="DS103" s="1672"/>
      <c r="DT103" s="1672"/>
      <c r="DU103" s="1672" t="str">
        <f>IF(CS99=0,"",IF(ISERROR(MID(CS99,LEN(CS99)-0,1)),"",MID(CS99,LEN(CS99)-0,1)))</f>
        <v/>
      </c>
      <c r="DV103" s="1672"/>
      <c r="DW103" s="1672"/>
      <c r="DX103" s="1668"/>
      <c r="DY103" s="2952" t="s">
        <v>83</v>
      </c>
      <c r="DZ103" s="2953"/>
      <c r="EA103" s="2953"/>
      <c r="EB103" s="2953"/>
      <c r="EC103" s="2953"/>
      <c r="ED103" s="2953"/>
      <c r="EE103" s="2953"/>
      <c r="EF103" s="2953"/>
      <c r="EG103" s="2953"/>
      <c r="EH103" s="2953"/>
      <c r="EI103" s="2953"/>
      <c r="EJ103" s="2954"/>
      <c r="EK103" s="1752" t="str">
        <f>IF(DQ99=0,"",IF(ISERROR(MID(DQ99,LEN(DQ99)-8,1)),"",MID(DQ99,LEN(DQ99)-8,1)))</f>
        <v/>
      </c>
      <c r="EL103" s="1651"/>
      <c r="EM103" s="1651"/>
      <c r="EN103" s="1651"/>
      <c r="EO103" s="1651" t="str">
        <f>IF(DQ99=0,"",IF(ISERROR(MID(DQ99,LEN(DQ99)-7,1)),"",MID(DQ99,LEN(DQ99)-7,1)))</f>
        <v/>
      </c>
      <c r="EP103" s="1651"/>
      <c r="EQ103" s="1651"/>
      <c r="ER103" s="1651"/>
      <c r="ES103" s="1651" t="str">
        <f>IF(DQ99=0,"",IF(ISERROR(MID(DQ99,LEN(DQ99)-6,1)),"",MID(DQ99,LEN(DQ99)-6,1)))</f>
        <v/>
      </c>
      <c r="ET103" s="1651"/>
      <c r="EU103" s="1651"/>
      <c r="EV103" s="2347"/>
      <c r="EW103" s="1651" t="str">
        <f>IF(DQ99=0,"",IF(ISERROR(MID(DQ99,LEN(DQ99)-5,1)),"",MID(DQ99,LEN(DQ99)-5,1)))</f>
        <v/>
      </c>
      <c r="EX103" s="1651"/>
      <c r="EY103" s="1651"/>
      <c r="EZ103" s="1651"/>
      <c r="FA103" s="1651" t="str">
        <f>IF(DQ99=0,"",IF(ISERROR(MID(DQ99,LEN(DQ99)-4,1)),"",MID(DQ99,LEN(DQ99)-4,1)))</f>
        <v/>
      </c>
      <c r="FB103" s="1651"/>
      <c r="FC103" s="1651"/>
      <c r="FD103" s="1651"/>
      <c r="FE103" s="1651" t="str">
        <f>IF(DQ99=0,"",IF(ISERROR(MID(DQ99,LEN(DQ99)-3,1)),"",MID(DQ99,LEN(DQ99)-3,1)))</f>
        <v/>
      </c>
      <c r="FF103" s="1651"/>
      <c r="FG103" s="1651"/>
      <c r="FH103" s="2347"/>
      <c r="FI103" s="1651" t="str">
        <f>IF(DQ99=0,"",IF(ISERROR(MID(DQ99,LEN(DQ99)-2,1)),"",MID(DQ99,LEN(DQ99)-2,1)))</f>
        <v/>
      </c>
      <c r="FJ103" s="1651"/>
      <c r="FK103" s="1651"/>
      <c r="FL103" s="1651"/>
      <c r="FM103" s="1651" t="str">
        <f>IF(DQ99=0,"",IF(ISERROR(MID(DQ99,LEN(DQ99)-1,1)),"",MID(DQ99,LEN(DQ99)-1,1)))</f>
        <v/>
      </c>
      <c r="FN103" s="1651"/>
      <c r="FO103" s="1651"/>
      <c r="FP103" s="1651"/>
      <c r="FQ103" s="1651" t="str">
        <f>IF(DQ99=0,"",IF(ISERROR(MID(DQ99,LEN(DQ99)-0,1)),"",MID(DQ99,LEN(DQ99)-0,1)))</f>
        <v/>
      </c>
      <c r="FR103" s="1651"/>
      <c r="FS103" s="1651"/>
      <c r="FT103" s="1753"/>
    </row>
    <row r="104" spans="2:178" ht="15" customHeight="1" x14ac:dyDescent="0.2">
      <c r="B104" s="3001"/>
      <c r="C104" s="3001"/>
      <c r="D104" s="3001"/>
      <c r="E104" s="3001"/>
      <c r="F104" s="3001"/>
      <c r="G104" s="3001"/>
      <c r="H104" s="3001"/>
      <c r="I104" s="3001"/>
      <c r="J104" s="992"/>
      <c r="K104" s="992"/>
      <c r="L104" s="992"/>
      <c r="M104" s="992"/>
      <c r="N104" s="992"/>
      <c r="O104" s="992"/>
      <c r="P104" s="3009"/>
      <c r="Q104" s="3009"/>
      <c r="R104" s="3009"/>
      <c r="S104" s="3009"/>
      <c r="T104" s="3009"/>
      <c r="U104" s="3009"/>
      <c r="V104" s="3009"/>
      <c r="W104" s="3009"/>
      <c r="X104" s="3009"/>
      <c r="Y104" s="3009"/>
      <c r="Z104" s="3009"/>
      <c r="AA104" s="3009"/>
      <c r="AB104" s="3009"/>
      <c r="AC104" s="3009"/>
      <c r="AD104" s="3009"/>
      <c r="AE104" s="3009"/>
      <c r="AF104" s="3009"/>
      <c r="AG104" s="3009"/>
      <c r="AH104" s="3009"/>
      <c r="AI104" s="3009"/>
      <c r="AJ104" s="992"/>
      <c r="AK104" s="992"/>
      <c r="AL104" s="992"/>
      <c r="AM104" s="992"/>
      <c r="AN104" s="992"/>
      <c r="AO104" s="992"/>
      <c r="AP104" s="992"/>
      <c r="AQ104" s="992"/>
      <c r="AR104" s="992"/>
      <c r="AS104" s="992"/>
      <c r="AT104" s="992"/>
      <c r="AU104" s="992"/>
      <c r="AV104" s="992"/>
      <c r="AW104" s="992"/>
      <c r="AX104" s="992"/>
      <c r="AY104" s="992"/>
      <c r="AZ104" s="992"/>
      <c r="BA104" s="992"/>
      <c r="BB104" s="992"/>
      <c r="BC104" s="992"/>
      <c r="BD104" s="992"/>
      <c r="BE104" s="992"/>
      <c r="BF104" s="992"/>
      <c r="BG104" s="992"/>
      <c r="BH104" s="992"/>
      <c r="BI104" s="3003"/>
      <c r="BJ104" s="3003"/>
      <c r="BK104" s="3003"/>
      <c r="BL104" s="3003"/>
      <c r="BM104" s="3003"/>
      <c r="BN104" s="3003"/>
      <c r="BO104" s="3003"/>
      <c r="BP104" s="3003"/>
      <c r="BQ104" s="3003"/>
      <c r="BR104" s="3003"/>
      <c r="BS104" s="3003"/>
      <c r="BT104" s="3003"/>
      <c r="BU104" s="3003"/>
      <c r="BV104" s="3003"/>
      <c r="BW104" s="3003"/>
      <c r="BX104" s="3003"/>
      <c r="BY104" s="3003"/>
      <c r="BZ104" s="3003"/>
      <c r="CA104" s="72"/>
      <c r="CB104" s="2"/>
      <c r="CC104" s="2959" t="s">
        <v>266</v>
      </c>
      <c r="CD104" s="2960"/>
      <c r="CE104" s="2960"/>
      <c r="CF104" s="2960"/>
      <c r="CG104" s="2960"/>
      <c r="CH104" s="2960"/>
      <c r="CI104" s="2960"/>
      <c r="CJ104" s="2960"/>
      <c r="CK104" s="2960"/>
      <c r="CL104" s="2960"/>
      <c r="CM104" s="2960"/>
      <c r="CN104" s="2961"/>
      <c r="CO104" s="1679"/>
      <c r="CP104" s="1680"/>
      <c r="CQ104" s="1680"/>
      <c r="CR104" s="1680"/>
      <c r="CS104" s="1680"/>
      <c r="CT104" s="1680"/>
      <c r="CU104" s="1680"/>
      <c r="CV104" s="1680"/>
      <c r="CW104" s="1680"/>
      <c r="CX104" s="1680"/>
      <c r="CY104" s="1680"/>
      <c r="CZ104" s="2318"/>
      <c r="DA104" s="2423"/>
      <c r="DB104" s="1680"/>
      <c r="DC104" s="1680"/>
      <c r="DD104" s="1680"/>
      <c r="DE104" s="1680"/>
      <c r="DF104" s="1680"/>
      <c r="DG104" s="1680"/>
      <c r="DH104" s="1680"/>
      <c r="DI104" s="1680"/>
      <c r="DJ104" s="1680"/>
      <c r="DK104" s="1680"/>
      <c r="DL104" s="2318"/>
      <c r="DM104" s="2423"/>
      <c r="DN104" s="1680"/>
      <c r="DO104" s="1680"/>
      <c r="DP104" s="1680"/>
      <c r="DQ104" s="1680"/>
      <c r="DR104" s="1680"/>
      <c r="DS104" s="1680"/>
      <c r="DT104" s="1680"/>
      <c r="DU104" s="1680"/>
      <c r="DV104" s="1680"/>
      <c r="DW104" s="1680"/>
      <c r="DX104" s="1684"/>
      <c r="DY104" s="2406" t="s">
        <v>264</v>
      </c>
      <c r="DZ104" s="2407"/>
      <c r="EA104" s="2407"/>
      <c r="EB104" s="2407"/>
      <c r="EC104" s="2407"/>
      <c r="ED104" s="2407"/>
      <c r="EE104" s="2407"/>
      <c r="EF104" s="2407"/>
      <c r="EG104" s="2407"/>
      <c r="EH104" s="2407"/>
      <c r="EI104" s="2407"/>
      <c r="EJ104" s="2408"/>
      <c r="EK104" s="1679"/>
      <c r="EL104" s="1680"/>
      <c r="EM104" s="1680"/>
      <c r="EN104" s="1680"/>
      <c r="EO104" s="1680"/>
      <c r="EP104" s="1680"/>
      <c r="EQ104" s="1680"/>
      <c r="ER104" s="1680"/>
      <c r="ES104" s="1680"/>
      <c r="ET104" s="1680"/>
      <c r="EU104" s="1680"/>
      <c r="EV104" s="2318"/>
      <c r="EW104" s="1680"/>
      <c r="EX104" s="1680"/>
      <c r="EY104" s="1680"/>
      <c r="EZ104" s="1680"/>
      <c r="FA104" s="1680"/>
      <c r="FB104" s="1680"/>
      <c r="FC104" s="1680"/>
      <c r="FD104" s="1680"/>
      <c r="FE104" s="1680"/>
      <c r="FF104" s="1680"/>
      <c r="FG104" s="1680"/>
      <c r="FH104" s="2318"/>
      <c r="FI104" s="1680"/>
      <c r="FJ104" s="1680"/>
      <c r="FK104" s="1680"/>
      <c r="FL104" s="1680"/>
      <c r="FM104" s="1680"/>
      <c r="FN104" s="1680"/>
      <c r="FO104" s="1680"/>
      <c r="FP104" s="1680"/>
      <c r="FQ104" s="1680"/>
      <c r="FR104" s="1680"/>
      <c r="FS104" s="1680"/>
      <c r="FT104" s="1684"/>
    </row>
    <row r="105" spans="2:178" ht="11.25" customHeight="1" x14ac:dyDescent="0.15">
      <c r="B105" s="732" t="s">
        <v>23</v>
      </c>
      <c r="C105" s="732"/>
      <c r="D105" s="999" t="s">
        <v>262</v>
      </c>
      <c r="E105" s="999"/>
      <c r="F105" s="999"/>
      <c r="G105" s="999"/>
      <c r="H105" s="999"/>
      <c r="I105" s="999"/>
      <c r="J105" s="999"/>
      <c r="K105" s="999"/>
      <c r="L105" s="999"/>
      <c r="M105" s="999"/>
      <c r="N105" s="999"/>
      <c r="O105" s="999"/>
      <c r="P105" s="999"/>
      <c r="Q105" s="999"/>
      <c r="R105" s="999"/>
      <c r="S105" s="109"/>
      <c r="T105" s="2"/>
      <c r="U105" s="2"/>
      <c r="AJ105" s="2982"/>
      <c r="AK105" s="2982"/>
      <c r="AL105" s="2982"/>
      <c r="AM105" s="2982"/>
      <c r="AN105" s="2982"/>
      <c r="AO105" s="2982"/>
      <c r="AP105" s="2982"/>
      <c r="AQ105" s="2982"/>
      <c r="AR105" s="2982"/>
      <c r="AS105" s="2982"/>
      <c r="AT105" s="2982"/>
      <c r="AU105" s="2982"/>
      <c r="AV105" s="2982"/>
      <c r="AW105" s="2982"/>
      <c r="AX105" s="2982"/>
      <c r="AY105" s="2982"/>
      <c r="AZ105" s="2982"/>
      <c r="BA105" s="2982"/>
      <c r="BB105" s="2982"/>
      <c r="BC105" s="2982"/>
      <c r="BD105" s="2982"/>
      <c r="BE105" s="2982"/>
      <c r="BF105" s="2982"/>
      <c r="BG105" s="2982"/>
      <c r="BH105" s="2982"/>
      <c r="BI105" s="2"/>
      <c r="BJ105" s="2"/>
      <c r="BK105" s="2"/>
      <c r="BL105" s="2"/>
      <c r="BM105" s="2"/>
      <c r="BN105" s="2"/>
      <c r="BO105" s="2"/>
      <c r="BP105" s="2"/>
      <c r="BQ105" s="2"/>
      <c r="BR105" s="2"/>
      <c r="BS105" s="2"/>
      <c r="BT105" s="2"/>
      <c r="BU105" s="2"/>
      <c r="BV105" s="2"/>
      <c r="BW105" s="2"/>
      <c r="BX105" s="2"/>
      <c r="BY105" s="2"/>
      <c r="BZ105" s="2"/>
      <c r="CA105" s="2"/>
      <c r="CB105" s="2"/>
      <c r="CC105" s="2915" t="s">
        <v>221</v>
      </c>
      <c r="CD105" s="2916"/>
      <c r="CE105" s="2916"/>
      <c r="CF105" s="2916"/>
      <c r="CG105" s="2916"/>
      <c r="CH105" s="2916"/>
      <c r="CI105" s="2916"/>
      <c r="CJ105" s="2916"/>
      <c r="CK105" s="2916"/>
      <c r="CL105" s="2916"/>
      <c r="CM105" s="2916"/>
      <c r="CN105" s="2916"/>
      <c r="CO105" s="2916"/>
      <c r="CP105" s="2916"/>
      <c r="CQ105" s="2916"/>
      <c r="CR105" s="2916"/>
      <c r="CS105" s="2916"/>
      <c r="CT105" s="2916"/>
      <c r="CU105" s="2916"/>
      <c r="CV105" s="2916"/>
      <c r="CW105" s="2916"/>
      <c r="CX105" s="2916"/>
      <c r="CY105" s="2916"/>
      <c r="CZ105" s="2916"/>
      <c r="DA105" s="2916"/>
      <c r="DB105" s="2916"/>
      <c r="DC105" s="2916"/>
      <c r="DD105" s="2916"/>
      <c r="DE105" s="2916"/>
      <c r="DF105" s="2916"/>
      <c r="DG105" s="2916"/>
      <c r="DH105" s="2916"/>
      <c r="DI105" s="2916"/>
      <c r="DJ105" s="2916"/>
      <c r="DK105" s="2916"/>
      <c r="DL105" s="2916"/>
      <c r="DM105" s="2916"/>
      <c r="DN105" s="2916"/>
      <c r="DO105" s="2916"/>
      <c r="DP105" s="2916"/>
      <c r="DQ105" s="2916"/>
      <c r="DR105" s="2916"/>
      <c r="DS105" s="2916"/>
      <c r="DT105" s="2916"/>
      <c r="DU105" s="2916"/>
      <c r="DV105" s="2916"/>
      <c r="DW105" s="2916"/>
      <c r="DX105" s="2916"/>
      <c r="DY105" s="2916"/>
      <c r="DZ105" s="2916"/>
      <c r="EA105" s="2916"/>
      <c r="EB105" s="2916"/>
      <c r="EC105" s="2916"/>
      <c r="ED105" s="2916"/>
      <c r="EE105" s="2916"/>
      <c r="EF105" s="2916"/>
      <c r="EG105" s="2916"/>
      <c r="EH105" s="2916"/>
      <c r="EI105" s="2916"/>
      <c r="EJ105" s="2916"/>
      <c r="EK105" s="2916"/>
      <c r="EL105" s="2916"/>
      <c r="EM105" s="2916"/>
      <c r="EN105" s="2916"/>
      <c r="EO105" s="2916"/>
      <c r="EP105" s="2916"/>
      <c r="EQ105" s="2916"/>
      <c r="ER105" s="2916"/>
      <c r="ES105" s="2916"/>
      <c r="ET105" s="2916"/>
      <c r="EU105" s="2916"/>
      <c r="EV105" s="2916"/>
      <c r="EW105" s="2916"/>
      <c r="EX105" s="2916"/>
      <c r="EY105" s="2916"/>
      <c r="EZ105" s="2916"/>
      <c r="FA105" s="2916"/>
      <c r="FB105" s="2916"/>
      <c r="FC105" s="2916"/>
      <c r="FD105" s="2916"/>
      <c r="FE105" s="2916"/>
      <c r="FF105" s="2916"/>
      <c r="FG105" s="2916"/>
      <c r="FH105" s="2916"/>
      <c r="FI105" s="2916"/>
      <c r="FJ105" s="2916"/>
      <c r="FK105" s="2916"/>
      <c r="FL105" s="2916"/>
      <c r="FM105" s="2916"/>
      <c r="FN105" s="2916"/>
      <c r="FO105" s="2916"/>
      <c r="FP105" s="2916"/>
      <c r="FQ105" s="2916"/>
      <c r="FR105" s="2916"/>
      <c r="FS105" s="2916"/>
      <c r="FT105" s="2917"/>
    </row>
    <row r="106" spans="2:178" ht="11.25" customHeight="1" x14ac:dyDescent="0.15">
      <c r="B106" s="732"/>
      <c r="C106" s="732"/>
      <c r="D106" s="999"/>
      <c r="E106" s="999"/>
      <c r="F106" s="999"/>
      <c r="G106" s="999"/>
      <c r="H106" s="999"/>
      <c r="I106" s="999"/>
      <c r="J106" s="999"/>
      <c r="K106" s="999"/>
      <c r="L106" s="999"/>
      <c r="M106" s="999"/>
      <c r="N106" s="999"/>
      <c r="O106" s="999"/>
      <c r="P106" s="999"/>
      <c r="Q106" s="999"/>
      <c r="R106" s="999"/>
      <c r="S106" s="2"/>
      <c r="T106" s="2"/>
      <c r="U106" s="2"/>
      <c r="AH106" s="2"/>
      <c r="AI106" s="2"/>
      <c r="AJ106" s="2"/>
      <c r="BF106" s="2"/>
      <c r="BG106" s="2"/>
      <c r="BH106" s="2"/>
      <c r="BI106" s="2"/>
      <c r="BJ106" s="2"/>
      <c r="BK106" s="2"/>
      <c r="CC106" s="2918"/>
      <c r="CD106" s="2919"/>
      <c r="CE106" s="2919"/>
      <c r="CF106" s="2919"/>
      <c r="CG106" s="2919"/>
      <c r="CH106" s="2919"/>
      <c r="CI106" s="2919"/>
      <c r="CJ106" s="2919"/>
      <c r="CK106" s="2919"/>
      <c r="CL106" s="2919"/>
      <c r="CM106" s="2919"/>
      <c r="CN106" s="2919"/>
      <c r="CO106" s="2919"/>
      <c r="CP106" s="2919"/>
      <c r="CQ106" s="2919"/>
      <c r="CR106" s="2919"/>
      <c r="CS106" s="2919"/>
      <c r="CT106" s="2919"/>
      <c r="CU106" s="2919"/>
      <c r="CV106" s="2919"/>
      <c r="CW106" s="2919"/>
      <c r="CX106" s="2919"/>
      <c r="CY106" s="2919"/>
      <c r="CZ106" s="2919"/>
      <c r="DA106" s="2919"/>
      <c r="DB106" s="2919"/>
      <c r="DC106" s="2919"/>
      <c r="DD106" s="2919"/>
      <c r="DE106" s="2919"/>
      <c r="DF106" s="2919"/>
      <c r="DG106" s="2919"/>
      <c r="DH106" s="2919"/>
      <c r="DI106" s="2919"/>
      <c r="DJ106" s="2919"/>
      <c r="DK106" s="2919"/>
      <c r="DL106" s="2919"/>
      <c r="DM106" s="2919"/>
      <c r="DN106" s="2919"/>
      <c r="DO106" s="2919"/>
      <c r="DP106" s="2919"/>
      <c r="DQ106" s="2919"/>
      <c r="DR106" s="2919"/>
      <c r="DS106" s="2919"/>
      <c r="DT106" s="2919"/>
      <c r="DU106" s="2919"/>
      <c r="DV106" s="2919"/>
      <c r="DW106" s="2919"/>
      <c r="DX106" s="2919"/>
      <c r="DY106" s="2919"/>
      <c r="DZ106" s="2919"/>
      <c r="EA106" s="2919"/>
      <c r="EB106" s="2919"/>
      <c r="EC106" s="2919"/>
      <c r="ED106" s="2919"/>
      <c r="EE106" s="2919"/>
      <c r="EF106" s="2919"/>
      <c r="EG106" s="2919"/>
      <c r="EH106" s="2919"/>
      <c r="EI106" s="2919"/>
      <c r="EJ106" s="2919"/>
      <c r="EK106" s="2919"/>
      <c r="EL106" s="2919"/>
      <c r="EM106" s="2919"/>
      <c r="EN106" s="2919"/>
      <c r="EO106" s="2919"/>
      <c r="EP106" s="2919"/>
      <c r="EQ106" s="2919"/>
      <c r="ER106" s="2919"/>
      <c r="ES106" s="2919"/>
      <c r="ET106" s="2919"/>
      <c r="EU106" s="2919"/>
      <c r="EV106" s="2919"/>
      <c r="EW106" s="2919"/>
      <c r="EX106" s="2919"/>
      <c r="EY106" s="2919"/>
      <c r="EZ106" s="2919"/>
      <c r="FA106" s="2919"/>
      <c r="FB106" s="2919"/>
      <c r="FC106" s="2919"/>
      <c r="FD106" s="2919"/>
      <c r="FE106" s="2919"/>
      <c r="FF106" s="2919"/>
      <c r="FG106" s="2919"/>
      <c r="FH106" s="2919"/>
      <c r="FI106" s="2919"/>
      <c r="FJ106" s="2919"/>
      <c r="FK106" s="2919"/>
      <c r="FL106" s="2919"/>
      <c r="FM106" s="2919"/>
      <c r="FN106" s="2919"/>
      <c r="FO106" s="2919"/>
      <c r="FP106" s="2919"/>
      <c r="FQ106" s="2919"/>
      <c r="FR106" s="2919"/>
      <c r="FS106" s="2919"/>
      <c r="FT106" s="2920"/>
    </row>
    <row r="107" spans="2:178" ht="11.25" customHeight="1" x14ac:dyDescent="0.15">
      <c r="B107" s="722" t="s">
        <v>3</v>
      </c>
      <c r="C107" s="722"/>
      <c r="D107" s="722"/>
      <c r="E107" s="724" t="s">
        <v>43</v>
      </c>
      <c r="F107" s="724"/>
      <c r="G107" s="724"/>
      <c r="H107" s="724"/>
      <c r="I107" s="724"/>
      <c r="J107" s="724"/>
      <c r="K107" s="724"/>
      <c r="L107" s="726" t="s">
        <v>4</v>
      </c>
      <c r="M107" s="726"/>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CQ107" s="12"/>
      <c r="CR107" s="12"/>
      <c r="CS107" s="12"/>
      <c r="CT107" s="12"/>
      <c r="CU107" s="12"/>
      <c r="CV107" s="1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row>
    <row r="108" spans="2:178" ht="11.25" customHeight="1" x14ac:dyDescent="0.15">
      <c r="B108" s="722"/>
      <c r="C108" s="722"/>
      <c r="D108" s="722"/>
      <c r="E108" s="724"/>
      <c r="F108" s="724"/>
      <c r="G108" s="724"/>
      <c r="H108" s="724"/>
      <c r="I108" s="724"/>
      <c r="J108" s="724"/>
      <c r="K108" s="724"/>
      <c r="L108" s="726"/>
      <c r="M108" s="726"/>
      <c r="AD108" s="2"/>
      <c r="AE108" s="2"/>
      <c r="AF108" s="2"/>
      <c r="AG108" s="2"/>
      <c r="AH108" s="728" t="s">
        <v>0</v>
      </c>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CQ108" s="2"/>
      <c r="CR108" s="2"/>
      <c r="CS108" s="2"/>
      <c r="CT108" s="2"/>
      <c r="CU108" s="2"/>
      <c r="CV108" s="2"/>
      <c r="CW108" s="2"/>
      <c r="CX108" s="2"/>
      <c r="CY108" s="2"/>
      <c r="CZ108" s="2"/>
      <c r="DC108" s="4"/>
      <c r="DD108" s="728" t="s">
        <v>46</v>
      </c>
      <c r="DE108" s="728"/>
      <c r="DF108" s="728"/>
      <c r="DG108" s="728"/>
      <c r="DH108" s="728"/>
      <c r="DI108" s="728"/>
      <c r="DJ108" s="728"/>
      <c r="DK108" s="728"/>
      <c r="DL108" s="728"/>
      <c r="DM108" s="728"/>
      <c r="DN108" s="728"/>
      <c r="DO108" s="728"/>
      <c r="DP108" s="728"/>
      <c r="DQ108" s="728"/>
      <c r="DR108" s="728"/>
      <c r="DS108" s="728"/>
      <c r="DT108" s="728"/>
      <c r="DU108" s="728"/>
      <c r="DV108" s="728"/>
      <c r="DW108" s="728"/>
      <c r="DX108" s="728"/>
      <c r="DY108" s="728"/>
      <c r="DZ108" s="728"/>
      <c r="EA108" s="728"/>
      <c r="EB108" s="728"/>
      <c r="EC108" s="728"/>
      <c r="ED108" s="728"/>
      <c r="EE108" s="728"/>
      <c r="EF108" s="728"/>
      <c r="EG108" s="728"/>
      <c r="EH108" s="728"/>
      <c r="EI108" s="728"/>
      <c r="EJ108" s="728"/>
      <c r="EK108" s="728"/>
      <c r="EL108" s="728"/>
      <c r="EM108" s="728"/>
      <c r="EN108" s="728"/>
      <c r="EO108" s="728"/>
      <c r="EP108" s="728"/>
      <c r="EQ108" s="728"/>
      <c r="ER108" s="728"/>
      <c r="ES108" s="728"/>
      <c r="ET108" s="4"/>
      <c r="EU108" s="4"/>
      <c r="EV108" s="2263" t="s">
        <v>74</v>
      </c>
      <c r="EW108" s="2263"/>
      <c r="EX108" s="2263"/>
      <c r="EY108" s="2263"/>
      <c r="EZ108" s="2263"/>
      <c r="FA108" s="2263"/>
      <c r="FB108" s="2263"/>
      <c r="FC108" s="2263"/>
      <c r="FD108" s="2263"/>
      <c r="FE108" s="2263"/>
      <c r="FF108" s="2263"/>
      <c r="FG108" s="2263"/>
      <c r="FH108" s="2263"/>
      <c r="FI108" s="2263"/>
      <c r="FJ108" s="2263"/>
      <c r="FK108" s="2263"/>
      <c r="FL108" s="2263"/>
      <c r="FM108" s="2263"/>
      <c r="FN108" s="2263"/>
      <c r="FO108" s="2263"/>
      <c r="FP108" s="2263"/>
      <c r="FQ108" s="2263"/>
      <c r="FR108" s="2263"/>
      <c r="FS108" s="2263"/>
      <c r="FT108" s="2263"/>
    </row>
    <row r="109" spans="2:178" ht="9.75" customHeight="1" thickBot="1" x14ac:dyDescent="0.2">
      <c r="B109" s="722"/>
      <c r="C109" s="722"/>
      <c r="D109" s="722"/>
      <c r="E109" s="724"/>
      <c r="F109" s="724"/>
      <c r="G109" s="724"/>
      <c r="H109" s="724"/>
      <c r="I109" s="724"/>
      <c r="J109" s="724"/>
      <c r="K109" s="724"/>
      <c r="L109" s="726"/>
      <c r="M109" s="726"/>
      <c r="AD109" s="2"/>
      <c r="AE109" s="2"/>
      <c r="AF109" s="2"/>
      <c r="AG109" s="2"/>
      <c r="AH109" s="729"/>
      <c r="AI109" s="729"/>
      <c r="AJ109" s="729"/>
      <c r="AK109" s="729"/>
      <c r="AL109" s="729"/>
      <c r="AM109" s="729"/>
      <c r="AN109" s="729"/>
      <c r="AO109" s="729"/>
      <c r="AP109" s="729"/>
      <c r="AQ109" s="729"/>
      <c r="AR109" s="729"/>
      <c r="AS109" s="729"/>
      <c r="AT109" s="729"/>
      <c r="AU109" s="729"/>
      <c r="AV109" s="729"/>
      <c r="AW109" s="729"/>
      <c r="AX109" s="729"/>
      <c r="AY109" s="729"/>
      <c r="AZ109" s="729"/>
      <c r="BA109" s="729"/>
      <c r="BB109" s="729"/>
      <c r="BC109" s="729"/>
      <c r="BD109" s="729"/>
      <c r="BE109" s="729"/>
      <c r="BF109" s="729"/>
      <c r="BG109" s="729"/>
      <c r="BH109" s="729"/>
      <c r="BI109" s="729"/>
      <c r="BJ109" s="729"/>
      <c r="BK109" s="729"/>
      <c r="BL109" s="729"/>
      <c r="BM109" s="729"/>
      <c r="BN109" s="729"/>
      <c r="BO109" s="729"/>
      <c r="BP109" s="729"/>
      <c r="BQ109" s="729"/>
      <c r="BR109" s="729"/>
      <c r="BS109" s="58"/>
      <c r="BT109" s="58"/>
      <c r="BU109" s="58"/>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4"/>
      <c r="DB109" s="4"/>
      <c r="DC109" s="4"/>
      <c r="DD109" s="2262"/>
      <c r="DE109" s="2262"/>
      <c r="DF109" s="2262"/>
      <c r="DG109" s="2262"/>
      <c r="DH109" s="2262"/>
      <c r="DI109" s="2262"/>
      <c r="DJ109" s="2262"/>
      <c r="DK109" s="2262"/>
      <c r="DL109" s="2262"/>
      <c r="DM109" s="2262"/>
      <c r="DN109" s="2262"/>
      <c r="DO109" s="2262"/>
      <c r="DP109" s="2262"/>
      <c r="DQ109" s="2262"/>
      <c r="DR109" s="2262"/>
      <c r="DS109" s="2262"/>
      <c r="DT109" s="2262"/>
      <c r="DU109" s="2262"/>
      <c r="DV109" s="2262"/>
      <c r="DW109" s="2262"/>
      <c r="DX109" s="2262"/>
      <c r="DY109" s="2262"/>
      <c r="DZ109" s="2262"/>
      <c r="EA109" s="2262"/>
      <c r="EB109" s="2262"/>
      <c r="EC109" s="2262"/>
      <c r="ED109" s="2262"/>
      <c r="EE109" s="2262"/>
      <c r="EF109" s="2262"/>
      <c r="EG109" s="2262"/>
      <c r="EH109" s="2262"/>
      <c r="EI109" s="2262"/>
      <c r="EJ109" s="2262"/>
      <c r="EK109" s="2262"/>
      <c r="EL109" s="2262"/>
      <c r="EM109" s="2262"/>
      <c r="EN109" s="2262"/>
      <c r="EO109" s="2262"/>
      <c r="EP109" s="2262"/>
      <c r="EQ109" s="2262"/>
      <c r="ER109" s="2262"/>
      <c r="ES109" s="2262"/>
      <c r="ET109" s="4"/>
      <c r="EU109" s="4"/>
      <c r="EV109" s="2263"/>
      <c r="EW109" s="2263"/>
      <c r="EX109" s="2263"/>
      <c r="EY109" s="2263"/>
      <c r="EZ109" s="2263"/>
      <c r="FA109" s="2263"/>
      <c r="FB109" s="2263"/>
      <c r="FC109" s="2263"/>
      <c r="FD109" s="2263"/>
      <c r="FE109" s="2263"/>
      <c r="FF109" s="2263"/>
      <c r="FG109" s="2263"/>
      <c r="FH109" s="2263"/>
      <c r="FI109" s="2263"/>
      <c r="FJ109" s="2263"/>
      <c r="FK109" s="2263"/>
      <c r="FL109" s="2263"/>
      <c r="FM109" s="2263"/>
      <c r="FN109" s="2263"/>
      <c r="FO109" s="2263"/>
      <c r="FP109" s="2263"/>
      <c r="FQ109" s="2263"/>
      <c r="FR109" s="2263"/>
      <c r="FS109" s="2263"/>
      <c r="FT109" s="2263"/>
    </row>
    <row r="110" spans="2:178" ht="4.5" customHeight="1" thickTop="1" x14ac:dyDescent="0.15">
      <c r="B110" s="722"/>
      <c r="C110" s="722"/>
      <c r="D110" s="722"/>
      <c r="E110" s="724"/>
      <c r="F110" s="724"/>
      <c r="G110" s="724"/>
      <c r="H110" s="724"/>
      <c r="I110" s="724"/>
      <c r="J110" s="724"/>
      <c r="K110" s="724"/>
      <c r="L110" s="726"/>
      <c r="M110" s="726"/>
      <c r="AD110" s="2"/>
      <c r="AE110" s="2"/>
      <c r="AF110" s="2"/>
      <c r="AG110" s="2"/>
      <c r="AH110" s="731" t="s">
        <v>1</v>
      </c>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59"/>
      <c r="BT110" s="59"/>
      <c r="BU110" s="59"/>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row>
    <row r="111" spans="2:178" ht="4.5" customHeight="1" x14ac:dyDescent="0.15">
      <c r="B111" s="722"/>
      <c r="C111" s="722"/>
      <c r="D111" s="722"/>
      <c r="E111" s="724"/>
      <c r="F111" s="724"/>
      <c r="G111" s="724"/>
      <c r="H111" s="724"/>
      <c r="I111" s="724"/>
      <c r="J111" s="724"/>
      <c r="K111" s="724"/>
      <c r="L111" s="726"/>
      <c r="M111" s="726"/>
      <c r="AD111" s="2"/>
      <c r="AE111" s="2"/>
      <c r="AF111" s="2"/>
      <c r="AG111" s="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59"/>
      <c r="BT111" s="59"/>
      <c r="BU111" s="59"/>
      <c r="BV111" s="2"/>
      <c r="BW111" s="2"/>
      <c r="BX111" s="2"/>
      <c r="BY111" s="2"/>
      <c r="BZ111" s="2"/>
      <c r="CA111" s="2"/>
      <c r="CB111" s="2"/>
      <c r="CC111" s="2251" t="s">
        <v>32</v>
      </c>
      <c r="CD111" s="2251"/>
      <c r="CE111" s="2251"/>
      <c r="CF111" s="2251"/>
      <c r="CG111" s="2251"/>
      <c r="CH111" s="2251"/>
      <c r="CI111" s="2251"/>
      <c r="CJ111" s="2251"/>
      <c r="CK111" s="2251"/>
      <c r="CL111" s="2251"/>
      <c r="CM111" s="2251" t="s">
        <v>40</v>
      </c>
      <c r="CN111" s="2251"/>
      <c r="CO111" s="2251"/>
      <c r="CP111" s="2251"/>
      <c r="CQ111" s="2251"/>
      <c r="CR111" s="2251"/>
      <c r="CS111" s="2251"/>
      <c r="CT111" s="2251"/>
      <c r="CU111" s="2251"/>
      <c r="CV111" s="2251"/>
      <c r="CW111" s="2251"/>
      <c r="CX111" s="2251"/>
      <c r="CY111" s="2251"/>
      <c r="CZ111" s="2251"/>
      <c r="DA111" s="2251"/>
      <c r="DB111" s="2251"/>
      <c r="DC111" s="2251"/>
      <c r="DD111" s="2251"/>
      <c r="DE111" s="2251"/>
      <c r="DF111" s="2251"/>
      <c r="DG111" s="2251"/>
      <c r="DH111" s="2251"/>
      <c r="DI111" s="2251"/>
      <c r="DJ111" s="2251"/>
      <c r="DK111" s="2251"/>
      <c r="DL111" s="2251"/>
      <c r="DM111" s="2251"/>
      <c r="DN111" s="2251"/>
      <c r="DO111" s="2251" t="s">
        <v>41</v>
      </c>
      <c r="DP111" s="2251"/>
      <c r="DQ111" s="2251"/>
      <c r="DR111" s="2251"/>
      <c r="DS111" s="2251"/>
      <c r="DT111" s="2251"/>
      <c r="DU111" s="2251"/>
      <c r="DV111" s="2251"/>
      <c r="DW111" s="2251"/>
      <c r="DX111" s="2251"/>
      <c r="DY111" s="2251" t="s">
        <v>33</v>
      </c>
      <c r="DZ111" s="2251"/>
      <c r="EA111" s="2251"/>
      <c r="EB111" s="2251"/>
      <c r="EC111" s="2251"/>
      <c r="ED111" s="2251"/>
      <c r="EE111" s="2251"/>
      <c r="EF111" s="2251"/>
      <c r="EG111" s="2251"/>
      <c r="EH111" s="2251"/>
      <c r="EI111" s="2251"/>
      <c r="EJ111" s="2251"/>
      <c r="EK111" s="2251"/>
      <c r="EL111" s="2251"/>
      <c r="EM111" s="2251"/>
      <c r="EN111" s="2251"/>
      <c r="EO111" s="2251"/>
      <c r="EP111" s="2251"/>
      <c r="EQ111" s="2251"/>
      <c r="ER111" s="2251"/>
      <c r="ES111" s="2251"/>
      <c r="ET111" s="2251"/>
      <c r="EU111" s="2251"/>
      <c r="EV111" s="2251"/>
      <c r="EW111" s="2251"/>
      <c r="EX111" s="2251"/>
      <c r="EY111" s="2251"/>
      <c r="EZ111" s="2251"/>
      <c r="FA111" s="2251"/>
      <c r="FB111" s="2251"/>
      <c r="FC111" s="2251"/>
      <c r="FD111" s="2251"/>
      <c r="FE111" s="2251"/>
      <c r="FF111" s="2251"/>
      <c r="FG111" s="2251"/>
      <c r="FH111" s="2251"/>
      <c r="FI111" s="2251"/>
      <c r="FJ111" s="2251"/>
      <c r="FK111" s="2251" t="s">
        <v>42</v>
      </c>
      <c r="FL111" s="2251"/>
      <c r="FM111" s="2251"/>
      <c r="FN111" s="2251"/>
      <c r="FO111" s="2251"/>
      <c r="FP111" s="2251"/>
      <c r="FQ111" s="2251"/>
      <c r="FR111" s="2251"/>
      <c r="FS111" s="2251"/>
      <c r="FT111" s="2251"/>
    </row>
    <row r="112" spans="2:178" ht="4.5" customHeight="1" x14ac:dyDescent="0.15">
      <c r="B112" s="723"/>
      <c r="C112" s="723"/>
      <c r="D112" s="723"/>
      <c r="E112" s="725"/>
      <c r="F112" s="725"/>
      <c r="G112" s="725"/>
      <c r="H112" s="725"/>
      <c r="I112" s="725"/>
      <c r="J112" s="725"/>
      <c r="K112" s="725"/>
      <c r="L112" s="727"/>
      <c r="M112" s="727"/>
      <c r="AD112" s="2"/>
      <c r="AE112" s="2"/>
      <c r="AF112" s="2"/>
      <c r="AG112" s="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59"/>
      <c r="BT112" s="59"/>
      <c r="BU112" s="59"/>
      <c r="BV112" s="2"/>
      <c r="BW112" s="2"/>
      <c r="BX112" s="2"/>
      <c r="BY112" s="2"/>
      <c r="BZ112" s="2"/>
      <c r="CA112" s="2"/>
      <c r="CB112" s="2"/>
      <c r="CC112" s="2251"/>
      <c r="CD112" s="2251"/>
      <c r="CE112" s="2251"/>
      <c r="CF112" s="2251"/>
      <c r="CG112" s="2251"/>
      <c r="CH112" s="2251"/>
      <c r="CI112" s="2251"/>
      <c r="CJ112" s="2251"/>
      <c r="CK112" s="2251"/>
      <c r="CL112" s="2251"/>
      <c r="CM112" s="2251"/>
      <c r="CN112" s="2251"/>
      <c r="CO112" s="2251"/>
      <c r="CP112" s="2251"/>
      <c r="CQ112" s="2251"/>
      <c r="CR112" s="2251"/>
      <c r="CS112" s="2251"/>
      <c r="CT112" s="2251"/>
      <c r="CU112" s="2251"/>
      <c r="CV112" s="2251"/>
      <c r="CW112" s="2251"/>
      <c r="CX112" s="2251"/>
      <c r="CY112" s="2251"/>
      <c r="CZ112" s="2251"/>
      <c r="DA112" s="2251"/>
      <c r="DB112" s="2251"/>
      <c r="DC112" s="2251"/>
      <c r="DD112" s="2251"/>
      <c r="DE112" s="2251"/>
      <c r="DF112" s="2251"/>
      <c r="DG112" s="2251"/>
      <c r="DH112" s="2251"/>
      <c r="DI112" s="2251"/>
      <c r="DJ112" s="2251"/>
      <c r="DK112" s="2251"/>
      <c r="DL112" s="2251"/>
      <c r="DM112" s="2251"/>
      <c r="DN112" s="2251"/>
      <c r="DO112" s="2251"/>
      <c r="DP112" s="2251"/>
      <c r="DQ112" s="2251"/>
      <c r="DR112" s="2251"/>
      <c r="DS112" s="2251"/>
      <c r="DT112" s="2251"/>
      <c r="DU112" s="2251"/>
      <c r="DV112" s="2251"/>
      <c r="DW112" s="2251"/>
      <c r="DX112" s="2251"/>
      <c r="DY112" s="2251"/>
      <c r="DZ112" s="2251"/>
      <c r="EA112" s="2251"/>
      <c r="EB112" s="2251"/>
      <c r="EC112" s="2251"/>
      <c r="ED112" s="2251"/>
      <c r="EE112" s="2251"/>
      <c r="EF112" s="2251"/>
      <c r="EG112" s="2251"/>
      <c r="EH112" s="2251"/>
      <c r="EI112" s="2251"/>
      <c r="EJ112" s="2251"/>
      <c r="EK112" s="2251"/>
      <c r="EL112" s="2251"/>
      <c r="EM112" s="2251"/>
      <c r="EN112" s="2251"/>
      <c r="EO112" s="2251"/>
      <c r="EP112" s="2251"/>
      <c r="EQ112" s="2251"/>
      <c r="ER112" s="2251"/>
      <c r="ES112" s="2251"/>
      <c r="ET112" s="2251"/>
      <c r="EU112" s="2251"/>
      <c r="EV112" s="2251"/>
      <c r="EW112" s="2251"/>
      <c r="EX112" s="2251"/>
      <c r="EY112" s="2251"/>
      <c r="EZ112" s="2251"/>
      <c r="FA112" s="2251"/>
      <c r="FB112" s="2251"/>
      <c r="FC112" s="2251"/>
      <c r="FD112" s="2251"/>
      <c r="FE112" s="2251"/>
      <c r="FF112" s="2251"/>
      <c r="FG112" s="2251"/>
      <c r="FH112" s="2251"/>
      <c r="FI112" s="2251"/>
      <c r="FJ112" s="2251"/>
      <c r="FK112" s="2251"/>
      <c r="FL112" s="2251"/>
      <c r="FM112" s="2251"/>
      <c r="FN112" s="2251"/>
      <c r="FO112" s="2251"/>
      <c r="FP112" s="2251"/>
      <c r="FQ112" s="2251"/>
      <c r="FR112" s="2251"/>
      <c r="FS112" s="2251"/>
      <c r="FT112" s="2251"/>
    </row>
    <row r="113" spans="2:176" ht="4.5" customHeight="1" thickBot="1" x14ac:dyDescent="0.2">
      <c r="N113" s="2"/>
      <c r="R113" s="2"/>
      <c r="S113" s="2"/>
      <c r="T113" s="2"/>
      <c r="U113" s="2"/>
      <c r="V113" s="2"/>
      <c r="W113" s="2"/>
      <c r="X113" s="2"/>
      <c r="Y113" s="2"/>
      <c r="Z113" s="2"/>
      <c r="AA113" s="2"/>
      <c r="AB113" s="2"/>
      <c r="AC113" s="2"/>
      <c r="AD113" s="2"/>
      <c r="AE113" s="2"/>
      <c r="AF113" s="2"/>
      <c r="AG113" s="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59"/>
      <c r="BT113" s="59"/>
      <c r="BU113" s="59"/>
      <c r="BV113" s="2"/>
      <c r="BW113" s="2"/>
      <c r="BX113" s="2"/>
      <c r="BY113" s="2"/>
      <c r="BZ113" s="2"/>
      <c r="CA113" s="2"/>
      <c r="CB113" s="2"/>
      <c r="CC113" s="2252"/>
      <c r="CD113" s="2252"/>
      <c r="CE113" s="2252"/>
      <c r="CF113" s="2252"/>
      <c r="CG113" s="2252"/>
      <c r="CH113" s="2252"/>
      <c r="CI113" s="2252"/>
      <c r="CJ113" s="2252"/>
      <c r="CK113" s="2252"/>
      <c r="CL113" s="2252"/>
      <c r="CM113" s="2254"/>
      <c r="CN113" s="2254"/>
      <c r="CO113" s="2254"/>
      <c r="CP113" s="2254"/>
      <c r="CQ113" s="2254"/>
      <c r="CR113" s="2254"/>
      <c r="CS113" s="2254"/>
      <c r="CT113" s="2254"/>
      <c r="CU113" s="2254"/>
      <c r="CV113" s="2254"/>
      <c r="CW113" s="2254"/>
      <c r="CX113" s="2254"/>
      <c r="CY113" s="2254"/>
      <c r="CZ113" s="2254"/>
      <c r="DA113" s="2254"/>
      <c r="DB113" s="2254"/>
      <c r="DC113" s="2254"/>
      <c r="DD113" s="2254"/>
      <c r="DE113" s="2254"/>
      <c r="DF113" s="2254"/>
      <c r="DG113" s="2254"/>
      <c r="DH113" s="2254"/>
      <c r="DI113" s="2254"/>
      <c r="DJ113" s="2254"/>
      <c r="DK113" s="2254"/>
      <c r="DL113" s="2254"/>
      <c r="DM113" s="2254"/>
      <c r="DN113" s="2254"/>
      <c r="DO113" s="2252"/>
      <c r="DP113" s="2252"/>
      <c r="DQ113" s="2252"/>
      <c r="DR113" s="2252"/>
      <c r="DS113" s="2252"/>
      <c r="DT113" s="2252"/>
      <c r="DU113" s="2252"/>
      <c r="DV113" s="2252"/>
      <c r="DW113" s="2252"/>
      <c r="DX113" s="2252"/>
      <c r="DY113" s="2252"/>
      <c r="DZ113" s="2252"/>
      <c r="EA113" s="2252"/>
      <c r="EB113" s="2252"/>
      <c r="EC113" s="2252"/>
      <c r="ED113" s="2252"/>
      <c r="EE113" s="2252"/>
      <c r="EF113" s="2252"/>
      <c r="EG113" s="2252"/>
      <c r="EH113" s="2252"/>
      <c r="EI113" s="2252"/>
      <c r="EJ113" s="2252"/>
      <c r="EK113" s="2252"/>
      <c r="EL113" s="2252"/>
      <c r="EM113" s="2252"/>
      <c r="EN113" s="2252"/>
      <c r="EO113" s="2252"/>
      <c r="EP113" s="2252"/>
      <c r="EQ113" s="2252"/>
      <c r="ER113" s="2252"/>
      <c r="ES113" s="2252"/>
      <c r="ET113" s="2252"/>
      <c r="EU113" s="2252"/>
      <c r="EV113" s="2252"/>
      <c r="EW113" s="2252"/>
      <c r="EX113" s="2252"/>
      <c r="EY113" s="2252"/>
      <c r="EZ113" s="2252"/>
      <c r="FA113" s="2252"/>
      <c r="FB113" s="2252"/>
      <c r="FC113" s="2252"/>
      <c r="FD113" s="2252"/>
      <c r="FE113" s="2252"/>
      <c r="FF113" s="2252"/>
      <c r="FG113" s="2252"/>
      <c r="FH113" s="2252"/>
      <c r="FI113" s="2252"/>
      <c r="FJ113" s="2252"/>
      <c r="FK113" s="2252"/>
      <c r="FL113" s="2252"/>
      <c r="FM113" s="2252"/>
      <c r="FN113" s="2252"/>
      <c r="FO113" s="2252"/>
      <c r="FP113" s="2252"/>
      <c r="FQ113" s="2252"/>
      <c r="FR113" s="2252"/>
      <c r="FS113" s="2252"/>
      <c r="FT113" s="2252"/>
    </row>
    <row r="114" spans="2:176" ht="9.75" customHeight="1" thickBot="1" x14ac:dyDescent="0.2">
      <c r="B114" s="1053" t="s">
        <v>6</v>
      </c>
      <c r="C114" s="1054"/>
      <c r="D114" s="1054"/>
      <c r="E114" s="1054"/>
      <c r="F114" s="1055" t="str">
        <f>IF(F60="","",F60)</f>
        <v/>
      </c>
      <c r="G114" s="1055"/>
      <c r="H114" s="1055"/>
      <c r="I114" s="1055"/>
      <c r="J114" s="1055"/>
      <c r="K114" s="1055"/>
      <c r="L114" s="1055"/>
      <c r="M114" s="1055"/>
      <c r="N114" s="1055"/>
      <c r="O114" s="1055"/>
      <c r="P114" s="1055"/>
      <c r="Q114" s="1055"/>
      <c r="R114" s="1055"/>
      <c r="S114" s="1056"/>
      <c r="T114" s="2"/>
      <c r="U114" s="2"/>
      <c r="V114" s="2"/>
      <c r="W114" s="2"/>
      <c r="X114" s="2"/>
      <c r="Y114" s="2"/>
      <c r="Z114" s="2"/>
      <c r="AA114" s="2"/>
      <c r="AB114" s="2"/>
      <c r="AC114" s="2"/>
      <c r="AD114" s="2"/>
      <c r="AE114" s="2"/>
      <c r="AF114" s="2"/>
      <c r="AG114" s="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59"/>
      <c r="BT114" s="59"/>
      <c r="BU114" s="59"/>
      <c r="BV114" s="2"/>
      <c r="BW114" s="2"/>
      <c r="BX114" s="2"/>
      <c r="BY114" s="2"/>
      <c r="BZ114" s="2"/>
      <c r="CA114" s="2"/>
      <c r="CB114" s="2"/>
      <c r="CC114" s="2252"/>
      <c r="CD114" s="2252"/>
      <c r="CE114" s="2252"/>
      <c r="CF114" s="2252"/>
      <c r="CG114" s="2252"/>
      <c r="CH114" s="2252"/>
      <c r="CI114" s="2252"/>
      <c r="CJ114" s="2252"/>
      <c r="CK114" s="2252"/>
      <c r="CL114" s="2252"/>
      <c r="CM114" s="2254"/>
      <c r="CN114" s="2254"/>
      <c r="CO114" s="2254"/>
      <c r="CP114" s="2254"/>
      <c r="CQ114" s="2254"/>
      <c r="CR114" s="2254"/>
      <c r="CS114" s="2254"/>
      <c r="CT114" s="2254"/>
      <c r="CU114" s="2254"/>
      <c r="CV114" s="2254"/>
      <c r="CW114" s="2254"/>
      <c r="CX114" s="2254"/>
      <c r="CY114" s="2254"/>
      <c r="CZ114" s="2254"/>
      <c r="DA114" s="2254"/>
      <c r="DB114" s="2254"/>
      <c r="DC114" s="2254"/>
      <c r="DD114" s="2254"/>
      <c r="DE114" s="2254"/>
      <c r="DF114" s="2254"/>
      <c r="DG114" s="2254"/>
      <c r="DH114" s="2254"/>
      <c r="DI114" s="2254"/>
      <c r="DJ114" s="2254"/>
      <c r="DK114" s="2254"/>
      <c r="DL114" s="2254"/>
      <c r="DM114" s="2254"/>
      <c r="DN114" s="2254"/>
      <c r="DO114" s="2252"/>
      <c r="DP114" s="2252"/>
      <c r="DQ114" s="2252"/>
      <c r="DR114" s="2252"/>
      <c r="DS114" s="2252"/>
      <c r="DT114" s="2252"/>
      <c r="DU114" s="2252"/>
      <c r="DV114" s="2252"/>
      <c r="DW114" s="2252"/>
      <c r="DX114" s="2252"/>
      <c r="DY114" s="2252"/>
      <c r="DZ114" s="2252"/>
      <c r="EA114" s="2252"/>
      <c r="EB114" s="2252"/>
      <c r="EC114" s="2252"/>
      <c r="ED114" s="2252"/>
      <c r="EE114" s="2252"/>
      <c r="EF114" s="2252"/>
      <c r="EG114" s="2252"/>
      <c r="EH114" s="2252"/>
      <c r="EI114" s="2252"/>
      <c r="EJ114" s="2252"/>
      <c r="EK114" s="2252"/>
      <c r="EL114" s="2252"/>
      <c r="EM114" s="2252"/>
      <c r="EN114" s="2252"/>
      <c r="EO114" s="2252"/>
      <c r="EP114" s="2252"/>
      <c r="EQ114" s="2252"/>
      <c r="ER114" s="2252"/>
      <c r="ES114" s="2252"/>
      <c r="ET114" s="2252"/>
      <c r="EU114" s="2252"/>
      <c r="EV114" s="2252"/>
      <c r="EW114" s="2252"/>
      <c r="EX114" s="2252"/>
      <c r="EY114" s="2252"/>
      <c r="EZ114" s="2252"/>
      <c r="FA114" s="2252"/>
      <c r="FB114" s="2252"/>
      <c r="FC114" s="2252"/>
      <c r="FD114" s="2252"/>
      <c r="FE114" s="2252"/>
      <c r="FF114" s="2252"/>
      <c r="FG114" s="2252"/>
      <c r="FH114" s="2252"/>
      <c r="FI114" s="2252"/>
      <c r="FJ114" s="2252"/>
      <c r="FK114" s="2252"/>
      <c r="FL114" s="2252"/>
      <c r="FM114" s="2252"/>
      <c r="FN114" s="2252"/>
      <c r="FO114" s="2252"/>
      <c r="FP114" s="2252"/>
      <c r="FQ114" s="2252"/>
      <c r="FR114" s="2252"/>
      <c r="FS114" s="2252"/>
      <c r="FT114" s="2252"/>
    </row>
    <row r="115" spans="2:176" ht="9.75" customHeight="1" x14ac:dyDescent="0.15">
      <c r="B115" s="1049"/>
      <c r="C115" s="1050"/>
      <c r="D115" s="1050"/>
      <c r="E115" s="1050"/>
      <c r="F115" s="1057"/>
      <c r="G115" s="1057"/>
      <c r="H115" s="1057"/>
      <c r="I115" s="1057"/>
      <c r="J115" s="1057"/>
      <c r="K115" s="1057"/>
      <c r="L115" s="1057"/>
      <c r="M115" s="1057"/>
      <c r="N115" s="1057"/>
      <c r="O115" s="1057"/>
      <c r="P115" s="1057"/>
      <c r="Q115" s="1057"/>
      <c r="R115" s="1057"/>
      <c r="S115" s="1058"/>
      <c r="T115" s="2"/>
      <c r="V115" s="748" t="s">
        <v>25</v>
      </c>
      <c r="W115" s="749"/>
      <c r="X115" s="749"/>
      <c r="Y115" s="749"/>
      <c r="Z115" s="749"/>
      <c r="AA115" s="749"/>
      <c r="AB115" s="749"/>
      <c r="AC115" s="749"/>
      <c r="AD115" s="749"/>
      <c r="AE115" s="749"/>
      <c r="AF115" s="749"/>
      <c r="AG115" s="749"/>
      <c r="AH115" s="749"/>
      <c r="AI115" s="749"/>
      <c r="AJ115" s="749"/>
      <c r="AK115" s="749"/>
      <c r="AL115" s="749"/>
      <c r="AM115" s="749"/>
      <c r="AN115" s="749"/>
      <c r="AO115" s="749"/>
      <c r="AP115" s="750"/>
      <c r="AQ115" s="710" t="str">
        <f>IF(AQ61="","",AQ61)</f>
        <v/>
      </c>
      <c r="AR115" s="710"/>
      <c r="AS115" s="710"/>
      <c r="AT115" s="710"/>
      <c r="AU115" s="710"/>
      <c r="AV115" s="710"/>
      <c r="AW115" s="710"/>
      <c r="AX115" s="710"/>
      <c r="AY115" s="710" t="s">
        <v>26</v>
      </c>
      <c r="AZ115" s="710"/>
      <c r="BA115" s="710"/>
      <c r="BB115" s="710"/>
      <c r="BC115" s="710" t="str">
        <f>IF(BC61="","",BC61)</f>
        <v/>
      </c>
      <c r="BD115" s="710"/>
      <c r="BE115" s="710"/>
      <c r="BF115" s="710"/>
      <c r="BG115" s="710"/>
      <c r="BH115" s="710"/>
      <c r="BI115" s="710"/>
      <c r="BJ115" s="710"/>
      <c r="BK115" s="710" t="s">
        <v>27</v>
      </c>
      <c r="BL115" s="710"/>
      <c r="BM115" s="710"/>
      <c r="BN115" s="710"/>
      <c r="BO115" s="710" t="str">
        <f>IF(BO61="","",BO61)</f>
        <v/>
      </c>
      <c r="BP115" s="710"/>
      <c r="BQ115" s="710"/>
      <c r="BR115" s="710"/>
      <c r="BS115" s="710"/>
      <c r="BT115" s="710"/>
      <c r="BU115" s="710"/>
      <c r="BV115" s="710"/>
      <c r="BW115" s="710" t="s">
        <v>28</v>
      </c>
      <c r="BX115" s="710"/>
      <c r="BY115" s="710"/>
      <c r="BZ115" s="713"/>
      <c r="CA115" s="56"/>
      <c r="CB115" s="2"/>
      <c r="CC115" s="2252"/>
      <c r="CD115" s="2252"/>
      <c r="CE115" s="2252"/>
      <c r="CF115" s="2252"/>
      <c r="CG115" s="2252"/>
      <c r="CH115" s="2252"/>
      <c r="CI115" s="2252"/>
      <c r="CJ115" s="2252"/>
      <c r="CK115" s="2252"/>
      <c r="CL115" s="2252"/>
      <c r="CM115" s="2254"/>
      <c r="CN115" s="2254"/>
      <c r="CO115" s="2254"/>
      <c r="CP115" s="2254"/>
      <c r="CQ115" s="2254"/>
      <c r="CR115" s="2254"/>
      <c r="CS115" s="2254"/>
      <c r="CT115" s="2254"/>
      <c r="CU115" s="2254"/>
      <c r="CV115" s="2254"/>
      <c r="CW115" s="2254"/>
      <c r="CX115" s="2254"/>
      <c r="CY115" s="2254"/>
      <c r="CZ115" s="2254"/>
      <c r="DA115" s="2254"/>
      <c r="DB115" s="2254"/>
      <c r="DC115" s="2254"/>
      <c r="DD115" s="2254"/>
      <c r="DE115" s="2254"/>
      <c r="DF115" s="2254"/>
      <c r="DG115" s="2254"/>
      <c r="DH115" s="2254"/>
      <c r="DI115" s="2254"/>
      <c r="DJ115" s="2254"/>
      <c r="DK115" s="2254"/>
      <c r="DL115" s="2254"/>
      <c r="DM115" s="2254"/>
      <c r="DN115" s="2254"/>
      <c r="DO115" s="2252"/>
      <c r="DP115" s="2252"/>
      <c r="DQ115" s="2252"/>
      <c r="DR115" s="2252"/>
      <c r="DS115" s="2252"/>
      <c r="DT115" s="2252"/>
      <c r="DU115" s="2252"/>
      <c r="DV115" s="2252"/>
      <c r="DW115" s="2252"/>
      <c r="DX115" s="2252"/>
      <c r="DY115" s="2252"/>
      <c r="DZ115" s="2252"/>
      <c r="EA115" s="2252"/>
      <c r="EB115" s="2252"/>
      <c r="EC115" s="2252"/>
      <c r="ED115" s="2252"/>
      <c r="EE115" s="2252"/>
      <c r="EF115" s="2252"/>
      <c r="EG115" s="2252"/>
      <c r="EH115" s="2252"/>
      <c r="EI115" s="2252"/>
      <c r="EJ115" s="2252"/>
      <c r="EK115" s="2252"/>
      <c r="EL115" s="2252"/>
      <c r="EM115" s="2252"/>
      <c r="EN115" s="2252"/>
      <c r="EO115" s="2252"/>
      <c r="EP115" s="2252"/>
      <c r="EQ115" s="2252"/>
      <c r="ER115" s="2252"/>
      <c r="ES115" s="2252"/>
      <c r="ET115" s="2252"/>
      <c r="EU115" s="2252"/>
      <c r="EV115" s="2252"/>
      <c r="EW115" s="2252"/>
      <c r="EX115" s="2252"/>
      <c r="EY115" s="2252"/>
      <c r="EZ115" s="2252"/>
      <c r="FA115" s="2252"/>
      <c r="FB115" s="2252"/>
      <c r="FC115" s="2252"/>
      <c r="FD115" s="2252"/>
      <c r="FE115" s="2252"/>
      <c r="FF115" s="2252"/>
      <c r="FG115" s="2252"/>
      <c r="FH115" s="2252"/>
      <c r="FI115" s="2252"/>
      <c r="FJ115" s="2252"/>
      <c r="FK115" s="2252"/>
      <c r="FL115" s="2252"/>
      <c r="FM115" s="2252"/>
      <c r="FN115" s="2252"/>
      <c r="FO115" s="2252"/>
      <c r="FP115" s="2252"/>
      <c r="FQ115" s="2252"/>
      <c r="FR115" s="2252"/>
      <c r="FS115" s="2252"/>
      <c r="FT115" s="2252"/>
    </row>
    <row r="116" spans="2:176" ht="9.75" customHeight="1" x14ac:dyDescent="0.15">
      <c r="B116" s="1049"/>
      <c r="C116" s="1050"/>
      <c r="D116" s="1050"/>
      <c r="E116" s="1050"/>
      <c r="F116" s="1057"/>
      <c r="G116" s="1057"/>
      <c r="H116" s="1057"/>
      <c r="I116" s="1057"/>
      <c r="J116" s="1057"/>
      <c r="K116" s="1057"/>
      <c r="L116" s="1057"/>
      <c r="M116" s="1057"/>
      <c r="N116" s="1057"/>
      <c r="O116" s="1057"/>
      <c r="P116" s="1057"/>
      <c r="Q116" s="1057"/>
      <c r="R116" s="1057"/>
      <c r="S116" s="1058"/>
      <c r="T116" s="71"/>
      <c r="U116" s="2"/>
      <c r="V116" s="751"/>
      <c r="W116" s="752"/>
      <c r="X116" s="752"/>
      <c r="Y116" s="752"/>
      <c r="Z116" s="752"/>
      <c r="AA116" s="752"/>
      <c r="AB116" s="752"/>
      <c r="AC116" s="752"/>
      <c r="AD116" s="752"/>
      <c r="AE116" s="752"/>
      <c r="AF116" s="752"/>
      <c r="AG116" s="752"/>
      <c r="AH116" s="752"/>
      <c r="AI116" s="752"/>
      <c r="AJ116" s="752"/>
      <c r="AK116" s="752"/>
      <c r="AL116" s="752"/>
      <c r="AM116" s="752"/>
      <c r="AN116" s="752"/>
      <c r="AO116" s="752"/>
      <c r="AP116" s="753"/>
      <c r="AQ116" s="711"/>
      <c r="AR116" s="711"/>
      <c r="AS116" s="711"/>
      <c r="AT116" s="711"/>
      <c r="AU116" s="711"/>
      <c r="AV116" s="711"/>
      <c r="AW116" s="711"/>
      <c r="AX116" s="711"/>
      <c r="AY116" s="711"/>
      <c r="AZ116" s="711"/>
      <c r="BA116" s="711"/>
      <c r="BB116" s="711"/>
      <c r="BC116" s="711"/>
      <c r="BD116" s="711"/>
      <c r="BE116" s="711"/>
      <c r="BF116" s="711"/>
      <c r="BG116" s="711"/>
      <c r="BH116" s="711"/>
      <c r="BI116" s="711"/>
      <c r="BJ116" s="711"/>
      <c r="BK116" s="711"/>
      <c r="BL116" s="711"/>
      <c r="BM116" s="711"/>
      <c r="BN116" s="711"/>
      <c r="BO116" s="711"/>
      <c r="BP116" s="711"/>
      <c r="BQ116" s="711"/>
      <c r="BR116" s="711"/>
      <c r="BS116" s="711"/>
      <c r="BT116" s="711"/>
      <c r="BU116" s="711"/>
      <c r="BV116" s="711"/>
      <c r="BW116" s="711"/>
      <c r="BX116" s="711"/>
      <c r="BY116" s="711"/>
      <c r="BZ116" s="714"/>
      <c r="CA116" s="56"/>
      <c r="CB116" s="2"/>
      <c r="CC116" s="2252"/>
      <c r="CD116" s="2252"/>
      <c r="CE116" s="2252"/>
      <c r="CF116" s="2252"/>
      <c r="CG116" s="2252"/>
      <c r="CH116" s="2252"/>
      <c r="CI116" s="2252"/>
      <c r="CJ116" s="2252"/>
      <c r="CK116" s="2252"/>
      <c r="CL116" s="2252"/>
      <c r="CM116" s="2254"/>
      <c r="CN116" s="2254"/>
      <c r="CO116" s="2254"/>
      <c r="CP116" s="2254"/>
      <c r="CQ116" s="2254"/>
      <c r="CR116" s="2254"/>
      <c r="CS116" s="2254"/>
      <c r="CT116" s="2254"/>
      <c r="CU116" s="2254"/>
      <c r="CV116" s="2254"/>
      <c r="CW116" s="2254"/>
      <c r="CX116" s="2254"/>
      <c r="CY116" s="2254"/>
      <c r="CZ116" s="2254"/>
      <c r="DA116" s="2254"/>
      <c r="DB116" s="2254"/>
      <c r="DC116" s="2254"/>
      <c r="DD116" s="2254"/>
      <c r="DE116" s="2254"/>
      <c r="DF116" s="2254"/>
      <c r="DG116" s="2254"/>
      <c r="DH116" s="2254"/>
      <c r="DI116" s="2254"/>
      <c r="DJ116" s="2254"/>
      <c r="DK116" s="2254"/>
      <c r="DL116" s="2254"/>
      <c r="DM116" s="2254"/>
      <c r="DN116" s="2254"/>
      <c r="DO116" s="2252"/>
      <c r="DP116" s="2252"/>
      <c r="DQ116" s="2252"/>
      <c r="DR116" s="2252"/>
      <c r="DS116" s="2252"/>
      <c r="DT116" s="2252"/>
      <c r="DU116" s="2252"/>
      <c r="DV116" s="2252"/>
      <c r="DW116" s="2252"/>
      <c r="DX116" s="2252"/>
      <c r="DY116" s="2252"/>
      <c r="DZ116" s="2252"/>
      <c r="EA116" s="2252"/>
      <c r="EB116" s="2252"/>
      <c r="EC116" s="2252"/>
      <c r="ED116" s="2252"/>
      <c r="EE116" s="2252"/>
      <c r="EF116" s="2252"/>
      <c r="EG116" s="2252"/>
      <c r="EH116" s="2252"/>
      <c r="EI116" s="2252"/>
      <c r="EJ116" s="2252"/>
      <c r="EK116" s="2252"/>
      <c r="EL116" s="2252"/>
      <c r="EM116" s="2252"/>
      <c r="EN116" s="2252"/>
      <c r="EO116" s="2252"/>
      <c r="EP116" s="2252"/>
      <c r="EQ116" s="2252"/>
      <c r="ER116" s="2252"/>
      <c r="ES116" s="2252"/>
      <c r="ET116" s="2252"/>
      <c r="EU116" s="2252"/>
      <c r="EV116" s="2252"/>
      <c r="EW116" s="2252"/>
      <c r="EX116" s="2252"/>
      <c r="EY116" s="2252"/>
      <c r="EZ116" s="2252"/>
      <c r="FA116" s="2252"/>
      <c r="FB116" s="2252"/>
      <c r="FC116" s="2252"/>
      <c r="FD116" s="2252"/>
      <c r="FE116" s="2252"/>
      <c r="FF116" s="2252"/>
      <c r="FG116" s="2252"/>
      <c r="FH116" s="2252"/>
      <c r="FI116" s="2252"/>
      <c r="FJ116" s="2252"/>
      <c r="FK116" s="2252"/>
      <c r="FL116" s="2252"/>
      <c r="FM116" s="2252"/>
      <c r="FN116" s="2252"/>
      <c r="FO116" s="2252"/>
      <c r="FP116" s="2252"/>
      <c r="FQ116" s="2252"/>
      <c r="FR116" s="2252"/>
      <c r="FS116" s="2252"/>
      <c r="FT116" s="2252"/>
    </row>
    <row r="117" spans="2:176" ht="9.75" customHeight="1" thickBot="1" x14ac:dyDescent="0.2">
      <c r="B117" s="1049"/>
      <c r="C117" s="1050"/>
      <c r="D117" s="1050"/>
      <c r="E117" s="1050"/>
      <c r="F117" s="1057"/>
      <c r="G117" s="1057"/>
      <c r="H117" s="1057"/>
      <c r="I117" s="1057"/>
      <c r="J117" s="1057"/>
      <c r="K117" s="1057"/>
      <c r="L117" s="1057"/>
      <c r="M117" s="1057"/>
      <c r="N117" s="1057"/>
      <c r="O117" s="1057"/>
      <c r="P117" s="1057"/>
      <c r="Q117" s="1057"/>
      <c r="R117" s="1057"/>
      <c r="S117" s="1058"/>
      <c r="T117" s="71"/>
      <c r="U117" s="2"/>
      <c r="V117" s="754"/>
      <c r="W117" s="755"/>
      <c r="X117" s="755"/>
      <c r="Y117" s="755"/>
      <c r="Z117" s="755"/>
      <c r="AA117" s="755"/>
      <c r="AB117" s="755"/>
      <c r="AC117" s="755"/>
      <c r="AD117" s="755"/>
      <c r="AE117" s="755"/>
      <c r="AF117" s="755"/>
      <c r="AG117" s="755"/>
      <c r="AH117" s="755"/>
      <c r="AI117" s="755"/>
      <c r="AJ117" s="755"/>
      <c r="AK117" s="755"/>
      <c r="AL117" s="755"/>
      <c r="AM117" s="755"/>
      <c r="AN117" s="755"/>
      <c r="AO117" s="755"/>
      <c r="AP117" s="756"/>
      <c r="AQ117" s="712"/>
      <c r="AR117" s="712"/>
      <c r="AS117" s="712"/>
      <c r="AT117" s="712"/>
      <c r="AU117" s="712"/>
      <c r="AV117" s="712"/>
      <c r="AW117" s="712"/>
      <c r="AX117" s="712"/>
      <c r="AY117" s="712"/>
      <c r="AZ117" s="712"/>
      <c r="BA117" s="712"/>
      <c r="BB117" s="712"/>
      <c r="BC117" s="712"/>
      <c r="BD117" s="712"/>
      <c r="BE117" s="712"/>
      <c r="BF117" s="712"/>
      <c r="BG117" s="712"/>
      <c r="BH117" s="712"/>
      <c r="BI117" s="712"/>
      <c r="BJ117" s="712"/>
      <c r="BK117" s="712"/>
      <c r="BL117" s="712"/>
      <c r="BM117" s="712"/>
      <c r="BN117" s="712"/>
      <c r="BO117" s="712"/>
      <c r="BP117" s="712"/>
      <c r="BQ117" s="712"/>
      <c r="BR117" s="712"/>
      <c r="BS117" s="712"/>
      <c r="BT117" s="712"/>
      <c r="BU117" s="712"/>
      <c r="BV117" s="712"/>
      <c r="BW117" s="712"/>
      <c r="BX117" s="712"/>
      <c r="BY117" s="712"/>
      <c r="BZ117" s="715"/>
      <c r="CA117" s="56"/>
      <c r="CB117" s="2"/>
      <c r="CC117" s="2253"/>
      <c r="CD117" s="2253"/>
      <c r="CE117" s="2253"/>
      <c r="CF117" s="2253"/>
      <c r="CG117" s="2253"/>
      <c r="CH117" s="2253"/>
      <c r="CI117" s="2253"/>
      <c r="CJ117" s="2253"/>
      <c r="CK117" s="2253"/>
      <c r="CL117" s="2253"/>
      <c r="CM117" s="2255"/>
      <c r="CN117" s="2255"/>
      <c r="CO117" s="2255"/>
      <c r="CP117" s="2255"/>
      <c r="CQ117" s="2255"/>
      <c r="CR117" s="2255"/>
      <c r="CS117" s="2255"/>
      <c r="CT117" s="2255"/>
      <c r="CU117" s="2255"/>
      <c r="CV117" s="2255"/>
      <c r="CW117" s="2255"/>
      <c r="CX117" s="2255"/>
      <c r="CY117" s="2255"/>
      <c r="CZ117" s="2255"/>
      <c r="DA117" s="2255"/>
      <c r="DB117" s="2255"/>
      <c r="DC117" s="2255"/>
      <c r="DD117" s="2255"/>
      <c r="DE117" s="2255"/>
      <c r="DF117" s="2255"/>
      <c r="DG117" s="2255"/>
      <c r="DH117" s="2255"/>
      <c r="DI117" s="2255"/>
      <c r="DJ117" s="2255"/>
      <c r="DK117" s="2255"/>
      <c r="DL117" s="2255"/>
      <c r="DM117" s="2255"/>
      <c r="DN117" s="2255"/>
      <c r="DO117" s="2253"/>
      <c r="DP117" s="2253"/>
      <c r="DQ117" s="2253"/>
      <c r="DR117" s="2253"/>
      <c r="DS117" s="2253"/>
      <c r="DT117" s="2253"/>
      <c r="DU117" s="2253"/>
      <c r="DV117" s="2253"/>
      <c r="DW117" s="2253"/>
      <c r="DX117" s="2253"/>
      <c r="DY117" s="2253"/>
      <c r="DZ117" s="2253"/>
      <c r="EA117" s="2253"/>
      <c r="EB117" s="2253"/>
      <c r="EC117" s="2253"/>
      <c r="ED117" s="2253"/>
      <c r="EE117" s="2253"/>
      <c r="EF117" s="2253"/>
      <c r="EG117" s="2253"/>
      <c r="EH117" s="2253"/>
      <c r="EI117" s="2253"/>
      <c r="EJ117" s="2253"/>
      <c r="EK117" s="2253"/>
      <c r="EL117" s="2253"/>
      <c r="EM117" s="2253"/>
      <c r="EN117" s="2253"/>
      <c r="EO117" s="2253"/>
      <c r="EP117" s="2253"/>
      <c r="EQ117" s="2253"/>
      <c r="ER117" s="2253"/>
      <c r="ES117" s="2253"/>
      <c r="ET117" s="2253"/>
      <c r="EU117" s="2253"/>
      <c r="EV117" s="2253"/>
      <c r="EW117" s="2253"/>
      <c r="EX117" s="2253"/>
      <c r="EY117" s="2253"/>
      <c r="EZ117" s="2253"/>
      <c r="FA117" s="2253"/>
      <c r="FB117" s="2253"/>
      <c r="FC117" s="2253"/>
      <c r="FD117" s="2253"/>
      <c r="FE117" s="2253"/>
      <c r="FF117" s="2253"/>
      <c r="FG117" s="2253"/>
      <c r="FH117" s="2253"/>
      <c r="FI117" s="2253"/>
      <c r="FJ117" s="2253"/>
      <c r="FK117" s="2253"/>
      <c r="FL117" s="2253"/>
      <c r="FM117" s="2253"/>
      <c r="FN117" s="2253"/>
      <c r="FO117" s="2253"/>
      <c r="FP117" s="2253"/>
      <c r="FQ117" s="2253"/>
      <c r="FR117" s="2253"/>
      <c r="FS117" s="2253"/>
      <c r="FT117" s="2253"/>
    </row>
    <row r="118" spans="2:176" ht="9.75" customHeight="1" x14ac:dyDescent="0.15">
      <c r="B118" s="1049" t="s">
        <v>5</v>
      </c>
      <c r="C118" s="1050"/>
      <c r="D118" s="1050"/>
      <c r="E118" s="1050"/>
      <c r="F118" s="363" t="str">
        <f t="shared" ref="F118:M118" si="4">IF(F64="","",F64)</f>
        <v/>
      </c>
      <c r="G118" s="1051" t="str">
        <f t="shared" si="4"/>
        <v/>
      </c>
      <c r="H118" s="1051" t="str">
        <f t="shared" si="4"/>
        <v/>
      </c>
      <c r="I118" s="1051" t="str">
        <f t="shared" si="4"/>
        <v/>
      </c>
      <c r="J118" s="1051" t="str">
        <f t="shared" si="4"/>
        <v/>
      </c>
      <c r="K118" s="1051" t="str">
        <f t="shared" si="4"/>
        <v/>
      </c>
      <c r="L118" s="1051" t="str">
        <f t="shared" si="4"/>
        <v/>
      </c>
      <c r="M118" s="1051" t="str">
        <f t="shared" si="4"/>
        <v/>
      </c>
      <c r="N118" s="1296"/>
      <c r="O118" s="1296"/>
      <c r="P118" s="1296"/>
      <c r="Q118" s="1296"/>
      <c r="R118" s="1296"/>
      <c r="S118" s="1297"/>
      <c r="T118" s="24"/>
      <c r="V118" s="808" t="s">
        <v>113</v>
      </c>
      <c r="W118" s="808"/>
      <c r="X118" s="808"/>
      <c r="Y118" s="808"/>
      <c r="Z118" s="808"/>
      <c r="AA118" s="808"/>
      <c r="AB118" s="808"/>
      <c r="AC118" s="808"/>
      <c r="AD118" s="808"/>
      <c r="AE118" s="808"/>
      <c r="AF118" s="808"/>
      <c r="AG118" s="808"/>
      <c r="AH118" s="808"/>
      <c r="AI118" s="808"/>
      <c r="AJ118" s="808"/>
      <c r="AK118" s="808"/>
      <c r="AL118" s="808"/>
      <c r="AM118" s="808"/>
      <c r="AN118" s="808"/>
      <c r="AO118" s="808"/>
      <c r="AP118" s="808"/>
      <c r="AQ118" s="808"/>
      <c r="AR118" s="808"/>
      <c r="AS118" s="808"/>
      <c r="AT118" s="808"/>
      <c r="AU118" s="808"/>
      <c r="AV118" s="808"/>
      <c r="AW118" s="808"/>
      <c r="AX118" s="808"/>
      <c r="AY118" s="808"/>
      <c r="AZ118" s="808"/>
      <c r="BA118" s="808"/>
      <c r="BB118" s="808"/>
      <c r="BC118" s="808"/>
      <c r="BD118" s="808"/>
      <c r="BE118" s="808"/>
      <c r="BF118" s="808"/>
      <c r="BG118" s="808"/>
      <c r="BH118" s="808"/>
      <c r="BI118" s="808"/>
      <c r="BJ118" s="808"/>
      <c r="BK118" s="808"/>
      <c r="BL118" s="808"/>
      <c r="BM118" s="808"/>
      <c r="BN118" s="808"/>
      <c r="BO118" s="808"/>
      <c r="BP118" s="808"/>
      <c r="BQ118" s="808"/>
      <c r="BR118" s="808"/>
      <c r="BS118" s="808"/>
      <c r="BT118" s="808"/>
      <c r="BU118" s="808"/>
      <c r="BV118" s="808"/>
      <c r="BW118" s="808"/>
      <c r="BX118" s="808"/>
      <c r="BY118" s="808"/>
      <c r="BZ118" s="808"/>
      <c r="CA118" s="69"/>
      <c r="CB118" s="2"/>
      <c r="CC118" s="1625" t="s">
        <v>271</v>
      </c>
      <c r="CD118" s="1626"/>
      <c r="CE118" s="1626"/>
      <c r="CF118" s="1626"/>
      <c r="CG118" s="1626"/>
      <c r="CH118" s="1626"/>
      <c r="CI118" s="1626"/>
      <c r="CJ118" s="1626"/>
      <c r="CK118" s="1626"/>
      <c r="CL118" s="1626"/>
      <c r="CM118" s="1626"/>
      <c r="CN118" s="1626"/>
      <c r="CO118" s="1626"/>
      <c r="CP118" s="1626"/>
      <c r="CQ118" s="1626"/>
      <c r="CR118" s="1626"/>
      <c r="CS118" s="1626"/>
      <c r="CT118" s="1626"/>
      <c r="CU118" s="1626"/>
      <c r="CV118" s="1626"/>
      <c r="CW118" s="1626"/>
      <c r="CX118" s="1626"/>
      <c r="CY118" s="1626"/>
      <c r="CZ118" s="1626"/>
      <c r="DA118" s="1626"/>
      <c r="DB118" s="1626"/>
      <c r="DC118" s="1626"/>
      <c r="DD118" s="1626"/>
      <c r="DE118" s="1626"/>
      <c r="DF118" s="1626"/>
      <c r="DG118" s="1626"/>
      <c r="DH118" s="1626"/>
      <c r="DI118" s="1626"/>
      <c r="DJ118" s="1626"/>
      <c r="DK118" s="1626"/>
      <c r="DL118" s="1626"/>
      <c r="DM118" s="1626"/>
      <c r="DN118" s="1626"/>
      <c r="DO118" s="1626"/>
      <c r="DP118" s="1626"/>
      <c r="DQ118" s="1626"/>
      <c r="DR118" s="1626"/>
      <c r="DS118" s="1626"/>
      <c r="DT118" s="1626"/>
      <c r="DU118" s="1626"/>
      <c r="DV118" s="1626"/>
      <c r="DW118" s="1626"/>
      <c r="DX118" s="1626"/>
      <c r="DY118" s="1626"/>
      <c r="DZ118" s="1626"/>
      <c r="EA118" s="1626"/>
      <c r="EB118" s="1626"/>
      <c r="EC118" s="1626"/>
      <c r="ED118" s="1626"/>
      <c r="EE118" s="1626"/>
      <c r="EF118" s="1626"/>
      <c r="EG118" s="1626"/>
      <c r="EH118" s="1626"/>
      <c r="EI118" s="1626"/>
      <c r="EJ118" s="1626"/>
      <c r="EK118" s="1626"/>
      <c r="EL118" s="1626"/>
      <c r="EM118" s="1626"/>
      <c r="EN118" s="1626"/>
      <c r="EO118" s="1626"/>
      <c r="EP118" s="1626"/>
      <c r="EQ118" s="1626"/>
      <c r="ER118" s="1626"/>
      <c r="ES118" s="1626"/>
      <c r="ET118" s="1626"/>
      <c r="EU118" s="1626"/>
      <c r="EV118" s="1626"/>
      <c r="EW118" s="1626"/>
      <c r="EX118" s="1626"/>
      <c r="EY118" s="1626"/>
      <c r="EZ118" s="1626"/>
      <c r="FA118" s="1626"/>
      <c r="FB118" s="1626"/>
      <c r="FC118" s="1626"/>
      <c r="FD118" s="1626"/>
      <c r="FE118" s="1626"/>
      <c r="FF118" s="1626"/>
      <c r="FG118" s="1626"/>
      <c r="FH118" s="1626"/>
      <c r="FI118" s="1626"/>
      <c r="FJ118" s="1626"/>
      <c r="FK118" s="1626"/>
      <c r="FL118" s="1626"/>
      <c r="FM118" s="1626"/>
      <c r="FN118" s="1626"/>
      <c r="FO118" s="1626"/>
      <c r="FP118" s="1626"/>
      <c r="FQ118" s="1626"/>
      <c r="FR118" s="1626"/>
      <c r="FS118" s="1626"/>
      <c r="FT118" s="1627"/>
    </row>
    <row r="119" spans="2:176" ht="9.75" customHeight="1" thickBot="1" x14ac:dyDescent="0.2">
      <c r="B119" s="1049"/>
      <c r="C119" s="1050"/>
      <c r="D119" s="1050"/>
      <c r="E119" s="1050"/>
      <c r="F119" s="366"/>
      <c r="G119" s="1052"/>
      <c r="H119" s="1052"/>
      <c r="I119" s="1052"/>
      <c r="J119" s="1052"/>
      <c r="K119" s="1052"/>
      <c r="L119" s="1052"/>
      <c r="M119" s="1052"/>
      <c r="N119" s="1296"/>
      <c r="O119" s="1296"/>
      <c r="P119" s="1296"/>
      <c r="Q119" s="1296"/>
      <c r="R119" s="1296"/>
      <c r="S119" s="1297"/>
      <c r="T119" s="24"/>
      <c r="U119" s="6"/>
      <c r="V119" s="809"/>
      <c r="W119" s="809"/>
      <c r="X119" s="809"/>
      <c r="Y119" s="809"/>
      <c r="Z119" s="809"/>
      <c r="AA119" s="809"/>
      <c r="AB119" s="809"/>
      <c r="AC119" s="809"/>
      <c r="AD119" s="809"/>
      <c r="AE119" s="809"/>
      <c r="AF119" s="809"/>
      <c r="AG119" s="809"/>
      <c r="AH119" s="809"/>
      <c r="AI119" s="809"/>
      <c r="AJ119" s="809"/>
      <c r="AK119" s="809"/>
      <c r="AL119" s="809"/>
      <c r="AM119" s="809"/>
      <c r="AN119" s="809"/>
      <c r="AO119" s="809"/>
      <c r="AP119" s="809"/>
      <c r="AQ119" s="809"/>
      <c r="AR119" s="809"/>
      <c r="AS119" s="809"/>
      <c r="AT119" s="809"/>
      <c r="AU119" s="809"/>
      <c r="AV119" s="809"/>
      <c r="AW119" s="809"/>
      <c r="AX119" s="809"/>
      <c r="AY119" s="809"/>
      <c r="AZ119" s="809"/>
      <c r="BA119" s="809"/>
      <c r="BB119" s="809"/>
      <c r="BC119" s="809"/>
      <c r="BD119" s="809"/>
      <c r="BE119" s="809"/>
      <c r="BF119" s="809"/>
      <c r="BG119" s="809"/>
      <c r="BH119" s="809"/>
      <c r="BI119" s="809"/>
      <c r="BJ119" s="809"/>
      <c r="BK119" s="809"/>
      <c r="BL119" s="809"/>
      <c r="BM119" s="809"/>
      <c r="BN119" s="809"/>
      <c r="BO119" s="809"/>
      <c r="BP119" s="809"/>
      <c r="BQ119" s="809"/>
      <c r="BR119" s="809"/>
      <c r="BS119" s="809"/>
      <c r="BT119" s="809"/>
      <c r="BU119" s="809"/>
      <c r="BV119" s="809"/>
      <c r="BW119" s="809"/>
      <c r="BX119" s="809"/>
      <c r="BY119" s="809"/>
      <c r="BZ119" s="809"/>
      <c r="CA119" s="69"/>
      <c r="CB119" s="2"/>
      <c r="CC119" s="16"/>
      <c r="CD119" s="2"/>
      <c r="EQ119" s="108"/>
      <c r="ER119" s="108"/>
      <c r="ES119" s="108"/>
      <c r="ET119" s="108"/>
      <c r="EU119" s="108"/>
      <c r="EV119" s="108"/>
      <c r="EW119" s="108"/>
      <c r="FS119" s="2"/>
      <c r="FT119" s="17"/>
    </row>
    <row r="120" spans="2:176" ht="9.75" customHeight="1" x14ac:dyDescent="0.15">
      <c r="B120" s="810" t="s">
        <v>45</v>
      </c>
      <c r="C120" s="811"/>
      <c r="D120" s="811"/>
      <c r="E120" s="811"/>
      <c r="F120" s="812" t="str">
        <f>IF(F66="","",F66)</f>
        <v>〒</v>
      </c>
      <c r="G120" s="794" t="str">
        <f>IF(G66="","",G66)</f>
        <v/>
      </c>
      <c r="H120" s="794"/>
      <c r="I120" s="794"/>
      <c r="J120" s="794"/>
      <c r="K120" s="794"/>
      <c r="L120" s="794"/>
      <c r="M120" s="794"/>
      <c r="N120" s="794"/>
      <c r="O120" s="794"/>
      <c r="P120" s="794"/>
      <c r="Q120" s="794"/>
      <c r="R120" s="794"/>
      <c r="S120" s="795"/>
      <c r="T120" s="14"/>
      <c r="V120" s="2235" t="s">
        <v>15</v>
      </c>
      <c r="W120" s="2058"/>
      <c r="X120" s="2058"/>
      <c r="Y120" s="2058"/>
      <c r="Z120" s="2058"/>
      <c r="AA120" s="2058"/>
      <c r="AB120" s="2058"/>
      <c r="AC120" s="2058"/>
      <c r="AD120" s="2058"/>
      <c r="AE120" s="2058"/>
      <c r="AF120" s="2058"/>
      <c r="AG120" s="2058"/>
      <c r="AH120" s="2058"/>
      <c r="AI120" s="2058"/>
      <c r="AJ120" s="2236"/>
      <c r="AK120" s="2359" t="str">
        <f>IF(AK66="","",AK66)</f>
        <v/>
      </c>
      <c r="AL120" s="1757"/>
      <c r="AM120" s="1757"/>
      <c r="AN120" s="1781"/>
      <c r="AO120" s="1780" t="str">
        <f>IF(AO66="","",AO66)</f>
        <v/>
      </c>
      <c r="AP120" s="1757"/>
      <c r="AQ120" s="1757"/>
      <c r="AR120" s="1781"/>
      <c r="AS120" s="1780" t="str">
        <f>IF(AS66="","",AS66)</f>
        <v/>
      </c>
      <c r="AT120" s="1757"/>
      <c r="AU120" s="1757"/>
      <c r="AV120" s="1781"/>
      <c r="AW120" s="1780" t="str">
        <f>IF(AW66="","",AW66)</f>
        <v/>
      </c>
      <c r="AX120" s="1757"/>
      <c r="AY120" s="1757"/>
      <c r="AZ120" s="1781"/>
      <c r="BA120" s="1780" t="str">
        <f>IF(BA66="","",BA66)</f>
        <v/>
      </c>
      <c r="BB120" s="1757"/>
      <c r="BC120" s="1757"/>
      <c r="BD120" s="1781"/>
      <c r="BE120" s="1780" t="str">
        <f>IF(BE66="","",BE66)</f>
        <v/>
      </c>
      <c r="BF120" s="1757"/>
      <c r="BG120" s="1757"/>
      <c r="BH120" s="1781"/>
      <c r="BI120" s="1757" t="str">
        <f>IF(BI66="","",BI66)</f>
        <v/>
      </c>
      <c r="BJ120" s="1757"/>
      <c r="BK120" s="1757"/>
      <c r="BL120" s="1758"/>
      <c r="BM120" s="2809" t="str">
        <f>IF(BM66="","",BM66)</f>
        <v/>
      </c>
      <c r="BN120" s="2810"/>
      <c r="BO120" s="2810"/>
      <c r="BP120" s="2810"/>
      <c r="BQ120" s="2810"/>
      <c r="BR120" s="2810"/>
      <c r="BS120" s="2810"/>
      <c r="BT120" s="2810"/>
      <c r="BU120" s="2810"/>
      <c r="BV120" s="2810"/>
      <c r="BW120" s="2810"/>
      <c r="BX120" s="2810"/>
      <c r="BY120" s="2810"/>
      <c r="BZ120" s="2811"/>
      <c r="CA120" s="14"/>
      <c r="CB120" s="2"/>
      <c r="CC120" s="16"/>
      <c r="CD120" s="8"/>
      <c r="CE120" s="1589" t="s">
        <v>224</v>
      </c>
      <c r="CF120" s="1590"/>
      <c r="CG120" s="1590"/>
      <c r="CH120" s="1590"/>
      <c r="CI120" s="1590"/>
      <c r="CJ120" s="1590"/>
      <c r="CK120" s="1590"/>
      <c r="CL120" s="1590"/>
      <c r="CM120" s="1590"/>
      <c r="CN120" s="1590"/>
      <c r="CO120" s="1590"/>
      <c r="CP120" s="1590"/>
      <c r="CQ120" s="1590"/>
      <c r="CR120" s="1590"/>
      <c r="CS120" s="1590"/>
      <c r="CT120" s="1590"/>
      <c r="CU120" s="1590"/>
      <c r="CV120" s="1590"/>
      <c r="CW120" s="2453">
        <f>IF(CW66="","",CW66)</f>
        <v>0</v>
      </c>
      <c r="CX120" s="2454"/>
      <c r="CY120" s="2454"/>
      <c r="CZ120" s="2455"/>
      <c r="DA120" s="2457">
        <f>IF(DA66="","",DA66)</f>
        <v>2</v>
      </c>
      <c r="DB120" s="2454"/>
      <c r="DC120" s="2454"/>
      <c r="DD120" s="2455"/>
      <c r="DE120" s="2459">
        <f>IF(DE66="","",DE66)</f>
        <v>0</v>
      </c>
      <c r="DF120" s="2454"/>
      <c r="DG120" s="2454"/>
      <c r="DH120" s="2460"/>
      <c r="DK120" s="2462" t="s">
        <v>35</v>
      </c>
      <c r="DL120" s="2463"/>
      <c r="DM120" s="2463"/>
      <c r="DN120" s="2463"/>
      <c r="DO120" s="2463"/>
      <c r="DP120" s="2463"/>
      <c r="DQ120" s="2463"/>
      <c r="DR120" s="2463"/>
      <c r="DS120" s="2463"/>
      <c r="DT120" s="2463"/>
      <c r="DU120" s="2463"/>
      <c r="DV120" s="2463"/>
      <c r="DW120" s="2463"/>
      <c r="DX120" s="2463"/>
      <c r="DY120" s="2463"/>
      <c r="DZ120" s="2463"/>
      <c r="EA120" s="2463"/>
      <c r="EB120" s="2463"/>
      <c r="EC120" s="1585" t="str">
        <f>IF(EC66="","",EC66)</f>
        <v/>
      </c>
      <c r="ED120" s="1531"/>
      <c r="EE120" s="1531"/>
      <c r="EF120" s="1588"/>
      <c r="EG120" s="1587" t="str">
        <f>IF(EG66="","",EG66)</f>
        <v/>
      </c>
      <c r="EH120" s="1531"/>
      <c r="EI120" s="1531"/>
      <c r="EJ120" s="1588"/>
      <c r="EK120" s="1587" t="str">
        <f>IF(EK66="","",EK66)</f>
        <v/>
      </c>
      <c r="EL120" s="1531"/>
      <c r="EM120" s="1531"/>
      <c r="EN120" s="1586"/>
      <c r="EO120" s="1530" t="str">
        <f>IF(EO66="","",EO66)</f>
        <v/>
      </c>
      <c r="EP120" s="1531"/>
      <c r="EQ120" s="1531"/>
      <c r="ER120" s="1588"/>
      <c r="ES120" s="1587" t="str">
        <f>IF(ES66="","",ES66)</f>
        <v/>
      </c>
      <c r="ET120" s="1531"/>
      <c r="EU120" s="1531"/>
      <c r="EV120" s="1586"/>
      <c r="EW120" s="1530" t="str">
        <f>IF(EW66="","",EW66)</f>
        <v/>
      </c>
      <c r="EX120" s="1531"/>
      <c r="EY120" s="1531"/>
      <c r="EZ120" s="1531"/>
      <c r="FC120" s="2367" t="str">
        <f>IF(FC66="","",FC66)</f>
        <v/>
      </c>
      <c r="FD120" s="2368"/>
      <c r="FE120" s="2368"/>
      <c r="FF120" s="2368"/>
      <c r="FG120" s="2368"/>
      <c r="FH120" s="2368"/>
      <c r="FI120" s="2368"/>
      <c r="FJ120" s="2368"/>
      <c r="FK120" s="2368"/>
      <c r="FL120" s="2368"/>
      <c r="FM120" s="2368"/>
      <c r="FN120" s="2368"/>
      <c r="FO120" s="2368"/>
      <c r="FP120" s="2368"/>
      <c r="FQ120" s="2368"/>
      <c r="FR120" s="2369"/>
      <c r="FS120" s="2"/>
      <c r="FT120" s="17"/>
    </row>
    <row r="121" spans="2:176" ht="9.75" customHeight="1" x14ac:dyDescent="0.15">
      <c r="B121" s="736"/>
      <c r="C121" s="737"/>
      <c r="D121" s="737"/>
      <c r="E121" s="737"/>
      <c r="F121" s="813"/>
      <c r="G121" s="794"/>
      <c r="H121" s="794"/>
      <c r="I121" s="794"/>
      <c r="J121" s="794"/>
      <c r="K121" s="794"/>
      <c r="L121" s="794"/>
      <c r="M121" s="794"/>
      <c r="N121" s="794"/>
      <c r="O121" s="794"/>
      <c r="P121" s="794"/>
      <c r="Q121" s="794"/>
      <c r="R121" s="794"/>
      <c r="S121" s="795"/>
      <c r="T121" s="14"/>
      <c r="U121" s="70"/>
      <c r="V121" s="2227"/>
      <c r="W121" s="2228"/>
      <c r="X121" s="2228"/>
      <c r="Y121" s="2228"/>
      <c r="Z121" s="2228"/>
      <c r="AA121" s="2228"/>
      <c r="AB121" s="2228"/>
      <c r="AC121" s="2228"/>
      <c r="AD121" s="2228"/>
      <c r="AE121" s="2228"/>
      <c r="AF121" s="2228"/>
      <c r="AG121" s="2228"/>
      <c r="AH121" s="2228"/>
      <c r="AI121" s="2228"/>
      <c r="AJ121" s="2237"/>
      <c r="AK121" s="2360"/>
      <c r="AL121" s="727"/>
      <c r="AM121" s="727"/>
      <c r="AN121" s="2285"/>
      <c r="AO121" s="2284"/>
      <c r="AP121" s="727"/>
      <c r="AQ121" s="727"/>
      <c r="AR121" s="2285"/>
      <c r="AS121" s="2284"/>
      <c r="AT121" s="727"/>
      <c r="AU121" s="727"/>
      <c r="AV121" s="2285"/>
      <c r="AW121" s="2284"/>
      <c r="AX121" s="727"/>
      <c r="AY121" s="727"/>
      <c r="AZ121" s="1783"/>
      <c r="BA121" s="1782"/>
      <c r="BB121" s="726"/>
      <c r="BC121" s="726"/>
      <c r="BD121" s="1783"/>
      <c r="BE121" s="2284"/>
      <c r="BF121" s="727"/>
      <c r="BG121" s="727"/>
      <c r="BH121" s="2285"/>
      <c r="BI121" s="726"/>
      <c r="BJ121" s="726"/>
      <c r="BK121" s="726"/>
      <c r="BL121" s="1759"/>
      <c r="BM121" s="2812"/>
      <c r="BN121" s="2813"/>
      <c r="BO121" s="2813"/>
      <c r="BP121" s="2813"/>
      <c r="BQ121" s="2813"/>
      <c r="BR121" s="2813"/>
      <c r="BS121" s="2813"/>
      <c r="BT121" s="2813"/>
      <c r="BU121" s="2813"/>
      <c r="BV121" s="2813"/>
      <c r="BW121" s="2813"/>
      <c r="BX121" s="2813"/>
      <c r="BY121" s="2813"/>
      <c r="BZ121" s="2814"/>
      <c r="CA121" s="14"/>
      <c r="CB121" s="2"/>
      <c r="CC121" s="16"/>
      <c r="CD121" s="8"/>
      <c r="CE121" s="1591"/>
      <c r="CF121" s="1592"/>
      <c r="CG121" s="1592"/>
      <c r="CH121" s="1592"/>
      <c r="CI121" s="1592"/>
      <c r="CJ121" s="1592"/>
      <c r="CK121" s="1592"/>
      <c r="CL121" s="1592"/>
      <c r="CM121" s="1592"/>
      <c r="CN121" s="1592"/>
      <c r="CO121" s="1592"/>
      <c r="CP121" s="1592"/>
      <c r="CQ121" s="1592"/>
      <c r="CR121" s="1592"/>
      <c r="CS121" s="1592"/>
      <c r="CT121" s="1592"/>
      <c r="CU121" s="1592"/>
      <c r="CV121" s="1592"/>
      <c r="CW121" s="2456"/>
      <c r="CX121" s="1534"/>
      <c r="CY121" s="1534"/>
      <c r="CZ121" s="1535"/>
      <c r="DA121" s="2458"/>
      <c r="DB121" s="1534"/>
      <c r="DC121" s="1534"/>
      <c r="DD121" s="1535"/>
      <c r="DE121" s="1533"/>
      <c r="DF121" s="1534"/>
      <c r="DG121" s="1534"/>
      <c r="DH121" s="2461"/>
      <c r="DK121" s="2464"/>
      <c r="DL121" s="2465"/>
      <c r="DM121" s="2465"/>
      <c r="DN121" s="2465"/>
      <c r="DO121" s="2465"/>
      <c r="DP121" s="2465"/>
      <c r="DQ121" s="2465"/>
      <c r="DR121" s="2465"/>
      <c r="DS121" s="2465"/>
      <c r="DT121" s="2465"/>
      <c r="DU121" s="2465"/>
      <c r="DV121" s="2465"/>
      <c r="DW121" s="2465"/>
      <c r="DX121" s="2465"/>
      <c r="DY121" s="2465"/>
      <c r="DZ121" s="2465"/>
      <c r="EA121" s="2465"/>
      <c r="EB121" s="2465"/>
      <c r="EC121" s="1585"/>
      <c r="ED121" s="1531"/>
      <c r="EE121" s="1531"/>
      <c r="EF121" s="1588"/>
      <c r="EG121" s="1587"/>
      <c r="EH121" s="1531"/>
      <c r="EI121" s="1531"/>
      <c r="EJ121" s="1588"/>
      <c r="EK121" s="1587"/>
      <c r="EL121" s="1531"/>
      <c r="EM121" s="1531"/>
      <c r="EN121" s="1586"/>
      <c r="EO121" s="1530"/>
      <c r="EP121" s="1531"/>
      <c r="EQ121" s="1531"/>
      <c r="ER121" s="1588"/>
      <c r="ES121" s="1587"/>
      <c r="ET121" s="1531"/>
      <c r="EU121" s="1531"/>
      <c r="EV121" s="1586"/>
      <c r="EW121" s="1530"/>
      <c r="EX121" s="1531"/>
      <c r="EY121" s="1531"/>
      <c r="EZ121" s="1531"/>
      <c r="FC121" s="2370"/>
      <c r="FD121" s="2371"/>
      <c r="FE121" s="2371"/>
      <c r="FF121" s="2371"/>
      <c r="FG121" s="2371"/>
      <c r="FH121" s="2371"/>
      <c r="FI121" s="2371"/>
      <c r="FJ121" s="2371"/>
      <c r="FK121" s="2371"/>
      <c r="FL121" s="2371"/>
      <c r="FM121" s="2371"/>
      <c r="FN121" s="2371"/>
      <c r="FO121" s="2371"/>
      <c r="FP121" s="2371"/>
      <c r="FQ121" s="2371"/>
      <c r="FR121" s="2372"/>
      <c r="FS121" s="2"/>
      <c r="FT121" s="17"/>
    </row>
    <row r="122" spans="2:176" ht="9.75" customHeight="1" x14ac:dyDescent="0.2">
      <c r="B122" s="736"/>
      <c r="C122" s="737"/>
      <c r="D122" s="737"/>
      <c r="E122" s="737"/>
      <c r="F122" s="794" t="str">
        <f>IF(F68="","",F68)</f>
        <v/>
      </c>
      <c r="G122" s="794"/>
      <c r="H122" s="794"/>
      <c r="I122" s="794"/>
      <c r="J122" s="794"/>
      <c r="K122" s="794"/>
      <c r="L122" s="794"/>
      <c r="M122" s="794"/>
      <c r="N122" s="794"/>
      <c r="O122" s="794"/>
      <c r="P122" s="794"/>
      <c r="Q122" s="794"/>
      <c r="R122" s="794"/>
      <c r="S122" s="795"/>
      <c r="T122" s="22"/>
      <c r="V122" s="1934" t="s">
        <v>186</v>
      </c>
      <c r="W122" s="1935"/>
      <c r="X122" s="1935"/>
      <c r="Y122" s="1935"/>
      <c r="Z122" s="1935"/>
      <c r="AA122" s="1935"/>
      <c r="AB122" s="1935"/>
      <c r="AC122" s="1935"/>
      <c r="AD122" s="1935"/>
      <c r="AE122" s="1935"/>
      <c r="AF122" s="1935"/>
      <c r="AG122" s="1935"/>
      <c r="AH122" s="1935"/>
      <c r="AI122" s="1935"/>
      <c r="AJ122" s="1935"/>
      <c r="AK122" s="1935"/>
      <c r="AL122" s="1935"/>
      <c r="AM122" s="1935"/>
      <c r="AN122" s="1935"/>
      <c r="AO122" s="1935"/>
      <c r="AP122" s="1935"/>
      <c r="AQ122" s="1935"/>
      <c r="AR122" s="1935"/>
      <c r="AS122" s="1935"/>
      <c r="AT122" s="1935"/>
      <c r="AU122" s="1935"/>
      <c r="AV122" s="1935"/>
      <c r="AW122" s="1935"/>
      <c r="AX122" s="1935"/>
      <c r="AY122" s="1935"/>
      <c r="AZ122" s="1784" t="str">
        <f>IF(AZ68="","",AZ68)</f>
        <v/>
      </c>
      <c r="BA122" s="1769"/>
      <c r="BB122" s="1769"/>
      <c r="BC122" s="1769" t="str">
        <f>IF(BC68="","",BC68)</f>
        <v/>
      </c>
      <c r="BD122" s="1769"/>
      <c r="BE122" s="1769"/>
      <c r="BF122" s="1769" t="str">
        <f>IF(BF68="","",BF68)</f>
        <v/>
      </c>
      <c r="BG122" s="1769"/>
      <c r="BH122" s="1770"/>
      <c r="BI122" s="1769" t="str">
        <f>IF(BI68="","",BI68)</f>
        <v/>
      </c>
      <c r="BJ122" s="1769"/>
      <c r="BK122" s="1769"/>
      <c r="BL122" s="1769" t="str">
        <f>IF(BL68="","",BL68)</f>
        <v/>
      </c>
      <c r="BM122" s="1769"/>
      <c r="BN122" s="1769"/>
      <c r="BO122" s="1769" t="str">
        <f>IF(BO68="","",BO68)</f>
        <v/>
      </c>
      <c r="BP122" s="1769"/>
      <c r="BQ122" s="1770"/>
      <c r="BR122" s="1769" t="str">
        <f>IF(BR68="","",BR68)</f>
        <v/>
      </c>
      <c r="BS122" s="1769"/>
      <c r="BT122" s="1769"/>
      <c r="BU122" s="1769" t="str">
        <f>IF(BU68="","",BU68)</f>
        <v/>
      </c>
      <c r="BV122" s="1769"/>
      <c r="BW122" s="1769"/>
      <c r="BX122" s="1769" t="str">
        <f>IF(BX68="","",BX68)</f>
        <v/>
      </c>
      <c r="BY122" s="1769"/>
      <c r="BZ122" s="1775"/>
      <c r="CA122" s="64"/>
      <c r="CB122" s="2"/>
      <c r="CC122" s="16"/>
      <c r="CD122" s="8"/>
      <c r="CQ122" s="8"/>
      <c r="CR122" s="8"/>
      <c r="CS122" s="8"/>
      <c r="EC122" s="115"/>
      <c r="ED122" s="115"/>
      <c r="FC122" s="1763"/>
      <c r="FD122" s="1764"/>
      <c r="FE122" s="1764"/>
      <c r="FF122" s="1764"/>
      <c r="FG122" s="1764"/>
      <c r="FH122" s="1764"/>
      <c r="FI122" s="1764"/>
      <c r="FJ122" s="1764"/>
      <c r="FK122" s="1764"/>
      <c r="FL122" s="1764"/>
      <c r="FM122" s="1764"/>
      <c r="FN122" s="1764"/>
      <c r="FO122" s="1764"/>
      <c r="FP122" s="1764"/>
      <c r="FQ122" s="1764"/>
      <c r="FR122" s="2373"/>
      <c r="FS122" s="2"/>
      <c r="FT122" s="17"/>
    </row>
    <row r="123" spans="2:176" ht="9.75" customHeight="1" x14ac:dyDescent="0.2">
      <c r="B123" s="736"/>
      <c r="C123" s="737"/>
      <c r="D123" s="737"/>
      <c r="E123" s="737"/>
      <c r="F123" s="794"/>
      <c r="G123" s="794"/>
      <c r="H123" s="794"/>
      <c r="I123" s="794"/>
      <c r="J123" s="794"/>
      <c r="K123" s="794"/>
      <c r="L123" s="794"/>
      <c r="M123" s="794"/>
      <c r="N123" s="794"/>
      <c r="O123" s="794"/>
      <c r="P123" s="794"/>
      <c r="Q123" s="794"/>
      <c r="R123" s="794"/>
      <c r="S123" s="795"/>
      <c r="T123" s="22"/>
      <c r="U123" s="70"/>
      <c r="V123" s="1937"/>
      <c r="W123" s="1938"/>
      <c r="X123" s="1938"/>
      <c r="Y123" s="1938"/>
      <c r="Z123" s="1938"/>
      <c r="AA123" s="1938"/>
      <c r="AB123" s="1938"/>
      <c r="AC123" s="1938"/>
      <c r="AD123" s="1938"/>
      <c r="AE123" s="1938"/>
      <c r="AF123" s="1938"/>
      <c r="AG123" s="1938"/>
      <c r="AH123" s="1938"/>
      <c r="AI123" s="1938"/>
      <c r="AJ123" s="1938"/>
      <c r="AK123" s="1938"/>
      <c r="AL123" s="1938"/>
      <c r="AM123" s="1938"/>
      <c r="AN123" s="1938"/>
      <c r="AO123" s="1938"/>
      <c r="AP123" s="1938"/>
      <c r="AQ123" s="1938"/>
      <c r="AR123" s="1938"/>
      <c r="AS123" s="1938"/>
      <c r="AT123" s="1938"/>
      <c r="AU123" s="1938"/>
      <c r="AV123" s="1938"/>
      <c r="AW123" s="1938"/>
      <c r="AX123" s="1938"/>
      <c r="AY123" s="1938"/>
      <c r="AZ123" s="1785"/>
      <c r="BA123" s="1771"/>
      <c r="BB123" s="1771"/>
      <c r="BC123" s="1771"/>
      <c r="BD123" s="1771"/>
      <c r="BE123" s="1771"/>
      <c r="BF123" s="1771"/>
      <c r="BG123" s="1771"/>
      <c r="BH123" s="1772"/>
      <c r="BI123" s="1771"/>
      <c r="BJ123" s="1771"/>
      <c r="BK123" s="1771"/>
      <c r="BL123" s="1771"/>
      <c r="BM123" s="1771"/>
      <c r="BN123" s="1771"/>
      <c r="BO123" s="1771"/>
      <c r="BP123" s="1771"/>
      <c r="BQ123" s="1772"/>
      <c r="BR123" s="1771"/>
      <c r="BS123" s="1771"/>
      <c r="BT123" s="1771"/>
      <c r="BU123" s="1771"/>
      <c r="BV123" s="1771"/>
      <c r="BW123" s="1771"/>
      <c r="BX123" s="1771"/>
      <c r="BY123" s="1771"/>
      <c r="BZ123" s="1776"/>
      <c r="CA123" s="64"/>
      <c r="CB123" s="2"/>
      <c r="CC123" s="16"/>
      <c r="CD123" s="8"/>
      <c r="CE123" s="1589" t="s">
        <v>5</v>
      </c>
      <c r="CF123" s="1590"/>
      <c r="CG123" s="1590"/>
      <c r="CH123" s="1590"/>
      <c r="CI123" s="1590"/>
      <c r="CJ123" s="1590"/>
      <c r="CK123" s="1590"/>
      <c r="CL123" s="1590"/>
      <c r="CM123" s="1590"/>
      <c r="CN123" s="1590"/>
      <c r="CO123" s="1590"/>
      <c r="CP123" s="1590"/>
      <c r="CQ123" s="1590"/>
      <c r="CR123" s="1590"/>
      <c r="CS123" s="1590"/>
      <c r="CT123" s="1590"/>
      <c r="CU123" s="1590"/>
      <c r="CV123" s="1590"/>
      <c r="CW123" s="1593" t="str">
        <f>IF(CW69="","",CW69)</f>
        <v/>
      </c>
      <c r="CX123" s="1594"/>
      <c r="CY123" s="1594"/>
      <c r="CZ123" s="1594"/>
      <c r="DA123" s="1594" t="str">
        <f>IF(DA69="","",DA69)</f>
        <v/>
      </c>
      <c r="DB123" s="1594"/>
      <c r="DC123" s="1594"/>
      <c r="DD123" s="1594"/>
      <c r="DE123" s="1594" t="str">
        <f>IF(DE69="","",DE69)</f>
        <v/>
      </c>
      <c r="DF123" s="1594"/>
      <c r="DG123" s="1594"/>
      <c r="DH123" s="1594"/>
      <c r="DI123" s="1594" t="str">
        <f>IF(DI69="","",DI69)</f>
        <v/>
      </c>
      <c r="DJ123" s="1594"/>
      <c r="DK123" s="1594"/>
      <c r="DL123" s="1594"/>
      <c r="DM123" s="1594" t="str">
        <f>IF(DM69="","",DM69)</f>
        <v/>
      </c>
      <c r="DN123" s="1594"/>
      <c r="DO123" s="1594"/>
      <c r="DP123" s="1594"/>
      <c r="DQ123" s="1594" t="str">
        <f>IF(DQ69="","",DQ69)</f>
        <v/>
      </c>
      <c r="DR123" s="1594"/>
      <c r="DS123" s="1594"/>
      <c r="DT123" s="1594"/>
      <c r="DU123" s="1594" t="str">
        <f>IF(DU69="","",DU69)</f>
        <v/>
      </c>
      <c r="DV123" s="1594"/>
      <c r="DW123" s="1594"/>
      <c r="DX123" s="1594"/>
      <c r="DY123" s="1594" t="str">
        <f>IF(DY69="","",DY69)</f>
        <v/>
      </c>
      <c r="DZ123" s="1594"/>
      <c r="EA123" s="1594"/>
      <c r="EB123" s="1597"/>
      <c r="EC123" s="2"/>
      <c r="ED123" s="2"/>
      <c r="EE123" s="1589" t="s">
        <v>175</v>
      </c>
      <c r="EF123" s="1590"/>
      <c r="EG123" s="1590"/>
      <c r="EH123" s="1590"/>
      <c r="EI123" s="1590"/>
      <c r="EJ123" s="1590"/>
      <c r="EK123" s="1590"/>
      <c r="EL123" s="1590"/>
      <c r="EM123" s="1590"/>
      <c r="EN123" s="1590"/>
      <c r="EO123" s="1590"/>
      <c r="EP123" s="1628"/>
      <c r="EQ123" s="1633" t="str">
        <f>IF(EQ69="","",EQ69)</f>
        <v/>
      </c>
      <c r="ER123" s="1572"/>
      <c r="ES123" s="1572"/>
      <c r="ET123" s="1573"/>
      <c r="EU123" s="1571" t="str">
        <f>IF(EU69="","",EU69)</f>
        <v/>
      </c>
      <c r="EV123" s="1572"/>
      <c r="EW123" s="1572"/>
      <c r="EX123" s="1573"/>
      <c r="EY123" s="1571" t="str">
        <f>IF(EY69="","",EY69)</f>
        <v/>
      </c>
      <c r="EZ123" s="1572"/>
      <c r="FA123" s="1572"/>
      <c r="FB123" s="1573"/>
      <c r="FC123" s="1571" t="str">
        <f>IF(FC69="","",FC69)</f>
        <v/>
      </c>
      <c r="FD123" s="1572"/>
      <c r="FE123" s="1572"/>
      <c r="FF123" s="1573"/>
      <c r="FG123" s="1572" t="str">
        <f>IF(FG69="","",FG69)</f>
        <v/>
      </c>
      <c r="FH123" s="1572"/>
      <c r="FI123" s="1572"/>
      <c r="FJ123" s="1572"/>
      <c r="FK123" s="1571" t="str">
        <f>IF(FK69="","",FK69)</f>
        <v/>
      </c>
      <c r="FL123" s="1572"/>
      <c r="FM123" s="1572"/>
      <c r="FN123" s="1573"/>
      <c r="FO123" s="1571" t="str">
        <f>IF(FO69="","",FO69)</f>
        <v/>
      </c>
      <c r="FP123" s="1572"/>
      <c r="FQ123" s="1572"/>
      <c r="FR123" s="1580"/>
      <c r="FS123" s="2"/>
      <c r="FT123" s="17"/>
    </row>
    <row r="124" spans="2:176" ht="9.75" customHeight="1" x14ac:dyDescent="0.2">
      <c r="B124" s="736"/>
      <c r="C124" s="737"/>
      <c r="D124" s="737"/>
      <c r="E124" s="737"/>
      <c r="F124" s="794" t="str">
        <f>IF(F70="","",F70)</f>
        <v/>
      </c>
      <c r="G124" s="794"/>
      <c r="H124" s="794"/>
      <c r="I124" s="794"/>
      <c r="J124" s="794"/>
      <c r="K124" s="794"/>
      <c r="L124" s="794"/>
      <c r="M124" s="794"/>
      <c r="N124" s="794"/>
      <c r="O124" s="794"/>
      <c r="P124" s="794"/>
      <c r="Q124" s="794"/>
      <c r="R124" s="846"/>
      <c r="S124" s="847"/>
      <c r="T124" s="22"/>
      <c r="U124" s="70"/>
      <c r="V124" s="2227"/>
      <c r="W124" s="2228"/>
      <c r="X124" s="2228"/>
      <c r="Y124" s="2228"/>
      <c r="Z124" s="2228"/>
      <c r="AA124" s="2228"/>
      <c r="AB124" s="2228"/>
      <c r="AC124" s="2228"/>
      <c r="AD124" s="2228"/>
      <c r="AE124" s="2228"/>
      <c r="AF124" s="2228"/>
      <c r="AG124" s="2228"/>
      <c r="AH124" s="2228"/>
      <c r="AI124" s="2228"/>
      <c r="AJ124" s="2228"/>
      <c r="AK124" s="2228"/>
      <c r="AL124" s="2228"/>
      <c r="AM124" s="2228"/>
      <c r="AN124" s="2228"/>
      <c r="AO124" s="2228"/>
      <c r="AP124" s="2228"/>
      <c r="AQ124" s="2228"/>
      <c r="AR124" s="2228"/>
      <c r="AS124" s="2228"/>
      <c r="AT124" s="2228"/>
      <c r="AU124" s="2228"/>
      <c r="AV124" s="2228"/>
      <c r="AW124" s="2228"/>
      <c r="AX124" s="2228"/>
      <c r="AY124" s="2228"/>
      <c r="AZ124" s="1786"/>
      <c r="BA124" s="1773"/>
      <c r="BB124" s="1773"/>
      <c r="BC124" s="1773"/>
      <c r="BD124" s="1773"/>
      <c r="BE124" s="1773"/>
      <c r="BF124" s="1773"/>
      <c r="BG124" s="1773"/>
      <c r="BH124" s="1774"/>
      <c r="BI124" s="1773"/>
      <c r="BJ124" s="1773"/>
      <c r="BK124" s="1773"/>
      <c r="BL124" s="1773"/>
      <c r="BM124" s="1773"/>
      <c r="BN124" s="1773"/>
      <c r="BO124" s="1773"/>
      <c r="BP124" s="1773"/>
      <c r="BQ124" s="1774"/>
      <c r="BR124" s="1773"/>
      <c r="BS124" s="1773"/>
      <c r="BT124" s="1773"/>
      <c r="BU124" s="1773"/>
      <c r="BV124" s="1773"/>
      <c r="BW124" s="1773"/>
      <c r="BX124" s="1773"/>
      <c r="BY124" s="1773"/>
      <c r="BZ124" s="1777"/>
      <c r="CA124" s="64"/>
      <c r="CB124" s="2"/>
      <c r="CC124" s="16"/>
      <c r="CD124" s="2"/>
      <c r="CE124" s="1591"/>
      <c r="CF124" s="1592"/>
      <c r="CG124" s="1592"/>
      <c r="CH124" s="1592"/>
      <c r="CI124" s="1592"/>
      <c r="CJ124" s="1592"/>
      <c r="CK124" s="1592"/>
      <c r="CL124" s="1592"/>
      <c r="CM124" s="1592"/>
      <c r="CN124" s="1592"/>
      <c r="CO124" s="1592"/>
      <c r="CP124" s="1592"/>
      <c r="CQ124" s="1592"/>
      <c r="CR124" s="1592"/>
      <c r="CS124" s="1592"/>
      <c r="CT124" s="1592"/>
      <c r="CU124" s="1592"/>
      <c r="CV124" s="1592"/>
      <c r="CW124" s="1595"/>
      <c r="CX124" s="1596"/>
      <c r="CY124" s="1596"/>
      <c r="CZ124" s="1596"/>
      <c r="DA124" s="1596"/>
      <c r="DB124" s="1596"/>
      <c r="DC124" s="1596"/>
      <c r="DD124" s="1596"/>
      <c r="DE124" s="1596"/>
      <c r="DF124" s="1596"/>
      <c r="DG124" s="1596"/>
      <c r="DH124" s="1596"/>
      <c r="DI124" s="1596"/>
      <c r="DJ124" s="1596"/>
      <c r="DK124" s="1596"/>
      <c r="DL124" s="1596"/>
      <c r="DM124" s="1596"/>
      <c r="DN124" s="1596"/>
      <c r="DO124" s="1596"/>
      <c r="DP124" s="1596"/>
      <c r="DQ124" s="1596"/>
      <c r="DR124" s="1596"/>
      <c r="DS124" s="1596"/>
      <c r="DT124" s="1596"/>
      <c r="DU124" s="1596"/>
      <c r="DV124" s="1596"/>
      <c r="DW124" s="1596"/>
      <c r="DX124" s="1596"/>
      <c r="DY124" s="1596"/>
      <c r="DZ124" s="1596"/>
      <c r="EA124" s="1596"/>
      <c r="EB124" s="1598"/>
      <c r="EE124" s="1629"/>
      <c r="EF124" s="1630"/>
      <c r="EG124" s="1630"/>
      <c r="EH124" s="1630"/>
      <c r="EI124" s="1630"/>
      <c r="EJ124" s="1630"/>
      <c r="EK124" s="1630"/>
      <c r="EL124" s="1630"/>
      <c r="EM124" s="1630"/>
      <c r="EN124" s="1630"/>
      <c r="EO124" s="1630"/>
      <c r="EP124" s="1631"/>
      <c r="EQ124" s="1634"/>
      <c r="ER124" s="1575"/>
      <c r="ES124" s="1575"/>
      <c r="ET124" s="1576"/>
      <c r="EU124" s="1574"/>
      <c r="EV124" s="1575"/>
      <c r="EW124" s="1575"/>
      <c r="EX124" s="1576"/>
      <c r="EY124" s="1574"/>
      <c r="EZ124" s="1575"/>
      <c r="FA124" s="1575"/>
      <c r="FB124" s="1576"/>
      <c r="FC124" s="1574"/>
      <c r="FD124" s="1575"/>
      <c r="FE124" s="1575"/>
      <c r="FF124" s="1576"/>
      <c r="FG124" s="1575"/>
      <c r="FH124" s="1575"/>
      <c r="FI124" s="1575"/>
      <c r="FJ124" s="1575"/>
      <c r="FK124" s="1574"/>
      <c r="FL124" s="1575"/>
      <c r="FM124" s="1575"/>
      <c r="FN124" s="1576"/>
      <c r="FO124" s="1574"/>
      <c r="FP124" s="1575"/>
      <c r="FQ124" s="1575"/>
      <c r="FR124" s="1581"/>
      <c r="FS124" s="2"/>
      <c r="FT124" s="17"/>
    </row>
    <row r="125" spans="2:176" ht="9.75" customHeight="1" x14ac:dyDescent="0.2">
      <c r="B125" s="736"/>
      <c r="C125" s="737"/>
      <c r="D125" s="737"/>
      <c r="E125" s="737"/>
      <c r="F125" s="794"/>
      <c r="G125" s="794"/>
      <c r="H125" s="794"/>
      <c r="I125" s="794"/>
      <c r="J125" s="794"/>
      <c r="K125" s="794"/>
      <c r="L125" s="794"/>
      <c r="M125" s="794"/>
      <c r="N125" s="794"/>
      <c r="O125" s="794"/>
      <c r="P125" s="794"/>
      <c r="Q125" s="794"/>
      <c r="R125" s="846"/>
      <c r="S125" s="847"/>
      <c r="T125" s="22"/>
      <c r="V125" s="1934" t="s">
        <v>187</v>
      </c>
      <c r="W125" s="1935"/>
      <c r="X125" s="1935"/>
      <c r="Y125" s="1935"/>
      <c r="Z125" s="1935"/>
      <c r="AA125" s="1935"/>
      <c r="AB125" s="1935"/>
      <c r="AC125" s="1935"/>
      <c r="AD125" s="1935"/>
      <c r="AE125" s="1935"/>
      <c r="AF125" s="1935"/>
      <c r="AG125" s="1935"/>
      <c r="AH125" s="1935"/>
      <c r="AI125" s="1935"/>
      <c r="AJ125" s="1935"/>
      <c r="AK125" s="1935"/>
      <c r="AL125" s="1935"/>
      <c r="AM125" s="1935"/>
      <c r="AN125" s="1935"/>
      <c r="AO125" s="1935"/>
      <c r="AP125" s="1935"/>
      <c r="AQ125" s="1935"/>
      <c r="AR125" s="1935"/>
      <c r="AS125" s="1935"/>
      <c r="AT125" s="1935"/>
      <c r="AU125" s="1935"/>
      <c r="AV125" s="1935"/>
      <c r="AW125" s="1935"/>
      <c r="AX125" s="1935"/>
      <c r="AY125" s="1935"/>
      <c r="AZ125" s="1784" t="str">
        <f>IF(AZ71="","",AZ71)</f>
        <v/>
      </c>
      <c r="BA125" s="1769"/>
      <c r="BB125" s="1769"/>
      <c r="BC125" s="1769" t="str">
        <f>IF(BC71="","",BC71)</f>
        <v/>
      </c>
      <c r="BD125" s="1769"/>
      <c r="BE125" s="1769"/>
      <c r="BF125" s="1769" t="str">
        <f>IF(BF71="","",BF71)</f>
        <v/>
      </c>
      <c r="BG125" s="1769"/>
      <c r="BH125" s="1770"/>
      <c r="BI125" s="1769" t="str">
        <f>IF(BI71="","",BI71)</f>
        <v/>
      </c>
      <c r="BJ125" s="1769"/>
      <c r="BK125" s="1769"/>
      <c r="BL125" s="1769" t="str">
        <f>IF(BL71="","",BL71)</f>
        <v/>
      </c>
      <c r="BM125" s="1769"/>
      <c r="BN125" s="1769"/>
      <c r="BO125" s="1769" t="str">
        <f>IF(BO71="","",BO71)</f>
        <v/>
      </c>
      <c r="BP125" s="1769"/>
      <c r="BQ125" s="1770"/>
      <c r="BR125" s="1769" t="str">
        <f>IF(BR71="","",BR71)</f>
        <v/>
      </c>
      <c r="BS125" s="1769"/>
      <c r="BT125" s="1769"/>
      <c r="BU125" s="1769" t="str">
        <f>IF(BU71="","",BU71)</f>
        <v/>
      </c>
      <c r="BV125" s="1769"/>
      <c r="BW125" s="1769"/>
      <c r="BX125" s="1769" t="str">
        <f>IF(BX71="","",BX71)</f>
        <v/>
      </c>
      <c r="BY125" s="1769"/>
      <c r="BZ125" s="1775"/>
      <c r="CA125" s="64"/>
      <c r="CB125" s="2"/>
      <c r="CC125" s="16"/>
      <c r="CD125" s="2"/>
      <c r="EE125" s="1591"/>
      <c r="EF125" s="1592"/>
      <c r="EG125" s="1592"/>
      <c r="EH125" s="1592"/>
      <c r="EI125" s="1592"/>
      <c r="EJ125" s="1592"/>
      <c r="EK125" s="1592"/>
      <c r="EL125" s="1592"/>
      <c r="EM125" s="1592"/>
      <c r="EN125" s="1592"/>
      <c r="EO125" s="1592"/>
      <c r="EP125" s="1632"/>
      <c r="EQ125" s="1635"/>
      <c r="ER125" s="1575"/>
      <c r="ES125" s="1575"/>
      <c r="ET125" s="1576"/>
      <c r="EU125" s="1577"/>
      <c r="EV125" s="1578"/>
      <c r="EW125" s="1578"/>
      <c r="EX125" s="1579"/>
      <c r="EY125" s="1577"/>
      <c r="EZ125" s="1578"/>
      <c r="FA125" s="1578"/>
      <c r="FB125" s="1579"/>
      <c r="FC125" s="1577"/>
      <c r="FD125" s="1578"/>
      <c r="FE125" s="1578"/>
      <c r="FF125" s="1579"/>
      <c r="FG125" s="1575"/>
      <c r="FH125" s="1575"/>
      <c r="FI125" s="1575"/>
      <c r="FJ125" s="1575"/>
      <c r="FK125" s="1577"/>
      <c r="FL125" s="1578"/>
      <c r="FM125" s="1578"/>
      <c r="FN125" s="1579"/>
      <c r="FO125" s="1577"/>
      <c r="FP125" s="1578"/>
      <c r="FQ125" s="1578"/>
      <c r="FR125" s="1582"/>
      <c r="FS125" s="2"/>
      <c r="FT125" s="17"/>
    </row>
    <row r="126" spans="2:176" ht="9.75" customHeight="1" x14ac:dyDescent="0.2">
      <c r="B126" s="736"/>
      <c r="C126" s="737"/>
      <c r="D126" s="737"/>
      <c r="E126" s="737"/>
      <c r="F126" s="794" t="str">
        <f>IF(F72="","",F72)</f>
        <v/>
      </c>
      <c r="G126" s="794"/>
      <c r="H126" s="794"/>
      <c r="I126" s="794"/>
      <c r="J126" s="794"/>
      <c r="K126" s="794"/>
      <c r="L126" s="794"/>
      <c r="M126" s="794"/>
      <c r="N126" s="794"/>
      <c r="O126" s="794"/>
      <c r="P126" s="794"/>
      <c r="Q126" s="794"/>
      <c r="R126" s="846"/>
      <c r="S126" s="847"/>
      <c r="T126" s="22"/>
      <c r="U126" s="70"/>
      <c r="V126" s="1937"/>
      <c r="W126" s="1938"/>
      <c r="X126" s="1938"/>
      <c r="Y126" s="1938"/>
      <c r="Z126" s="1938"/>
      <c r="AA126" s="1938"/>
      <c r="AB126" s="1938"/>
      <c r="AC126" s="1938"/>
      <c r="AD126" s="1938"/>
      <c r="AE126" s="1938"/>
      <c r="AF126" s="1938"/>
      <c r="AG126" s="1938"/>
      <c r="AH126" s="1938"/>
      <c r="AI126" s="1938"/>
      <c r="AJ126" s="1938"/>
      <c r="AK126" s="1938"/>
      <c r="AL126" s="1938"/>
      <c r="AM126" s="1938"/>
      <c r="AN126" s="1938"/>
      <c r="AO126" s="1938"/>
      <c r="AP126" s="1938"/>
      <c r="AQ126" s="1938"/>
      <c r="AR126" s="1938"/>
      <c r="AS126" s="1938"/>
      <c r="AT126" s="1938"/>
      <c r="AU126" s="1938"/>
      <c r="AV126" s="1938"/>
      <c r="AW126" s="1938"/>
      <c r="AX126" s="1938"/>
      <c r="AY126" s="1938"/>
      <c r="AZ126" s="1785"/>
      <c r="BA126" s="1771"/>
      <c r="BB126" s="1771"/>
      <c r="BC126" s="1771"/>
      <c r="BD126" s="1771"/>
      <c r="BE126" s="1771"/>
      <c r="BF126" s="1771"/>
      <c r="BG126" s="1771"/>
      <c r="BH126" s="1772"/>
      <c r="BI126" s="1771"/>
      <c r="BJ126" s="1771"/>
      <c r="BK126" s="1771"/>
      <c r="BL126" s="1771"/>
      <c r="BM126" s="1771"/>
      <c r="BN126" s="1771"/>
      <c r="BO126" s="1771"/>
      <c r="BP126" s="1771"/>
      <c r="BQ126" s="1772"/>
      <c r="BR126" s="1771"/>
      <c r="BS126" s="1771"/>
      <c r="BT126" s="1771"/>
      <c r="BU126" s="1771"/>
      <c r="BV126" s="1771"/>
      <c r="BW126" s="1771"/>
      <c r="BX126" s="1771"/>
      <c r="BY126" s="1771"/>
      <c r="BZ126" s="1776"/>
      <c r="CA126" s="64"/>
      <c r="CB126" s="2"/>
      <c r="CC126" s="16"/>
      <c r="CD126" s="8"/>
      <c r="CE126" s="1652" t="s">
        <v>225</v>
      </c>
      <c r="CF126" s="1652"/>
      <c r="CG126" s="1652"/>
      <c r="CH126" s="1652"/>
      <c r="CI126" s="1652"/>
      <c r="CJ126" s="1652"/>
      <c r="CK126" s="1652"/>
      <c r="CL126" s="1652"/>
      <c r="CM126" s="1652"/>
      <c r="CN126" s="1652"/>
      <c r="CO126" s="1652"/>
      <c r="CP126" s="1652"/>
      <c r="CQ126" s="1652"/>
      <c r="CR126" s="1652"/>
      <c r="CS126" s="1652"/>
      <c r="CT126" s="1652"/>
      <c r="CU126" s="1652"/>
      <c r="CV126" s="1652"/>
      <c r="CW126" s="1652"/>
      <c r="CX126" s="1652"/>
      <c r="CY126" s="1652"/>
      <c r="CZ126" s="1652"/>
      <c r="DA126" s="1652"/>
      <c r="DB126" s="1652"/>
      <c r="DC126" s="1652"/>
      <c r="DD126" s="1652"/>
      <c r="DE126" s="1652"/>
      <c r="DF126" s="1652"/>
      <c r="DG126" s="1652"/>
      <c r="DH126" s="1652"/>
      <c r="DI126" s="1652"/>
      <c r="DJ126" s="1652"/>
      <c r="DK126" s="1652"/>
      <c r="DL126" s="1652"/>
      <c r="DM126" s="1652"/>
      <c r="DN126" s="1652"/>
      <c r="DO126" s="1652"/>
      <c r="DP126" s="1652"/>
      <c r="DQ126" s="1652"/>
      <c r="DR126" s="1652"/>
      <c r="DS126" s="1652"/>
      <c r="DT126" s="1652"/>
      <c r="DU126" s="1652"/>
      <c r="DV126" s="1652"/>
      <c r="DW126" s="1652"/>
      <c r="DX126" s="1652"/>
      <c r="DY126" s="1652"/>
      <c r="DZ126" s="1652"/>
      <c r="EA126" s="1652"/>
      <c r="EB126" s="1652"/>
      <c r="EE126" s="1563" t="s">
        <v>226</v>
      </c>
      <c r="EF126" s="1563"/>
      <c r="EG126" s="1563"/>
      <c r="EH126" s="1563"/>
      <c r="EI126" s="1563"/>
      <c r="EJ126" s="1563"/>
      <c r="EK126" s="1563"/>
      <c r="EL126" s="1563"/>
      <c r="EM126" s="1563"/>
      <c r="EN126" s="1563"/>
      <c r="EO126" s="1563"/>
      <c r="EP126" s="1563"/>
      <c r="EQ126" s="1563"/>
      <c r="ER126" s="364" t="str">
        <f>IF(ER72="","",ER72)</f>
        <v/>
      </c>
      <c r="ES126" s="364"/>
      <c r="ET126" s="364"/>
      <c r="EU126" s="364" t="str">
        <f>IF(EU72="","",EU72)</f>
        <v/>
      </c>
      <c r="EV126" s="364"/>
      <c r="EW126" s="364"/>
      <c r="EX126" s="364" t="str">
        <f>IF(EX72="","",EX72)</f>
        <v/>
      </c>
      <c r="EY126" s="364"/>
      <c r="EZ126" s="1570"/>
      <c r="FA126" s="364" t="str">
        <f>IF(FA72="","",FA72)</f>
        <v/>
      </c>
      <c r="FB126" s="364"/>
      <c r="FC126" s="364"/>
      <c r="FD126" s="364" t="str">
        <f>IF(FD72="","",FD72)</f>
        <v/>
      </c>
      <c r="FE126" s="364"/>
      <c r="FF126" s="364"/>
      <c r="FG126" s="364" t="str">
        <f>IF(FG72="","",FG72)</f>
        <v/>
      </c>
      <c r="FH126" s="364"/>
      <c r="FI126" s="1570"/>
      <c r="FJ126" s="364" t="str">
        <f>IF(FJ72="","",FJ72)</f>
        <v/>
      </c>
      <c r="FK126" s="364"/>
      <c r="FL126" s="364"/>
      <c r="FM126" s="364" t="str">
        <f>IF(FM72="","",FM72)</f>
        <v/>
      </c>
      <c r="FN126" s="364"/>
      <c r="FO126" s="364"/>
      <c r="FP126" s="364" t="str">
        <f>IF(FP72="","",FP72)</f>
        <v/>
      </c>
      <c r="FQ126" s="364"/>
      <c r="FR126" s="365"/>
      <c r="FS126" s="2"/>
      <c r="FT126" s="17"/>
    </row>
    <row r="127" spans="2:176" ht="9.75" customHeight="1" x14ac:dyDescent="0.2">
      <c r="B127" s="739"/>
      <c r="C127" s="740"/>
      <c r="D127" s="740"/>
      <c r="E127" s="740"/>
      <c r="F127" s="828"/>
      <c r="G127" s="828"/>
      <c r="H127" s="828"/>
      <c r="I127" s="828"/>
      <c r="J127" s="828"/>
      <c r="K127" s="828"/>
      <c r="L127" s="828"/>
      <c r="M127" s="828"/>
      <c r="N127" s="828"/>
      <c r="O127" s="828"/>
      <c r="P127" s="828"/>
      <c r="Q127" s="828"/>
      <c r="R127" s="848"/>
      <c r="S127" s="849"/>
      <c r="T127" s="22"/>
      <c r="U127" s="70"/>
      <c r="V127" s="2227"/>
      <c r="W127" s="2228"/>
      <c r="X127" s="2228"/>
      <c r="Y127" s="2228"/>
      <c r="Z127" s="2228"/>
      <c r="AA127" s="2228"/>
      <c r="AB127" s="2228"/>
      <c r="AC127" s="2228"/>
      <c r="AD127" s="2228"/>
      <c r="AE127" s="2228"/>
      <c r="AF127" s="2228"/>
      <c r="AG127" s="2228"/>
      <c r="AH127" s="2228"/>
      <c r="AI127" s="2228"/>
      <c r="AJ127" s="2228"/>
      <c r="AK127" s="2228"/>
      <c r="AL127" s="2228"/>
      <c r="AM127" s="2228"/>
      <c r="AN127" s="2228"/>
      <c r="AO127" s="2228"/>
      <c r="AP127" s="2228"/>
      <c r="AQ127" s="2228"/>
      <c r="AR127" s="2228"/>
      <c r="AS127" s="2228"/>
      <c r="AT127" s="2228"/>
      <c r="AU127" s="2228"/>
      <c r="AV127" s="2228"/>
      <c r="AW127" s="2228"/>
      <c r="AX127" s="2228"/>
      <c r="AY127" s="2228"/>
      <c r="AZ127" s="1786"/>
      <c r="BA127" s="1773"/>
      <c r="BB127" s="1773"/>
      <c r="BC127" s="1773"/>
      <c r="BD127" s="1773"/>
      <c r="BE127" s="1773"/>
      <c r="BF127" s="1773"/>
      <c r="BG127" s="1773"/>
      <c r="BH127" s="1774"/>
      <c r="BI127" s="1773"/>
      <c r="BJ127" s="1773"/>
      <c r="BK127" s="1773"/>
      <c r="BL127" s="1773"/>
      <c r="BM127" s="1773"/>
      <c r="BN127" s="1773"/>
      <c r="BO127" s="1773"/>
      <c r="BP127" s="1773"/>
      <c r="BQ127" s="1774"/>
      <c r="BR127" s="1773"/>
      <c r="BS127" s="1773"/>
      <c r="BT127" s="1773"/>
      <c r="BU127" s="1773"/>
      <c r="BV127" s="1773"/>
      <c r="BW127" s="1773"/>
      <c r="BX127" s="1773"/>
      <c r="BY127" s="1773"/>
      <c r="BZ127" s="1777"/>
      <c r="CA127" s="64"/>
      <c r="CB127" s="2"/>
      <c r="CC127" s="16"/>
      <c r="CD127" s="2"/>
      <c r="CE127" s="1599" t="str">
        <f>IF(CE73="","",CE73)</f>
        <v/>
      </c>
      <c r="CF127" s="1600"/>
      <c r="CG127" s="1600"/>
      <c r="CH127" s="1600"/>
      <c r="CI127" s="1600"/>
      <c r="CJ127" s="1600"/>
      <c r="CK127" s="1600"/>
      <c r="CL127" s="1600"/>
      <c r="CM127" s="1600"/>
      <c r="CN127" s="1600"/>
      <c r="CO127" s="1600"/>
      <c r="CP127" s="1600"/>
      <c r="CQ127" s="1600"/>
      <c r="CR127" s="1600"/>
      <c r="CS127" s="1600"/>
      <c r="CT127" s="1600"/>
      <c r="CU127" s="1600"/>
      <c r="CV127" s="1600"/>
      <c r="CW127" s="1600"/>
      <c r="CX127" s="1600"/>
      <c r="CY127" s="1600"/>
      <c r="CZ127" s="1600"/>
      <c r="DA127" s="1600"/>
      <c r="DB127" s="1600"/>
      <c r="DC127" s="1600"/>
      <c r="DD127" s="1600"/>
      <c r="DE127" s="1600"/>
      <c r="DF127" s="1600"/>
      <c r="DG127" s="1600"/>
      <c r="DH127" s="1600"/>
      <c r="DI127" s="1600"/>
      <c r="DJ127" s="1600"/>
      <c r="DK127" s="1600"/>
      <c r="DL127" s="1600"/>
      <c r="DM127" s="1600"/>
      <c r="DN127" s="1600"/>
      <c r="DO127" s="1600"/>
      <c r="DP127" s="1600"/>
      <c r="DQ127" s="1600"/>
      <c r="DR127" s="1600"/>
      <c r="DS127" s="1600"/>
      <c r="DT127" s="1600"/>
      <c r="DU127" s="1600"/>
      <c r="DV127" s="1600"/>
      <c r="DW127" s="1600"/>
      <c r="DX127" s="1600"/>
      <c r="DY127" s="1600"/>
      <c r="DZ127" s="1600"/>
      <c r="EA127" s="1600"/>
      <c r="EB127" s="1601"/>
      <c r="EE127" s="1563"/>
      <c r="EF127" s="1563"/>
      <c r="EG127" s="1563"/>
      <c r="EH127" s="1563"/>
      <c r="EI127" s="1563"/>
      <c r="EJ127" s="1563"/>
      <c r="EK127" s="1563"/>
      <c r="EL127" s="1563"/>
      <c r="EM127" s="1563"/>
      <c r="EN127" s="1563"/>
      <c r="EO127" s="1563"/>
      <c r="EP127" s="1563"/>
      <c r="EQ127" s="1563"/>
      <c r="ER127" s="726"/>
      <c r="ES127" s="726"/>
      <c r="ET127" s="726"/>
      <c r="EU127" s="726"/>
      <c r="EV127" s="726"/>
      <c r="EW127" s="726"/>
      <c r="EX127" s="726"/>
      <c r="EY127" s="726"/>
      <c r="EZ127" s="1559"/>
      <c r="FA127" s="726"/>
      <c r="FB127" s="726"/>
      <c r="FC127" s="726"/>
      <c r="FD127" s="726"/>
      <c r="FE127" s="726"/>
      <c r="FF127" s="726"/>
      <c r="FG127" s="726"/>
      <c r="FH127" s="726"/>
      <c r="FI127" s="1559"/>
      <c r="FJ127" s="726"/>
      <c r="FK127" s="726"/>
      <c r="FL127" s="726"/>
      <c r="FM127" s="726"/>
      <c r="FN127" s="726"/>
      <c r="FO127" s="726"/>
      <c r="FP127" s="726"/>
      <c r="FQ127" s="726"/>
      <c r="FR127" s="1555"/>
      <c r="FS127" s="2"/>
      <c r="FT127" s="17"/>
    </row>
    <row r="128" spans="2:176" ht="9.75" customHeight="1" x14ac:dyDescent="0.2">
      <c r="B128" s="2848" t="s">
        <v>89</v>
      </c>
      <c r="C128" s="2849"/>
      <c r="D128" s="2849"/>
      <c r="E128" s="2849"/>
      <c r="F128" s="2850" t="str">
        <f>IF(F74="","",F74)</f>
        <v/>
      </c>
      <c r="G128" s="2851"/>
      <c r="H128" s="2851"/>
      <c r="I128" s="2851"/>
      <c r="J128" s="2851"/>
      <c r="K128" s="2851"/>
      <c r="L128" s="2851"/>
      <c r="M128" s="2851"/>
      <c r="N128" s="2851"/>
      <c r="O128" s="2851"/>
      <c r="P128" s="2851"/>
      <c r="Q128" s="2851"/>
      <c r="R128" s="2851"/>
      <c r="S128" s="2852"/>
      <c r="T128" s="23"/>
      <c r="V128" s="1934" t="s">
        <v>255</v>
      </c>
      <c r="W128" s="1935"/>
      <c r="X128" s="1935"/>
      <c r="Y128" s="1935"/>
      <c r="Z128" s="1935"/>
      <c r="AA128" s="1935"/>
      <c r="AB128" s="1935"/>
      <c r="AC128" s="1935"/>
      <c r="AD128" s="1935"/>
      <c r="AE128" s="1935"/>
      <c r="AF128" s="1935"/>
      <c r="AG128" s="1935"/>
      <c r="AH128" s="1935"/>
      <c r="AI128" s="1935"/>
      <c r="AJ128" s="1935"/>
      <c r="AK128" s="1935"/>
      <c r="AL128" s="1935"/>
      <c r="AM128" s="1935"/>
      <c r="AN128" s="1935"/>
      <c r="AO128" s="1935"/>
      <c r="AP128" s="1935"/>
      <c r="AQ128" s="1935"/>
      <c r="AR128" s="1935"/>
      <c r="AS128" s="1935"/>
      <c r="AT128" s="1935"/>
      <c r="AU128" s="1935"/>
      <c r="AV128" s="1935"/>
      <c r="AW128" s="1935"/>
      <c r="AX128" s="1935"/>
      <c r="AY128" s="1935"/>
      <c r="AZ128" s="1784" t="str">
        <f>IF(AZ74="","",AZ74)</f>
        <v/>
      </c>
      <c r="BA128" s="1769"/>
      <c r="BB128" s="1769"/>
      <c r="BC128" s="1769" t="str">
        <f>IF(BC74="","",BC74)</f>
        <v/>
      </c>
      <c r="BD128" s="1769"/>
      <c r="BE128" s="1769"/>
      <c r="BF128" s="1769" t="str">
        <f>IF(BF74="","",BF74)</f>
        <v/>
      </c>
      <c r="BG128" s="1769"/>
      <c r="BH128" s="1770"/>
      <c r="BI128" s="1769" t="str">
        <f>IF(BI74="","",BI74)</f>
        <v/>
      </c>
      <c r="BJ128" s="1769"/>
      <c r="BK128" s="1769"/>
      <c r="BL128" s="1769" t="str">
        <f>IF(BL74="","",BL74)</f>
        <v/>
      </c>
      <c r="BM128" s="1769"/>
      <c r="BN128" s="1769"/>
      <c r="BO128" s="1769" t="str">
        <f>IF(BO74="","",BO74)</f>
        <v/>
      </c>
      <c r="BP128" s="1769"/>
      <c r="BQ128" s="1770"/>
      <c r="BR128" s="1769" t="str">
        <f>IF(BR74="","",BR74)</f>
        <v/>
      </c>
      <c r="BS128" s="1769"/>
      <c r="BT128" s="1769"/>
      <c r="BU128" s="1769" t="str">
        <f>IF(BU74="","",BU74)</f>
        <v/>
      </c>
      <c r="BV128" s="1769"/>
      <c r="BW128" s="1769"/>
      <c r="BX128" s="1769" t="str">
        <f>IF(BX74="","",BX74)</f>
        <v/>
      </c>
      <c r="BY128" s="1769"/>
      <c r="BZ128" s="1775"/>
      <c r="CA128" s="64"/>
      <c r="CB128" s="2"/>
      <c r="CC128" s="16"/>
      <c r="CD128" s="2"/>
      <c r="CE128" s="1602"/>
      <c r="CF128" s="1603"/>
      <c r="CG128" s="1603"/>
      <c r="CH128" s="1603"/>
      <c r="CI128" s="1603"/>
      <c r="CJ128" s="1603"/>
      <c r="CK128" s="1603"/>
      <c r="CL128" s="1603"/>
      <c r="CM128" s="1603"/>
      <c r="CN128" s="1603"/>
      <c r="CO128" s="1603"/>
      <c r="CP128" s="1603"/>
      <c r="CQ128" s="1603"/>
      <c r="CR128" s="1603"/>
      <c r="CS128" s="1603"/>
      <c r="CT128" s="1603"/>
      <c r="CU128" s="1603"/>
      <c r="CV128" s="1603"/>
      <c r="CW128" s="1603"/>
      <c r="CX128" s="1603"/>
      <c r="CY128" s="1603"/>
      <c r="CZ128" s="1603"/>
      <c r="DA128" s="1603"/>
      <c r="DB128" s="1603"/>
      <c r="DC128" s="1603"/>
      <c r="DD128" s="1603"/>
      <c r="DE128" s="1603"/>
      <c r="DF128" s="1603"/>
      <c r="DG128" s="1603"/>
      <c r="DH128" s="1603"/>
      <c r="DI128" s="1603"/>
      <c r="DJ128" s="1603"/>
      <c r="DK128" s="1603"/>
      <c r="DL128" s="1603"/>
      <c r="DM128" s="1603"/>
      <c r="DN128" s="1603"/>
      <c r="DO128" s="1603"/>
      <c r="DP128" s="1603"/>
      <c r="DQ128" s="1603"/>
      <c r="DR128" s="1603"/>
      <c r="DS128" s="1603"/>
      <c r="DT128" s="1603"/>
      <c r="DU128" s="1603"/>
      <c r="DV128" s="1603"/>
      <c r="DW128" s="1603"/>
      <c r="DX128" s="1603"/>
      <c r="DY128" s="1603"/>
      <c r="DZ128" s="1603"/>
      <c r="EA128" s="1603"/>
      <c r="EB128" s="1604"/>
      <c r="EE128" s="1563"/>
      <c r="EF128" s="1563"/>
      <c r="EG128" s="1563"/>
      <c r="EH128" s="1563"/>
      <c r="EI128" s="1563"/>
      <c r="EJ128" s="1563"/>
      <c r="EK128" s="1563"/>
      <c r="EL128" s="1563"/>
      <c r="EM128" s="1563"/>
      <c r="EN128" s="1563"/>
      <c r="EO128" s="1563"/>
      <c r="EP128" s="1563"/>
      <c r="EQ128" s="1563"/>
      <c r="ER128" s="367"/>
      <c r="ES128" s="367"/>
      <c r="ET128" s="367"/>
      <c r="EU128" s="367"/>
      <c r="EV128" s="367"/>
      <c r="EW128" s="367"/>
      <c r="EX128" s="367"/>
      <c r="EY128" s="367"/>
      <c r="EZ128" s="1565"/>
      <c r="FA128" s="367"/>
      <c r="FB128" s="367"/>
      <c r="FC128" s="367"/>
      <c r="FD128" s="367"/>
      <c r="FE128" s="367"/>
      <c r="FF128" s="367"/>
      <c r="FG128" s="367"/>
      <c r="FH128" s="367"/>
      <c r="FI128" s="1565"/>
      <c r="FJ128" s="367"/>
      <c r="FK128" s="367"/>
      <c r="FL128" s="367"/>
      <c r="FM128" s="367"/>
      <c r="FN128" s="367"/>
      <c r="FO128" s="367"/>
      <c r="FP128" s="367"/>
      <c r="FQ128" s="367"/>
      <c r="FR128" s="368"/>
      <c r="FS128" s="2"/>
      <c r="FT128" s="17"/>
    </row>
    <row r="129" spans="2:176" ht="9.75" customHeight="1" x14ac:dyDescent="0.2">
      <c r="B129" s="2848"/>
      <c r="C129" s="2849"/>
      <c r="D129" s="2849"/>
      <c r="E129" s="2849"/>
      <c r="F129" s="2853"/>
      <c r="G129" s="2854"/>
      <c r="H129" s="2854"/>
      <c r="I129" s="2854"/>
      <c r="J129" s="2854"/>
      <c r="K129" s="2854"/>
      <c r="L129" s="2854"/>
      <c r="M129" s="2854"/>
      <c r="N129" s="2854"/>
      <c r="O129" s="2854"/>
      <c r="P129" s="2854"/>
      <c r="Q129" s="2854"/>
      <c r="R129" s="2854"/>
      <c r="S129" s="2855"/>
      <c r="T129" s="23"/>
      <c r="U129" s="70"/>
      <c r="V129" s="1937"/>
      <c r="W129" s="1938"/>
      <c r="X129" s="1938"/>
      <c r="Y129" s="1938"/>
      <c r="Z129" s="1938"/>
      <c r="AA129" s="1938"/>
      <c r="AB129" s="1938"/>
      <c r="AC129" s="1938"/>
      <c r="AD129" s="1938"/>
      <c r="AE129" s="1938"/>
      <c r="AF129" s="1938"/>
      <c r="AG129" s="1938"/>
      <c r="AH129" s="1938"/>
      <c r="AI129" s="1938"/>
      <c r="AJ129" s="1938"/>
      <c r="AK129" s="1938"/>
      <c r="AL129" s="1938"/>
      <c r="AM129" s="1938"/>
      <c r="AN129" s="1938"/>
      <c r="AO129" s="1938"/>
      <c r="AP129" s="1938"/>
      <c r="AQ129" s="1938"/>
      <c r="AR129" s="1938"/>
      <c r="AS129" s="1938"/>
      <c r="AT129" s="1938"/>
      <c r="AU129" s="1938"/>
      <c r="AV129" s="1938"/>
      <c r="AW129" s="1938"/>
      <c r="AX129" s="1938"/>
      <c r="AY129" s="1938"/>
      <c r="AZ129" s="1785"/>
      <c r="BA129" s="1771"/>
      <c r="BB129" s="1771"/>
      <c r="BC129" s="1771"/>
      <c r="BD129" s="1771"/>
      <c r="BE129" s="1771"/>
      <c r="BF129" s="1771"/>
      <c r="BG129" s="1771"/>
      <c r="BH129" s="1772"/>
      <c r="BI129" s="1771"/>
      <c r="BJ129" s="1771"/>
      <c r="BK129" s="1771"/>
      <c r="BL129" s="1771"/>
      <c r="BM129" s="1771"/>
      <c r="BN129" s="1771"/>
      <c r="BO129" s="1771"/>
      <c r="BP129" s="1771"/>
      <c r="BQ129" s="1772"/>
      <c r="BR129" s="1771"/>
      <c r="BS129" s="1771"/>
      <c r="BT129" s="1771"/>
      <c r="BU129" s="1771"/>
      <c r="BV129" s="1771"/>
      <c r="BW129" s="1771"/>
      <c r="BX129" s="1771"/>
      <c r="BY129" s="1771"/>
      <c r="BZ129" s="1776"/>
      <c r="CA129" s="64"/>
      <c r="CB129" s="2"/>
      <c r="CC129" s="16"/>
      <c r="CD129" s="8"/>
      <c r="CE129" s="1605"/>
      <c r="CF129" s="1606"/>
      <c r="CG129" s="1606"/>
      <c r="CH129" s="1606"/>
      <c r="CI129" s="1606"/>
      <c r="CJ129" s="1606"/>
      <c r="CK129" s="1606"/>
      <c r="CL129" s="1606"/>
      <c r="CM129" s="1606"/>
      <c r="CN129" s="1606"/>
      <c r="CO129" s="1606"/>
      <c r="CP129" s="1606"/>
      <c r="CQ129" s="1606"/>
      <c r="CR129" s="1606"/>
      <c r="CS129" s="1606"/>
      <c r="CT129" s="1606"/>
      <c r="CU129" s="1606"/>
      <c r="CV129" s="1606"/>
      <c r="CW129" s="1606"/>
      <c r="CX129" s="1606"/>
      <c r="CY129" s="1606"/>
      <c r="CZ129" s="1606"/>
      <c r="DA129" s="1606"/>
      <c r="DB129" s="1606"/>
      <c r="DC129" s="1606"/>
      <c r="DD129" s="1606"/>
      <c r="DE129" s="1606"/>
      <c r="DF129" s="1606"/>
      <c r="DG129" s="1606"/>
      <c r="DH129" s="1606"/>
      <c r="DI129" s="1606"/>
      <c r="DJ129" s="1606"/>
      <c r="DK129" s="1606"/>
      <c r="DL129" s="1606"/>
      <c r="DM129" s="1606"/>
      <c r="DN129" s="1606"/>
      <c r="DO129" s="1606"/>
      <c r="DP129" s="1606"/>
      <c r="DQ129" s="1606"/>
      <c r="DR129" s="1606"/>
      <c r="DS129" s="1606"/>
      <c r="DT129" s="1606"/>
      <c r="DU129" s="1606"/>
      <c r="DV129" s="1606"/>
      <c r="DW129" s="1606"/>
      <c r="DX129" s="1606"/>
      <c r="DY129" s="1606"/>
      <c r="DZ129" s="1606"/>
      <c r="EA129" s="1606"/>
      <c r="EB129" s="1607"/>
      <c r="EE129" s="1563" t="s">
        <v>227</v>
      </c>
      <c r="EF129" s="1563"/>
      <c r="EG129" s="1563"/>
      <c r="EH129" s="1563"/>
      <c r="EI129" s="1563"/>
      <c r="EJ129" s="1563"/>
      <c r="EK129" s="1563"/>
      <c r="EL129" s="1563"/>
      <c r="EM129" s="1563"/>
      <c r="EN129" s="1563"/>
      <c r="EO129" s="1563"/>
      <c r="EP129" s="1563"/>
      <c r="EQ129" s="1563"/>
      <c r="ER129" s="726" t="str">
        <f>IF(ER75="","",ER75)</f>
        <v/>
      </c>
      <c r="ES129" s="726"/>
      <c r="ET129" s="726"/>
      <c r="EU129" s="726" t="str">
        <f>IF(EU75="","",EU75)</f>
        <v/>
      </c>
      <c r="EV129" s="726"/>
      <c r="EW129" s="726"/>
      <c r="EX129" s="726" t="str">
        <f>IF(EX75="","",EX75)</f>
        <v/>
      </c>
      <c r="EY129" s="726"/>
      <c r="EZ129" s="1559"/>
      <c r="FA129" s="726" t="str">
        <f>IF(FA75="","",FA75)</f>
        <v/>
      </c>
      <c r="FB129" s="726"/>
      <c r="FC129" s="726"/>
      <c r="FD129" s="726" t="str">
        <f>IF(FD75="","",FD75)</f>
        <v/>
      </c>
      <c r="FE129" s="726"/>
      <c r="FF129" s="726"/>
      <c r="FG129" s="726" t="str">
        <f>IF(FG75="","",FG75)</f>
        <v/>
      </c>
      <c r="FH129" s="726"/>
      <c r="FI129" s="1559"/>
      <c r="FJ129" s="726" t="str">
        <f>IF(FJ75="","",FJ75)</f>
        <v/>
      </c>
      <c r="FK129" s="726"/>
      <c r="FL129" s="726"/>
      <c r="FM129" s="726" t="str">
        <f>IF(FM75="","",FM75)</f>
        <v/>
      </c>
      <c r="FN129" s="726"/>
      <c r="FO129" s="726"/>
      <c r="FP129" s="726" t="str">
        <f>IF(FP75="","",FP75)</f>
        <v/>
      </c>
      <c r="FQ129" s="726"/>
      <c r="FR129" s="1555"/>
      <c r="FS129" s="2"/>
      <c r="FT129" s="17"/>
    </row>
    <row r="130" spans="2:176" ht="9.75" customHeight="1" x14ac:dyDescent="0.2">
      <c r="B130" s="1049" t="s">
        <v>8</v>
      </c>
      <c r="C130" s="1050"/>
      <c r="D130" s="1050"/>
      <c r="E130" s="1050"/>
      <c r="F130" s="1083" t="str">
        <f t="shared" ref="F130:L130" si="5">IF(F76="","",F76)</f>
        <v/>
      </c>
      <c r="G130" s="835" t="str">
        <f t="shared" si="5"/>
        <v/>
      </c>
      <c r="H130" s="835" t="str">
        <f t="shared" si="5"/>
        <v/>
      </c>
      <c r="I130" s="835" t="str">
        <f t="shared" si="5"/>
        <v/>
      </c>
      <c r="J130" s="835" t="str">
        <f t="shared" si="5"/>
        <v/>
      </c>
      <c r="K130" s="835" t="str">
        <f t="shared" si="5"/>
        <v/>
      </c>
      <c r="L130" s="365" t="str">
        <f t="shared" si="5"/>
        <v/>
      </c>
      <c r="M130" s="1296"/>
      <c r="N130" s="1296"/>
      <c r="O130" s="1296"/>
      <c r="P130" s="1296"/>
      <c r="Q130" s="1296"/>
      <c r="R130" s="1296"/>
      <c r="S130" s="1297"/>
      <c r="T130" s="14"/>
      <c r="U130" s="70"/>
      <c r="V130" s="2227"/>
      <c r="W130" s="2228"/>
      <c r="X130" s="2228"/>
      <c r="Y130" s="2228"/>
      <c r="Z130" s="2228"/>
      <c r="AA130" s="2228"/>
      <c r="AB130" s="2228"/>
      <c r="AC130" s="2228"/>
      <c r="AD130" s="2228"/>
      <c r="AE130" s="2228"/>
      <c r="AF130" s="2228"/>
      <c r="AG130" s="2228"/>
      <c r="AH130" s="2228"/>
      <c r="AI130" s="2228"/>
      <c r="AJ130" s="2228"/>
      <c r="AK130" s="2228"/>
      <c r="AL130" s="2228"/>
      <c r="AM130" s="2228"/>
      <c r="AN130" s="2228"/>
      <c r="AO130" s="2228"/>
      <c r="AP130" s="2228"/>
      <c r="AQ130" s="2228"/>
      <c r="AR130" s="2228"/>
      <c r="AS130" s="2228"/>
      <c r="AT130" s="2228"/>
      <c r="AU130" s="2228"/>
      <c r="AV130" s="2228"/>
      <c r="AW130" s="2228"/>
      <c r="AX130" s="2228"/>
      <c r="AY130" s="2228"/>
      <c r="AZ130" s="1786"/>
      <c r="BA130" s="1773"/>
      <c r="BB130" s="1773"/>
      <c r="BC130" s="1773"/>
      <c r="BD130" s="1773"/>
      <c r="BE130" s="1773"/>
      <c r="BF130" s="1773"/>
      <c r="BG130" s="1773"/>
      <c r="BH130" s="1774"/>
      <c r="BI130" s="1773"/>
      <c r="BJ130" s="1773"/>
      <c r="BK130" s="1773"/>
      <c r="BL130" s="1773"/>
      <c r="BM130" s="1773"/>
      <c r="BN130" s="1773"/>
      <c r="BO130" s="1773"/>
      <c r="BP130" s="1773"/>
      <c r="BQ130" s="1774"/>
      <c r="BR130" s="1773"/>
      <c r="BS130" s="1773"/>
      <c r="BT130" s="1773"/>
      <c r="BU130" s="1773"/>
      <c r="BV130" s="1773"/>
      <c r="BW130" s="1773"/>
      <c r="BX130" s="1773"/>
      <c r="BY130" s="1773"/>
      <c r="BZ130" s="1777"/>
      <c r="CA130" s="64"/>
      <c r="CB130" s="2"/>
      <c r="CC130" s="18"/>
      <c r="CD130" s="2"/>
      <c r="EE130" s="1563"/>
      <c r="EF130" s="1563"/>
      <c r="EG130" s="1563"/>
      <c r="EH130" s="1563"/>
      <c r="EI130" s="1563"/>
      <c r="EJ130" s="1563"/>
      <c r="EK130" s="1563"/>
      <c r="EL130" s="1563"/>
      <c r="EM130" s="1563"/>
      <c r="EN130" s="1563"/>
      <c r="EO130" s="1563"/>
      <c r="EP130" s="1563"/>
      <c r="EQ130" s="1563"/>
      <c r="ER130" s="726"/>
      <c r="ES130" s="726"/>
      <c r="ET130" s="726"/>
      <c r="EU130" s="726"/>
      <c r="EV130" s="726"/>
      <c r="EW130" s="726"/>
      <c r="EX130" s="726"/>
      <c r="EY130" s="726"/>
      <c r="EZ130" s="1559"/>
      <c r="FA130" s="726"/>
      <c r="FB130" s="726"/>
      <c r="FC130" s="726"/>
      <c r="FD130" s="726"/>
      <c r="FE130" s="726"/>
      <c r="FF130" s="726"/>
      <c r="FG130" s="726"/>
      <c r="FH130" s="726"/>
      <c r="FI130" s="1559"/>
      <c r="FJ130" s="726"/>
      <c r="FK130" s="726"/>
      <c r="FL130" s="726"/>
      <c r="FM130" s="726"/>
      <c r="FN130" s="726"/>
      <c r="FO130" s="726"/>
      <c r="FP130" s="726"/>
      <c r="FQ130" s="726"/>
      <c r="FR130" s="1555"/>
      <c r="FS130" s="2"/>
      <c r="FT130" s="17"/>
    </row>
    <row r="131" spans="2:176" ht="9.75" customHeight="1" x14ac:dyDescent="0.2">
      <c r="B131" s="1049"/>
      <c r="C131" s="1050"/>
      <c r="D131" s="1050"/>
      <c r="E131" s="1050"/>
      <c r="F131" s="1084"/>
      <c r="G131" s="836"/>
      <c r="H131" s="836"/>
      <c r="I131" s="836"/>
      <c r="J131" s="836"/>
      <c r="K131" s="836"/>
      <c r="L131" s="368"/>
      <c r="M131" s="1296"/>
      <c r="N131" s="1296"/>
      <c r="O131" s="1296"/>
      <c r="P131" s="1296"/>
      <c r="Q131" s="1296"/>
      <c r="R131" s="1296"/>
      <c r="S131" s="1297"/>
      <c r="T131" s="14"/>
      <c r="V131" s="1934" t="s">
        <v>188</v>
      </c>
      <c r="W131" s="1935"/>
      <c r="X131" s="1935"/>
      <c r="Y131" s="1935"/>
      <c r="Z131" s="1935"/>
      <c r="AA131" s="1935"/>
      <c r="AB131" s="1935"/>
      <c r="AC131" s="1935"/>
      <c r="AD131" s="1935"/>
      <c r="AE131" s="1935"/>
      <c r="AF131" s="1935"/>
      <c r="AG131" s="1935"/>
      <c r="AH131" s="1935"/>
      <c r="AI131" s="1935"/>
      <c r="AJ131" s="1935"/>
      <c r="AK131" s="1935"/>
      <c r="AL131" s="1935"/>
      <c r="AM131" s="1935"/>
      <c r="AN131" s="1935"/>
      <c r="AO131" s="1935"/>
      <c r="AP131" s="1935"/>
      <c r="AQ131" s="1935"/>
      <c r="AR131" s="1935"/>
      <c r="AS131" s="1935"/>
      <c r="AT131" s="1935"/>
      <c r="AU131" s="1935"/>
      <c r="AV131" s="1935"/>
      <c r="AW131" s="1935"/>
      <c r="AX131" s="1935"/>
      <c r="AY131" s="1935"/>
      <c r="AZ131" s="1784" t="str">
        <f>IF(AZ77="","",AZ77)</f>
        <v/>
      </c>
      <c r="BA131" s="1769"/>
      <c r="BB131" s="1769"/>
      <c r="BC131" s="1769" t="str">
        <f>IF(BC77="","",BC77)</f>
        <v/>
      </c>
      <c r="BD131" s="1769"/>
      <c r="BE131" s="1769"/>
      <c r="BF131" s="1769" t="str">
        <f>IF(BF77="","",BF77)</f>
        <v/>
      </c>
      <c r="BG131" s="1769"/>
      <c r="BH131" s="1770"/>
      <c r="BI131" s="1769" t="str">
        <f>IF(BI77="","",BI77)</f>
        <v/>
      </c>
      <c r="BJ131" s="1769"/>
      <c r="BK131" s="1769"/>
      <c r="BL131" s="1769" t="str">
        <f>IF(BL77="","",BL77)</f>
        <v/>
      </c>
      <c r="BM131" s="1769"/>
      <c r="BN131" s="1769"/>
      <c r="BO131" s="1769" t="str">
        <f>IF(BO77="","",BO77)</f>
        <v/>
      </c>
      <c r="BP131" s="1769"/>
      <c r="BQ131" s="1770"/>
      <c r="BR131" s="1769" t="str">
        <f>IF(BR77="","",BR77)</f>
        <v/>
      </c>
      <c r="BS131" s="1769"/>
      <c r="BT131" s="1769"/>
      <c r="BU131" s="1769" t="str">
        <f>IF(BU77="","",BU77)</f>
        <v/>
      </c>
      <c r="BV131" s="1769"/>
      <c r="BW131" s="1769"/>
      <c r="BX131" s="1769" t="str">
        <f>IF(BX77="","",BX77)</f>
        <v/>
      </c>
      <c r="BY131" s="1769"/>
      <c r="BZ131" s="1775"/>
      <c r="CA131" s="64"/>
      <c r="CB131" s="2"/>
      <c r="CC131" s="106"/>
      <c r="CD131" s="107"/>
      <c r="CE131" s="1566" t="s">
        <v>34</v>
      </c>
      <c r="CF131" s="1566"/>
      <c r="CG131" s="1566"/>
      <c r="CH131" s="1566"/>
      <c r="CI131" s="1566"/>
      <c r="CJ131" s="1566"/>
      <c r="CK131" s="1566"/>
      <c r="CL131" s="1566"/>
      <c r="CM131" s="1566"/>
      <c r="CN131" s="1566"/>
      <c r="CO131" s="1566"/>
      <c r="CP131" s="1566"/>
      <c r="CQ131" s="1566"/>
      <c r="CR131" s="1566"/>
      <c r="CS131" s="1566"/>
      <c r="CT131" s="1566"/>
      <c r="CU131" s="1566"/>
      <c r="CV131" s="1567"/>
      <c r="CW131" s="1531" t="str">
        <f>IF(CW77="","",CW77)</f>
        <v/>
      </c>
      <c r="CX131" s="1531"/>
      <c r="CY131" s="1531"/>
      <c r="CZ131" s="1532"/>
      <c r="DA131" s="1530" t="str">
        <f>IF(DA77="","",DA77)</f>
        <v/>
      </c>
      <c r="DB131" s="1531"/>
      <c r="DC131" s="1531"/>
      <c r="DD131" s="1532"/>
      <c r="DE131" s="1530" t="str">
        <f>IF(DE77="","",DE77)</f>
        <v/>
      </c>
      <c r="DF131" s="1531"/>
      <c r="DG131" s="1531"/>
      <c r="DH131" s="1532"/>
      <c r="DI131" s="1530" t="str">
        <f>IF(DI77="","",DI77)</f>
        <v/>
      </c>
      <c r="DJ131" s="1531"/>
      <c r="DK131" s="1531"/>
      <c r="DL131" s="1532"/>
      <c r="DM131" s="1530" t="str">
        <f>IF(DM77="","",DM77)</f>
        <v/>
      </c>
      <c r="DN131" s="1531"/>
      <c r="DO131" s="1531"/>
      <c r="DP131" s="1532"/>
      <c r="DQ131" s="1530" t="str">
        <f>IF(DQ77="","",DQ77)</f>
        <v/>
      </c>
      <c r="DR131" s="1531"/>
      <c r="DS131" s="1531"/>
      <c r="DT131" s="1532"/>
      <c r="DU131" s="1530" t="str">
        <f>IF(DU77="","",DU77)</f>
        <v/>
      </c>
      <c r="DV131" s="1531"/>
      <c r="DW131" s="1531"/>
      <c r="DX131" s="1531"/>
      <c r="EE131" s="1563"/>
      <c r="EF131" s="1563"/>
      <c r="EG131" s="1563"/>
      <c r="EH131" s="1563"/>
      <c r="EI131" s="1563"/>
      <c r="EJ131" s="1563"/>
      <c r="EK131" s="1563"/>
      <c r="EL131" s="1563"/>
      <c r="EM131" s="1563"/>
      <c r="EN131" s="1563"/>
      <c r="EO131" s="1563"/>
      <c r="EP131" s="1563"/>
      <c r="EQ131" s="1563"/>
      <c r="ER131" s="726"/>
      <c r="ES131" s="726"/>
      <c r="ET131" s="726"/>
      <c r="EU131" s="726"/>
      <c r="EV131" s="726"/>
      <c r="EW131" s="726"/>
      <c r="EX131" s="726"/>
      <c r="EY131" s="726"/>
      <c r="EZ131" s="1559"/>
      <c r="FA131" s="726"/>
      <c r="FB131" s="726"/>
      <c r="FC131" s="726"/>
      <c r="FD131" s="726"/>
      <c r="FE131" s="726"/>
      <c r="FF131" s="726"/>
      <c r="FG131" s="726"/>
      <c r="FH131" s="726"/>
      <c r="FI131" s="1559"/>
      <c r="FJ131" s="726"/>
      <c r="FK131" s="726"/>
      <c r="FL131" s="726"/>
      <c r="FM131" s="726"/>
      <c r="FN131" s="726"/>
      <c r="FO131" s="726"/>
      <c r="FP131" s="726"/>
      <c r="FQ131" s="726"/>
      <c r="FR131" s="1555"/>
      <c r="FS131" s="2"/>
      <c r="FT131" s="17"/>
    </row>
    <row r="132" spans="2:176" ht="9.75" customHeight="1" x14ac:dyDescent="0.2">
      <c r="B132" s="1049" t="s">
        <v>9</v>
      </c>
      <c r="C132" s="1050"/>
      <c r="D132" s="1050"/>
      <c r="E132" s="1050"/>
      <c r="F132" s="813" t="str">
        <f>IF(F78="","",F78)</f>
        <v/>
      </c>
      <c r="G132" s="813"/>
      <c r="H132" s="813"/>
      <c r="I132" s="732" t="str">
        <f>IF(I78="","",I78)</f>
        <v>銀行</v>
      </c>
      <c r="J132" s="732"/>
      <c r="K132" s="813" t="str">
        <f>IF(K78="","",K78)</f>
        <v/>
      </c>
      <c r="L132" s="813"/>
      <c r="M132" s="813"/>
      <c r="N132" s="732" t="str">
        <f>IF(N78="","",N78)</f>
        <v>支店</v>
      </c>
      <c r="O132" s="732"/>
      <c r="P132" s="813" t="str">
        <f>IF(P78="","",P78)</f>
        <v/>
      </c>
      <c r="Q132" s="813"/>
      <c r="R132" s="813"/>
      <c r="S132" s="1078"/>
      <c r="T132" s="21"/>
      <c r="U132" s="70"/>
      <c r="V132" s="1937"/>
      <c r="W132" s="1938"/>
      <c r="X132" s="1938"/>
      <c r="Y132" s="1938"/>
      <c r="Z132" s="1938"/>
      <c r="AA132" s="1938"/>
      <c r="AB132" s="1938"/>
      <c r="AC132" s="1938"/>
      <c r="AD132" s="1938"/>
      <c r="AE132" s="1938"/>
      <c r="AF132" s="1938"/>
      <c r="AG132" s="1938"/>
      <c r="AH132" s="1938"/>
      <c r="AI132" s="1938"/>
      <c r="AJ132" s="1938"/>
      <c r="AK132" s="1938"/>
      <c r="AL132" s="1938"/>
      <c r="AM132" s="1938"/>
      <c r="AN132" s="1938"/>
      <c r="AO132" s="1938"/>
      <c r="AP132" s="1938"/>
      <c r="AQ132" s="1938"/>
      <c r="AR132" s="1938"/>
      <c r="AS132" s="1938"/>
      <c r="AT132" s="1938"/>
      <c r="AU132" s="1938"/>
      <c r="AV132" s="1938"/>
      <c r="AW132" s="1938"/>
      <c r="AX132" s="1938"/>
      <c r="AY132" s="1938"/>
      <c r="AZ132" s="1785"/>
      <c r="BA132" s="1771"/>
      <c r="BB132" s="1771"/>
      <c r="BC132" s="1771"/>
      <c r="BD132" s="1771"/>
      <c r="BE132" s="1771"/>
      <c r="BF132" s="1771"/>
      <c r="BG132" s="1771"/>
      <c r="BH132" s="1772"/>
      <c r="BI132" s="1771"/>
      <c r="BJ132" s="1771"/>
      <c r="BK132" s="1771"/>
      <c r="BL132" s="1771"/>
      <c r="BM132" s="1771"/>
      <c r="BN132" s="1771"/>
      <c r="BO132" s="1771"/>
      <c r="BP132" s="1771"/>
      <c r="BQ132" s="1772"/>
      <c r="BR132" s="1771"/>
      <c r="BS132" s="1771"/>
      <c r="BT132" s="1771"/>
      <c r="BU132" s="1771"/>
      <c r="BV132" s="1771"/>
      <c r="BW132" s="1771"/>
      <c r="BX132" s="1771"/>
      <c r="BY132" s="1771"/>
      <c r="BZ132" s="1776"/>
      <c r="CA132" s="64"/>
      <c r="CB132" s="2"/>
      <c r="CC132" s="106"/>
      <c r="CD132" s="107"/>
      <c r="CE132" s="1566"/>
      <c r="CF132" s="1566"/>
      <c r="CG132" s="1566"/>
      <c r="CH132" s="1566"/>
      <c r="CI132" s="1566"/>
      <c r="CJ132" s="1566"/>
      <c r="CK132" s="1566"/>
      <c r="CL132" s="1566"/>
      <c r="CM132" s="1566"/>
      <c r="CN132" s="1566"/>
      <c r="CO132" s="1566"/>
      <c r="CP132" s="1566"/>
      <c r="CQ132" s="1566"/>
      <c r="CR132" s="1566"/>
      <c r="CS132" s="1566"/>
      <c r="CT132" s="1566"/>
      <c r="CU132" s="1566"/>
      <c r="CV132" s="1567"/>
      <c r="CW132" s="1531"/>
      <c r="CX132" s="1531"/>
      <c r="CY132" s="1531"/>
      <c r="CZ132" s="1532"/>
      <c r="DA132" s="1530"/>
      <c r="DB132" s="1531"/>
      <c r="DC132" s="1531"/>
      <c r="DD132" s="1532"/>
      <c r="DE132" s="1530"/>
      <c r="DF132" s="1531"/>
      <c r="DG132" s="1531"/>
      <c r="DH132" s="1532"/>
      <c r="DI132" s="1530"/>
      <c r="DJ132" s="1531"/>
      <c r="DK132" s="1531"/>
      <c r="DL132" s="1532"/>
      <c r="DM132" s="1530"/>
      <c r="DN132" s="1531"/>
      <c r="DO132" s="1531"/>
      <c r="DP132" s="1532"/>
      <c r="DQ132" s="1530"/>
      <c r="DR132" s="1531"/>
      <c r="DS132" s="1531"/>
      <c r="DT132" s="1532"/>
      <c r="DU132" s="1530"/>
      <c r="DV132" s="1531"/>
      <c r="DW132" s="1531"/>
      <c r="DX132" s="1531"/>
      <c r="EE132" s="1556" t="s">
        <v>228</v>
      </c>
      <c r="EF132" s="1556"/>
      <c r="EG132" s="1556"/>
      <c r="EH132" s="1556"/>
      <c r="EI132" s="1556"/>
      <c r="EJ132" s="1556"/>
      <c r="EK132" s="1556"/>
      <c r="EL132" s="1556"/>
      <c r="EM132" s="1556"/>
      <c r="EN132" s="1556"/>
      <c r="EO132" s="1556"/>
      <c r="EP132" s="1556"/>
      <c r="EQ132" s="1556"/>
      <c r="ER132" s="364" t="str">
        <f>IF(ER78="","",ER78)</f>
        <v/>
      </c>
      <c r="ES132" s="364"/>
      <c r="ET132" s="364"/>
      <c r="EU132" s="364" t="str">
        <f>IF(EU78="","",EU78)</f>
        <v/>
      </c>
      <c r="EV132" s="364"/>
      <c r="EW132" s="364"/>
      <c r="EX132" s="364" t="str">
        <f>IF(EX78="","",EX78)</f>
        <v/>
      </c>
      <c r="EY132" s="364"/>
      <c r="EZ132" s="1570"/>
      <c r="FA132" s="364" t="str">
        <f>IF(FA78="","",FA78)</f>
        <v/>
      </c>
      <c r="FB132" s="364"/>
      <c r="FC132" s="364"/>
      <c r="FD132" s="364" t="str">
        <f>IF(FD78="","",FD78)</f>
        <v/>
      </c>
      <c r="FE132" s="364"/>
      <c r="FF132" s="364"/>
      <c r="FG132" s="364" t="str">
        <f>IF(FG78="","",FG78)</f>
        <v/>
      </c>
      <c r="FH132" s="364"/>
      <c r="FI132" s="1570"/>
      <c r="FJ132" s="364" t="str">
        <f>IF(FJ78="","",FJ78)</f>
        <v/>
      </c>
      <c r="FK132" s="364"/>
      <c r="FL132" s="364"/>
      <c r="FM132" s="364" t="str">
        <f>IF(FM78="","",FM78)</f>
        <v/>
      </c>
      <c r="FN132" s="364"/>
      <c r="FO132" s="364"/>
      <c r="FP132" s="364" t="str">
        <f>IF(FP78="","",FP78)</f>
        <v/>
      </c>
      <c r="FQ132" s="364"/>
      <c r="FR132" s="365"/>
      <c r="FS132" s="2"/>
      <c r="FT132" s="17"/>
    </row>
    <row r="133" spans="2:176" ht="9.75" customHeight="1" thickBot="1" x14ac:dyDescent="0.25">
      <c r="B133" s="1049"/>
      <c r="C133" s="1050"/>
      <c r="D133" s="1050"/>
      <c r="E133" s="1050"/>
      <c r="F133" s="813"/>
      <c r="G133" s="813"/>
      <c r="H133" s="813"/>
      <c r="I133" s="732"/>
      <c r="J133" s="732"/>
      <c r="K133" s="813"/>
      <c r="L133" s="813"/>
      <c r="M133" s="813"/>
      <c r="N133" s="732"/>
      <c r="O133" s="732"/>
      <c r="P133" s="813"/>
      <c r="Q133" s="813"/>
      <c r="R133" s="813"/>
      <c r="S133" s="1078"/>
      <c r="T133" s="21"/>
      <c r="U133" s="70"/>
      <c r="V133" s="1937"/>
      <c r="W133" s="1938"/>
      <c r="X133" s="1938"/>
      <c r="Y133" s="1938"/>
      <c r="Z133" s="1938"/>
      <c r="AA133" s="1938"/>
      <c r="AB133" s="1938"/>
      <c r="AC133" s="1938"/>
      <c r="AD133" s="1938"/>
      <c r="AE133" s="1938"/>
      <c r="AF133" s="1938"/>
      <c r="AG133" s="1938"/>
      <c r="AH133" s="1938"/>
      <c r="AI133" s="1938"/>
      <c r="AJ133" s="1938"/>
      <c r="AK133" s="1938"/>
      <c r="AL133" s="1938"/>
      <c r="AM133" s="1938"/>
      <c r="AN133" s="1938"/>
      <c r="AO133" s="1938"/>
      <c r="AP133" s="1938"/>
      <c r="AQ133" s="1938"/>
      <c r="AR133" s="1938"/>
      <c r="AS133" s="1938"/>
      <c r="AT133" s="1938"/>
      <c r="AU133" s="1938"/>
      <c r="AV133" s="1938"/>
      <c r="AW133" s="1938"/>
      <c r="AX133" s="1938"/>
      <c r="AY133" s="1938"/>
      <c r="AZ133" s="1786"/>
      <c r="BA133" s="1773"/>
      <c r="BB133" s="1773"/>
      <c r="BC133" s="1773"/>
      <c r="BD133" s="1773"/>
      <c r="BE133" s="1773"/>
      <c r="BF133" s="1773"/>
      <c r="BG133" s="1773"/>
      <c r="BH133" s="1774"/>
      <c r="BI133" s="1773"/>
      <c r="BJ133" s="1773"/>
      <c r="BK133" s="1773"/>
      <c r="BL133" s="1773"/>
      <c r="BM133" s="1773"/>
      <c r="BN133" s="1773"/>
      <c r="BO133" s="1773"/>
      <c r="BP133" s="1773"/>
      <c r="BQ133" s="1774"/>
      <c r="BR133" s="1773"/>
      <c r="BS133" s="1773"/>
      <c r="BT133" s="1773"/>
      <c r="BU133" s="1773"/>
      <c r="BV133" s="1773"/>
      <c r="BW133" s="1773"/>
      <c r="BX133" s="1773"/>
      <c r="BY133" s="1773"/>
      <c r="BZ133" s="1777"/>
      <c r="CA133" s="64"/>
      <c r="CB133" s="2"/>
      <c r="CC133" s="18"/>
      <c r="CD133" s="8"/>
      <c r="EE133" s="1556"/>
      <c r="EF133" s="1556"/>
      <c r="EG133" s="1556"/>
      <c r="EH133" s="1556"/>
      <c r="EI133" s="1556"/>
      <c r="EJ133" s="1556"/>
      <c r="EK133" s="1556"/>
      <c r="EL133" s="1556"/>
      <c r="EM133" s="1556"/>
      <c r="EN133" s="1556"/>
      <c r="EO133" s="1556"/>
      <c r="EP133" s="1556"/>
      <c r="EQ133" s="1556"/>
      <c r="ER133" s="726"/>
      <c r="ES133" s="726"/>
      <c r="ET133" s="726"/>
      <c r="EU133" s="726"/>
      <c r="EV133" s="726"/>
      <c r="EW133" s="726"/>
      <c r="EX133" s="726"/>
      <c r="EY133" s="726"/>
      <c r="EZ133" s="1559"/>
      <c r="FA133" s="726"/>
      <c r="FB133" s="726"/>
      <c r="FC133" s="726"/>
      <c r="FD133" s="726"/>
      <c r="FE133" s="726"/>
      <c r="FF133" s="726"/>
      <c r="FG133" s="726"/>
      <c r="FH133" s="726"/>
      <c r="FI133" s="1559"/>
      <c r="FJ133" s="726"/>
      <c r="FK133" s="726"/>
      <c r="FL133" s="726"/>
      <c r="FM133" s="726"/>
      <c r="FN133" s="726"/>
      <c r="FO133" s="726"/>
      <c r="FP133" s="726"/>
      <c r="FQ133" s="726"/>
      <c r="FR133" s="1555"/>
      <c r="FS133" s="2"/>
      <c r="FT133" s="17"/>
    </row>
    <row r="134" spans="2:176" ht="9.75" customHeight="1" x14ac:dyDescent="0.2">
      <c r="B134" s="1049" t="s">
        <v>10</v>
      </c>
      <c r="C134" s="1050"/>
      <c r="D134" s="1050"/>
      <c r="E134" s="1050"/>
      <c r="F134" s="1090" t="str">
        <f>IF(F80="","",F80)</f>
        <v/>
      </c>
      <c r="G134" s="1090"/>
      <c r="H134" s="1090"/>
      <c r="I134" s="1090"/>
      <c r="J134" s="1090"/>
      <c r="K134" s="1090"/>
      <c r="L134" s="1090"/>
      <c r="M134" s="1090"/>
      <c r="N134" s="1090"/>
      <c r="O134" s="1090"/>
      <c r="P134" s="1090"/>
      <c r="Q134" s="1090"/>
      <c r="R134" s="1090"/>
      <c r="S134" s="1091"/>
      <c r="T134" s="22"/>
      <c r="V134" s="2000" t="s">
        <v>189</v>
      </c>
      <c r="W134" s="2001"/>
      <c r="X134" s="2001"/>
      <c r="Y134" s="2001"/>
      <c r="Z134" s="2001"/>
      <c r="AA134" s="2001"/>
      <c r="AB134" s="2001"/>
      <c r="AC134" s="2001"/>
      <c r="AD134" s="2001"/>
      <c r="AE134" s="2001"/>
      <c r="AF134" s="2001"/>
      <c r="AG134" s="2001"/>
      <c r="AH134" s="2001"/>
      <c r="AI134" s="2001"/>
      <c r="AJ134" s="2001"/>
      <c r="AK134" s="2001"/>
      <c r="AL134" s="2001"/>
      <c r="AM134" s="2001"/>
      <c r="AN134" s="2001"/>
      <c r="AO134" s="2001"/>
      <c r="AP134" s="2001"/>
      <c r="AQ134" s="2001"/>
      <c r="AR134" s="2001"/>
      <c r="AS134" s="2001"/>
      <c r="AT134" s="2001"/>
      <c r="AU134" s="2001"/>
      <c r="AV134" s="2001"/>
      <c r="AW134" s="2001"/>
      <c r="AX134" s="2001"/>
      <c r="AY134" s="2001"/>
      <c r="AZ134" s="1797" t="str">
        <f>IF(AZ80="","",AZ80)</f>
        <v/>
      </c>
      <c r="BA134" s="1791"/>
      <c r="BB134" s="1791"/>
      <c r="BC134" s="1791" t="str">
        <f>IF(BC80="","",BC80)</f>
        <v/>
      </c>
      <c r="BD134" s="1791"/>
      <c r="BE134" s="1791"/>
      <c r="BF134" s="1791" t="str">
        <f>IF(BF80="","",BF80)</f>
        <v/>
      </c>
      <c r="BG134" s="1791"/>
      <c r="BH134" s="1800"/>
      <c r="BI134" s="1791" t="str">
        <f>IF(BI80="","",BI80)</f>
        <v/>
      </c>
      <c r="BJ134" s="1791"/>
      <c r="BK134" s="1791"/>
      <c r="BL134" s="1791" t="str">
        <f>IF(BL80="","",BL80)</f>
        <v/>
      </c>
      <c r="BM134" s="1791"/>
      <c r="BN134" s="1791"/>
      <c r="BO134" s="1791" t="str">
        <f>IF(BO80="","",BO80)</f>
        <v/>
      </c>
      <c r="BP134" s="1791"/>
      <c r="BQ134" s="1800"/>
      <c r="BR134" s="1791" t="str">
        <f>IF(BR80="","",BR80)</f>
        <v/>
      </c>
      <c r="BS134" s="1791"/>
      <c r="BT134" s="1791"/>
      <c r="BU134" s="1791" t="str">
        <f>IF(BU80="","",BU80)</f>
        <v/>
      </c>
      <c r="BV134" s="1791"/>
      <c r="BW134" s="1791"/>
      <c r="BX134" s="1791" t="str">
        <f>IF(BX80="","",BX80)</f>
        <v/>
      </c>
      <c r="BY134" s="1791"/>
      <c r="BZ134" s="1792"/>
      <c r="CA134" s="64"/>
      <c r="CB134" s="2"/>
      <c r="CC134" s="18"/>
      <c r="CD134" s="2"/>
      <c r="CK134" s="1568" t="s">
        <v>36</v>
      </c>
      <c r="CL134" s="1568"/>
      <c r="CM134" s="1568"/>
      <c r="CN134" s="1568"/>
      <c r="CO134" s="1568"/>
      <c r="CP134" s="1568"/>
      <c r="CQ134" s="1568"/>
      <c r="CR134" s="1568"/>
      <c r="CS134" s="1568"/>
      <c r="CT134" s="1568"/>
      <c r="CU134" s="1568"/>
      <c r="CV134" s="1568"/>
      <c r="CW134" s="1569" t="s">
        <v>229</v>
      </c>
      <c r="CX134" s="1569"/>
      <c r="CY134" s="1569"/>
      <c r="CZ134" s="1569"/>
      <c r="DA134" s="1569"/>
      <c r="DB134" s="1569"/>
      <c r="DC134" s="1569"/>
      <c r="DD134" s="1569"/>
      <c r="DE134" s="1569"/>
      <c r="DF134" s="1569"/>
      <c r="DG134" s="1569"/>
      <c r="DH134" s="1569"/>
      <c r="DI134" s="1569"/>
      <c r="DJ134" s="1569"/>
      <c r="DK134" s="1569"/>
      <c r="DL134" s="1569"/>
      <c r="DM134" s="1569"/>
      <c r="DN134" s="1569"/>
      <c r="DO134" s="1569"/>
      <c r="DP134" s="1569"/>
      <c r="DQ134" s="1569"/>
      <c r="DR134" s="1569"/>
      <c r="DS134" s="1569"/>
      <c r="DT134" s="1569"/>
      <c r="DU134" s="1569"/>
      <c r="DV134" s="1569"/>
      <c r="DW134" s="1569"/>
      <c r="DX134" s="1569"/>
      <c r="EE134" s="1556"/>
      <c r="EF134" s="1556"/>
      <c r="EG134" s="1556"/>
      <c r="EH134" s="1556"/>
      <c r="EI134" s="1556"/>
      <c r="EJ134" s="1556"/>
      <c r="EK134" s="1556"/>
      <c r="EL134" s="1556"/>
      <c r="EM134" s="1556"/>
      <c r="EN134" s="1556"/>
      <c r="EO134" s="1556"/>
      <c r="EP134" s="1556"/>
      <c r="EQ134" s="1556"/>
      <c r="ER134" s="367"/>
      <c r="ES134" s="367"/>
      <c r="ET134" s="367"/>
      <c r="EU134" s="367"/>
      <c r="EV134" s="367"/>
      <c r="EW134" s="367"/>
      <c r="EX134" s="367"/>
      <c r="EY134" s="367"/>
      <c r="EZ134" s="1565"/>
      <c r="FA134" s="367"/>
      <c r="FB134" s="367"/>
      <c r="FC134" s="367"/>
      <c r="FD134" s="367"/>
      <c r="FE134" s="367"/>
      <c r="FF134" s="367"/>
      <c r="FG134" s="367"/>
      <c r="FH134" s="367"/>
      <c r="FI134" s="1565"/>
      <c r="FJ134" s="367"/>
      <c r="FK134" s="367"/>
      <c r="FL134" s="367"/>
      <c r="FM134" s="367"/>
      <c r="FN134" s="367"/>
      <c r="FO134" s="367"/>
      <c r="FP134" s="367"/>
      <c r="FQ134" s="367"/>
      <c r="FR134" s="368"/>
      <c r="FS134" s="2"/>
      <c r="FT134" s="17"/>
    </row>
    <row r="135" spans="2:176" ht="9.75" customHeight="1" x14ac:dyDescent="0.2">
      <c r="B135" s="1049"/>
      <c r="C135" s="1050"/>
      <c r="D135" s="1050"/>
      <c r="E135" s="1050"/>
      <c r="F135" s="1090"/>
      <c r="G135" s="1090"/>
      <c r="H135" s="1090"/>
      <c r="I135" s="1090"/>
      <c r="J135" s="1090"/>
      <c r="K135" s="1090"/>
      <c r="L135" s="1090"/>
      <c r="M135" s="1090"/>
      <c r="N135" s="1090"/>
      <c r="O135" s="1090"/>
      <c r="P135" s="1090"/>
      <c r="Q135" s="1090"/>
      <c r="R135" s="1090"/>
      <c r="S135" s="1091"/>
      <c r="T135" s="22"/>
      <c r="U135" s="70"/>
      <c r="V135" s="2002"/>
      <c r="W135" s="2003"/>
      <c r="X135" s="2003"/>
      <c r="Y135" s="2003"/>
      <c r="Z135" s="2003"/>
      <c r="AA135" s="2003"/>
      <c r="AB135" s="2003"/>
      <c r="AC135" s="2003"/>
      <c r="AD135" s="2003"/>
      <c r="AE135" s="2003"/>
      <c r="AF135" s="2003"/>
      <c r="AG135" s="2003"/>
      <c r="AH135" s="2003"/>
      <c r="AI135" s="2003"/>
      <c r="AJ135" s="2003"/>
      <c r="AK135" s="2003"/>
      <c r="AL135" s="2003"/>
      <c r="AM135" s="2003"/>
      <c r="AN135" s="2003"/>
      <c r="AO135" s="2003"/>
      <c r="AP135" s="2003"/>
      <c r="AQ135" s="2003"/>
      <c r="AR135" s="2003"/>
      <c r="AS135" s="2003"/>
      <c r="AT135" s="2003"/>
      <c r="AU135" s="2003"/>
      <c r="AV135" s="2003"/>
      <c r="AW135" s="2003"/>
      <c r="AX135" s="2003"/>
      <c r="AY135" s="2003"/>
      <c r="AZ135" s="1798"/>
      <c r="BA135" s="1793"/>
      <c r="BB135" s="1793"/>
      <c r="BC135" s="1793"/>
      <c r="BD135" s="1793"/>
      <c r="BE135" s="1793"/>
      <c r="BF135" s="1793"/>
      <c r="BG135" s="1793"/>
      <c r="BH135" s="1801"/>
      <c r="BI135" s="1793"/>
      <c r="BJ135" s="1793"/>
      <c r="BK135" s="1793"/>
      <c r="BL135" s="1793"/>
      <c r="BM135" s="1793"/>
      <c r="BN135" s="1793"/>
      <c r="BO135" s="1793"/>
      <c r="BP135" s="1793"/>
      <c r="BQ135" s="1801"/>
      <c r="BR135" s="1793"/>
      <c r="BS135" s="1793"/>
      <c r="BT135" s="1793"/>
      <c r="BU135" s="1793"/>
      <c r="BV135" s="1793"/>
      <c r="BW135" s="1793"/>
      <c r="BX135" s="1793"/>
      <c r="BY135" s="1793"/>
      <c r="BZ135" s="1794"/>
      <c r="CA135" s="64"/>
      <c r="CB135" s="2"/>
      <c r="CC135" s="106"/>
      <c r="CD135" s="107"/>
      <c r="CE135" s="1608" t="s">
        <v>176</v>
      </c>
      <c r="CF135" s="1609"/>
      <c r="CG135" s="1609"/>
      <c r="CH135" s="1609"/>
      <c r="CI135" s="1609"/>
      <c r="CJ135" s="1609"/>
      <c r="CK135" s="1614" t="str">
        <f>IF(CK81="","",CK81)</f>
        <v>1</v>
      </c>
      <c r="CL135" s="1614"/>
      <c r="CM135" s="1614"/>
      <c r="CN135" s="1615"/>
      <c r="CO135" s="1616" t="str">
        <f>IF(CO81="","",CO81)</f>
        <v>2</v>
      </c>
      <c r="CP135" s="1614"/>
      <c r="CQ135" s="1614"/>
      <c r="CR135" s="1617"/>
      <c r="CS135" s="1618" t="str">
        <f>IF(CS81="","",CS81)</f>
        <v>3</v>
      </c>
      <c r="CT135" s="1614"/>
      <c r="CU135" s="1614"/>
      <c r="CV135" s="1614"/>
      <c r="CW135" s="1619" t="str">
        <f>IF(CW81="","",CW81)</f>
        <v>未成工事支出金</v>
      </c>
      <c r="CX135" s="1619"/>
      <c r="CY135" s="1619"/>
      <c r="CZ135" s="1619"/>
      <c r="DA135" s="1619"/>
      <c r="DB135" s="1619"/>
      <c r="DC135" s="1619"/>
      <c r="DD135" s="1619"/>
      <c r="DE135" s="1619"/>
      <c r="DF135" s="1619"/>
      <c r="DG135" s="1619"/>
      <c r="DH135" s="1619"/>
      <c r="DI135" s="1619"/>
      <c r="DJ135" s="1619"/>
      <c r="DK135" s="1619"/>
      <c r="DL135" s="1619"/>
      <c r="DM135" s="1619"/>
      <c r="DN135" s="1619"/>
      <c r="DO135" s="1619"/>
      <c r="DP135" s="1619"/>
      <c r="DQ135" s="1619"/>
      <c r="DR135" s="1619"/>
      <c r="DS135" s="1619"/>
      <c r="DT135" s="1619"/>
      <c r="DU135" s="1619"/>
      <c r="DV135" s="1619"/>
      <c r="DW135" s="1619"/>
      <c r="DX135" s="1620"/>
      <c r="EE135" s="1556" t="s">
        <v>230</v>
      </c>
      <c r="EF135" s="1556"/>
      <c r="EG135" s="1556"/>
      <c r="EH135" s="1556"/>
      <c r="EI135" s="1556"/>
      <c r="EJ135" s="1556"/>
      <c r="EK135" s="1556"/>
      <c r="EL135" s="1556"/>
      <c r="EM135" s="1556"/>
      <c r="EN135" s="1556"/>
      <c r="EO135" s="1556"/>
      <c r="EP135" s="1556"/>
      <c r="EQ135" s="1556"/>
      <c r="ER135" s="726" t="str">
        <f>IF(ER81="","",ER81)</f>
        <v/>
      </c>
      <c r="ES135" s="726"/>
      <c r="ET135" s="726"/>
      <c r="EU135" s="726" t="str">
        <f>IF(EU81="","",EU81)</f>
        <v/>
      </c>
      <c r="EV135" s="726"/>
      <c r="EW135" s="726"/>
      <c r="EX135" s="726" t="str">
        <f>IF(EX81="","",EX81)</f>
        <v/>
      </c>
      <c r="EY135" s="726"/>
      <c r="EZ135" s="1559"/>
      <c r="FA135" s="726" t="str">
        <f>IF(FA81="","",FA81)</f>
        <v/>
      </c>
      <c r="FB135" s="726"/>
      <c r="FC135" s="726"/>
      <c r="FD135" s="726" t="str">
        <f>IF(FD81="","",FD81)</f>
        <v/>
      </c>
      <c r="FE135" s="726"/>
      <c r="FF135" s="726"/>
      <c r="FG135" s="726" t="str">
        <f>IF(FG81="","",FG81)</f>
        <v/>
      </c>
      <c r="FH135" s="726"/>
      <c r="FI135" s="1559"/>
      <c r="FJ135" s="726" t="str">
        <f>IF(FJ81="","",FJ81)</f>
        <v/>
      </c>
      <c r="FK135" s="726"/>
      <c r="FL135" s="726"/>
      <c r="FM135" s="726" t="str">
        <f>IF(FM81="","",FM81)</f>
        <v/>
      </c>
      <c r="FN135" s="726"/>
      <c r="FO135" s="726"/>
      <c r="FP135" s="726" t="str">
        <f>IF(FP81="","",FP81)</f>
        <v/>
      </c>
      <c r="FQ135" s="726"/>
      <c r="FR135" s="1555"/>
      <c r="FS135" s="2"/>
      <c r="FT135" s="17"/>
    </row>
    <row r="136" spans="2:176" ht="9.75" customHeight="1" thickBot="1" x14ac:dyDescent="0.25">
      <c r="B136" s="1049" t="s">
        <v>11</v>
      </c>
      <c r="C136" s="1050"/>
      <c r="D136" s="1050"/>
      <c r="E136" s="1050"/>
      <c r="F136" s="1090" t="str">
        <f>IF(F82="","",F82)</f>
        <v/>
      </c>
      <c r="G136" s="1090"/>
      <c r="H136" s="1090"/>
      <c r="I136" s="1090"/>
      <c r="J136" s="1090"/>
      <c r="K136" s="1090"/>
      <c r="L136" s="1090"/>
      <c r="M136" s="1090"/>
      <c r="N136" s="1090"/>
      <c r="O136" s="1090"/>
      <c r="P136" s="1090"/>
      <c r="Q136" s="1090"/>
      <c r="R136" s="1090"/>
      <c r="S136" s="1091"/>
      <c r="T136" s="22"/>
      <c r="U136" s="70"/>
      <c r="V136" s="2004"/>
      <c r="W136" s="2005"/>
      <c r="X136" s="2005"/>
      <c r="Y136" s="2005"/>
      <c r="Z136" s="2005"/>
      <c r="AA136" s="2005"/>
      <c r="AB136" s="2005"/>
      <c r="AC136" s="2005"/>
      <c r="AD136" s="2005"/>
      <c r="AE136" s="2005"/>
      <c r="AF136" s="2005"/>
      <c r="AG136" s="2005"/>
      <c r="AH136" s="2005"/>
      <c r="AI136" s="2005"/>
      <c r="AJ136" s="2005"/>
      <c r="AK136" s="2005"/>
      <c r="AL136" s="2005"/>
      <c r="AM136" s="2005"/>
      <c r="AN136" s="2005"/>
      <c r="AO136" s="2005"/>
      <c r="AP136" s="2005"/>
      <c r="AQ136" s="2005"/>
      <c r="AR136" s="2005"/>
      <c r="AS136" s="2005"/>
      <c r="AT136" s="2005"/>
      <c r="AU136" s="2005"/>
      <c r="AV136" s="2005"/>
      <c r="AW136" s="2005"/>
      <c r="AX136" s="2005"/>
      <c r="AY136" s="2005"/>
      <c r="AZ136" s="1799"/>
      <c r="BA136" s="1795"/>
      <c r="BB136" s="1795"/>
      <c r="BC136" s="1795"/>
      <c r="BD136" s="1795"/>
      <c r="BE136" s="1795"/>
      <c r="BF136" s="1795"/>
      <c r="BG136" s="1795"/>
      <c r="BH136" s="1802"/>
      <c r="BI136" s="1795"/>
      <c r="BJ136" s="1795"/>
      <c r="BK136" s="1795"/>
      <c r="BL136" s="1795"/>
      <c r="BM136" s="1795"/>
      <c r="BN136" s="1795"/>
      <c r="BO136" s="1795"/>
      <c r="BP136" s="1795"/>
      <c r="BQ136" s="1802"/>
      <c r="BR136" s="1795"/>
      <c r="BS136" s="1795"/>
      <c r="BT136" s="1795"/>
      <c r="BU136" s="1795"/>
      <c r="BV136" s="1795"/>
      <c r="BW136" s="1795"/>
      <c r="BX136" s="1795"/>
      <c r="BY136" s="1795"/>
      <c r="BZ136" s="1796"/>
      <c r="CA136" s="64"/>
      <c r="CB136" s="2"/>
      <c r="CC136" s="106"/>
      <c r="CD136" s="107"/>
      <c r="CE136" s="1610"/>
      <c r="CF136" s="1611"/>
      <c r="CG136" s="1611"/>
      <c r="CH136" s="1611"/>
      <c r="CI136" s="1611"/>
      <c r="CJ136" s="1611"/>
      <c r="CK136" s="1614"/>
      <c r="CL136" s="1614"/>
      <c r="CM136" s="1614"/>
      <c r="CN136" s="1615"/>
      <c r="CO136" s="1616"/>
      <c r="CP136" s="1614"/>
      <c r="CQ136" s="1614"/>
      <c r="CR136" s="1617"/>
      <c r="CS136" s="1618"/>
      <c r="CT136" s="1614"/>
      <c r="CU136" s="1614"/>
      <c r="CV136" s="1614"/>
      <c r="CW136" s="1621"/>
      <c r="CX136" s="1621"/>
      <c r="CY136" s="1621"/>
      <c r="CZ136" s="1621"/>
      <c r="DA136" s="1621"/>
      <c r="DB136" s="1621"/>
      <c r="DC136" s="1621"/>
      <c r="DD136" s="1621"/>
      <c r="DE136" s="1621"/>
      <c r="DF136" s="1621"/>
      <c r="DG136" s="1621"/>
      <c r="DH136" s="1621"/>
      <c r="DI136" s="1621"/>
      <c r="DJ136" s="1621"/>
      <c r="DK136" s="1621"/>
      <c r="DL136" s="1621"/>
      <c r="DM136" s="1621"/>
      <c r="DN136" s="1621"/>
      <c r="DO136" s="1621"/>
      <c r="DP136" s="1621"/>
      <c r="DQ136" s="1621"/>
      <c r="DR136" s="1621"/>
      <c r="DS136" s="1621"/>
      <c r="DT136" s="1621"/>
      <c r="DU136" s="1621"/>
      <c r="DV136" s="1621"/>
      <c r="DW136" s="1621"/>
      <c r="DX136" s="1622"/>
      <c r="EC136" s="2"/>
      <c r="ED136" s="2"/>
      <c r="EE136" s="1556"/>
      <c r="EF136" s="1556"/>
      <c r="EG136" s="1556"/>
      <c r="EH136" s="1556"/>
      <c r="EI136" s="1556"/>
      <c r="EJ136" s="1556"/>
      <c r="EK136" s="1556"/>
      <c r="EL136" s="1556"/>
      <c r="EM136" s="1556"/>
      <c r="EN136" s="1556"/>
      <c r="EO136" s="1556"/>
      <c r="EP136" s="1556"/>
      <c r="EQ136" s="1556"/>
      <c r="ER136" s="726"/>
      <c r="ES136" s="726"/>
      <c r="ET136" s="726"/>
      <c r="EU136" s="726"/>
      <c r="EV136" s="726"/>
      <c r="EW136" s="726"/>
      <c r="EX136" s="726"/>
      <c r="EY136" s="726"/>
      <c r="EZ136" s="1559"/>
      <c r="FA136" s="726"/>
      <c r="FB136" s="726"/>
      <c r="FC136" s="726"/>
      <c r="FD136" s="726"/>
      <c r="FE136" s="726"/>
      <c r="FF136" s="726"/>
      <c r="FG136" s="726"/>
      <c r="FH136" s="726"/>
      <c r="FI136" s="1559"/>
      <c r="FJ136" s="726"/>
      <c r="FK136" s="726"/>
      <c r="FL136" s="726"/>
      <c r="FM136" s="726"/>
      <c r="FN136" s="726"/>
      <c r="FO136" s="726"/>
      <c r="FP136" s="726"/>
      <c r="FQ136" s="726"/>
      <c r="FR136" s="1555"/>
      <c r="FS136" s="2"/>
      <c r="FT136" s="17"/>
    </row>
    <row r="137" spans="2:176" ht="9.75" customHeight="1" x14ac:dyDescent="0.2">
      <c r="B137" s="1049"/>
      <c r="C137" s="1050"/>
      <c r="D137" s="1050"/>
      <c r="E137" s="1050"/>
      <c r="F137" s="1090"/>
      <c r="G137" s="1090"/>
      <c r="H137" s="1090"/>
      <c r="I137" s="1090"/>
      <c r="J137" s="1090"/>
      <c r="K137" s="1090"/>
      <c r="L137" s="1090"/>
      <c r="M137" s="1090"/>
      <c r="N137" s="1090"/>
      <c r="O137" s="1090"/>
      <c r="P137" s="1090"/>
      <c r="Q137" s="1090"/>
      <c r="R137" s="1090"/>
      <c r="S137" s="1091"/>
      <c r="T137" s="22"/>
      <c r="V137" s="1937" t="s">
        <v>252</v>
      </c>
      <c r="W137" s="1938"/>
      <c r="X137" s="1938"/>
      <c r="Y137" s="1938"/>
      <c r="Z137" s="1938"/>
      <c r="AA137" s="1938"/>
      <c r="AB137" s="1938"/>
      <c r="AC137" s="1938"/>
      <c r="AD137" s="1938"/>
      <c r="AE137" s="1938"/>
      <c r="AF137" s="1938"/>
      <c r="AG137" s="1938"/>
      <c r="AH137" s="1938"/>
      <c r="AI137" s="1938"/>
      <c r="AJ137" s="1938"/>
      <c r="AK137" s="1938"/>
      <c r="AL137" s="1938"/>
      <c r="AM137" s="1938"/>
      <c r="AN137" s="1938"/>
      <c r="AO137" s="1938"/>
      <c r="AP137" s="1938"/>
      <c r="AQ137" s="1938"/>
      <c r="AR137" s="1938"/>
      <c r="AS137" s="1938"/>
      <c r="AT137" s="1938"/>
      <c r="AU137" s="1938"/>
      <c r="AV137" s="1938"/>
      <c r="AW137" s="1938"/>
      <c r="AX137" s="1938"/>
      <c r="AY137" s="1938"/>
      <c r="AZ137" s="1785" t="str">
        <f>IF(AZ83="","",AZ83)</f>
        <v/>
      </c>
      <c r="BA137" s="1771"/>
      <c r="BB137" s="1771"/>
      <c r="BC137" s="1771" t="str">
        <f>IF(BC83="","",BC83)</f>
        <v/>
      </c>
      <c r="BD137" s="1771"/>
      <c r="BE137" s="1771"/>
      <c r="BF137" s="1771" t="str">
        <f>IF(BF83="","",BF83)</f>
        <v/>
      </c>
      <c r="BG137" s="1771"/>
      <c r="BH137" s="1772"/>
      <c r="BI137" s="1771" t="str">
        <f>IF(BI83="","",BI83)</f>
        <v/>
      </c>
      <c r="BJ137" s="1771"/>
      <c r="BK137" s="1771"/>
      <c r="BL137" s="1771" t="str">
        <f>IF(BL83="","",BL83)</f>
        <v/>
      </c>
      <c r="BM137" s="1771"/>
      <c r="BN137" s="1771"/>
      <c r="BO137" s="1771" t="str">
        <f>IF(BO83="","",BO83)</f>
        <v/>
      </c>
      <c r="BP137" s="1771"/>
      <c r="BQ137" s="1772"/>
      <c r="BR137" s="1771" t="str">
        <f>IF(BR83="","",BR83)</f>
        <v/>
      </c>
      <c r="BS137" s="1771"/>
      <c r="BT137" s="1771"/>
      <c r="BU137" s="1771" t="str">
        <f>IF(BU83="","",BU83)</f>
        <v/>
      </c>
      <c r="BV137" s="1771"/>
      <c r="BW137" s="1771"/>
      <c r="BX137" s="1771" t="str">
        <f>IF(BX83="","",BX83)</f>
        <v/>
      </c>
      <c r="BY137" s="1771"/>
      <c r="BZ137" s="1776"/>
      <c r="CA137" s="64"/>
      <c r="CB137" s="2"/>
      <c r="CC137" s="18"/>
      <c r="CD137" s="8"/>
      <c r="CE137" s="1612"/>
      <c r="CF137" s="1613"/>
      <c r="CG137" s="1613"/>
      <c r="CH137" s="1613"/>
      <c r="CI137" s="1613"/>
      <c r="CJ137" s="1613"/>
      <c r="CK137" s="1614"/>
      <c r="CL137" s="1614"/>
      <c r="CM137" s="1614"/>
      <c r="CN137" s="1615"/>
      <c r="CO137" s="1616"/>
      <c r="CP137" s="1614"/>
      <c r="CQ137" s="1614"/>
      <c r="CR137" s="1617"/>
      <c r="CS137" s="1618"/>
      <c r="CT137" s="1614"/>
      <c r="CU137" s="1614"/>
      <c r="CV137" s="1614"/>
      <c r="CW137" s="1623"/>
      <c r="CX137" s="1623"/>
      <c r="CY137" s="1623"/>
      <c r="CZ137" s="1623"/>
      <c r="DA137" s="1623"/>
      <c r="DB137" s="1623"/>
      <c r="DC137" s="1623"/>
      <c r="DD137" s="1623"/>
      <c r="DE137" s="1623"/>
      <c r="DF137" s="1623"/>
      <c r="DG137" s="1623"/>
      <c r="DH137" s="1623"/>
      <c r="DI137" s="1623"/>
      <c r="DJ137" s="1623"/>
      <c r="DK137" s="1623"/>
      <c r="DL137" s="1623"/>
      <c r="DM137" s="1623"/>
      <c r="DN137" s="1623"/>
      <c r="DO137" s="1623"/>
      <c r="DP137" s="1623"/>
      <c r="DQ137" s="1623"/>
      <c r="DR137" s="1623"/>
      <c r="DS137" s="1623"/>
      <c r="DT137" s="1623"/>
      <c r="DU137" s="1623"/>
      <c r="DV137" s="1623"/>
      <c r="DW137" s="1623"/>
      <c r="DX137" s="1624"/>
      <c r="DY137" s="8"/>
      <c r="DZ137" s="8"/>
      <c r="EA137" s="8"/>
      <c r="EB137" s="2"/>
      <c r="EC137" s="8"/>
      <c r="ED137" s="8"/>
      <c r="EE137" s="1556"/>
      <c r="EF137" s="1556"/>
      <c r="EG137" s="1556"/>
      <c r="EH137" s="1556"/>
      <c r="EI137" s="1556"/>
      <c r="EJ137" s="1556"/>
      <c r="EK137" s="1556"/>
      <c r="EL137" s="1556"/>
      <c r="EM137" s="1556"/>
      <c r="EN137" s="1556"/>
      <c r="EO137" s="1556"/>
      <c r="EP137" s="1556"/>
      <c r="EQ137" s="1556"/>
      <c r="ER137" s="726"/>
      <c r="ES137" s="726"/>
      <c r="ET137" s="726"/>
      <c r="EU137" s="726"/>
      <c r="EV137" s="726"/>
      <c r="EW137" s="726"/>
      <c r="EX137" s="726"/>
      <c r="EY137" s="726"/>
      <c r="EZ137" s="1559"/>
      <c r="FA137" s="726"/>
      <c r="FB137" s="726"/>
      <c r="FC137" s="726"/>
      <c r="FD137" s="726"/>
      <c r="FE137" s="726"/>
      <c r="FF137" s="726"/>
      <c r="FG137" s="726"/>
      <c r="FH137" s="726"/>
      <c r="FI137" s="1559"/>
      <c r="FJ137" s="726"/>
      <c r="FK137" s="726"/>
      <c r="FL137" s="726"/>
      <c r="FM137" s="726"/>
      <c r="FN137" s="726"/>
      <c r="FO137" s="726"/>
      <c r="FP137" s="726"/>
      <c r="FQ137" s="726"/>
      <c r="FR137" s="1555"/>
      <c r="FS137" s="2"/>
      <c r="FT137" s="17"/>
    </row>
    <row r="138" spans="2:176" ht="9.75" customHeight="1" x14ac:dyDescent="0.2">
      <c r="B138" s="1049" t="s">
        <v>12</v>
      </c>
      <c r="C138" s="1050"/>
      <c r="D138" s="1050"/>
      <c r="E138" s="1050"/>
      <c r="F138" s="1090" t="str">
        <f>IF(F84="","",F84)</f>
        <v/>
      </c>
      <c r="G138" s="1090"/>
      <c r="H138" s="1090"/>
      <c r="I138" s="1090"/>
      <c r="J138" s="1090"/>
      <c r="K138" s="1090"/>
      <c r="L138" s="1090"/>
      <c r="M138" s="1090"/>
      <c r="N138" s="1090"/>
      <c r="O138" s="1090"/>
      <c r="P138" s="1090"/>
      <c r="Q138" s="1090"/>
      <c r="R138" s="1090"/>
      <c r="S138" s="1091"/>
      <c r="T138" s="22"/>
      <c r="U138" s="70"/>
      <c r="V138" s="1937"/>
      <c r="W138" s="1938"/>
      <c r="X138" s="1938"/>
      <c r="Y138" s="1938"/>
      <c r="Z138" s="1938"/>
      <c r="AA138" s="1938"/>
      <c r="AB138" s="1938"/>
      <c r="AC138" s="1938"/>
      <c r="AD138" s="1938"/>
      <c r="AE138" s="1938"/>
      <c r="AF138" s="1938"/>
      <c r="AG138" s="1938"/>
      <c r="AH138" s="1938"/>
      <c r="AI138" s="1938"/>
      <c r="AJ138" s="1938"/>
      <c r="AK138" s="1938"/>
      <c r="AL138" s="1938"/>
      <c r="AM138" s="1938"/>
      <c r="AN138" s="1938"/>
      <c r="AO138" s="1938"/>
      <c r="AP138" s="1938"/>
      <c r="AQ138" s="1938"/>
      <c r="AR138" s="1938"/>
      <c r="AS138" s="1938"/>
      <c r="AT138" s="1938"/>
      <c r="AU138" s="1938"/>
      <c r="AV138" s="1938"/>
      <c r="AW138" s="1938"/>
      <c r="AX138" s="1938"/>
      <c r="AY138" s="1938"/>
      <c r="AZ138" s="1785"/>
      <c r="BA138" s="1771"/>
      <c r="BB138" s="1771"/>
      <c r="BC138" s="1771"/>
      <c r="BD138" s="1771"/>
      <c r="BE138" s="1771"/>
      <c r="BF138" s="1771"/>
      <c r="BG138" s="1771"/>
      <c r="BH138" s="1772"/>
      <c r="BI138" s="1771"/>
      <c r="BJ138" s="1771"/>
      <c r="BK138" s="1771"/>
      <c r="BL138" s="1771"/>
      <c r="BM138" s="1771"/>
      <c r="BN138" s="1771"/>
      <c r="BO138" s="1771"/>
      <c r="BP138" s="1771"/>
      <c r="BQ138" s="1772"/>
      <c r="BR138" s="1771"/>
      <c r="BS138" s="1771"/>
      <c r="BT138" s="1771"/>
      <c r="BU138" s="1771"/>
      <c r="BV138" s="1771"/>
      <c r="BW138" s="1771"/>
      <c r="BX138" s="1771"/>
      <c r="BY138" s="1771"/>
      <c r="BZ138" s="1776"/>
      <c r="CA138" s="64"/>
      <c r="CB138" s="2"/>
      <c r="CC138" s="119"/>
      <c r="CE138" s="1653" t="s">
        <v>177</v>
      </c>
      <c r="CF138" s="1653"/>
      <c r="CG138" s="1653"/>
      <c r="CH138" s="1653"/>
      <c r="CI138" s="1653"/>
      <c r="CJ138" s="1654"/>
      <c r="CK138" s="1614" t="str">
        <f>IF(CK84="","",CK84)</f>
        <v>3</v>
      </c>
      <c r="CL138" s="1614"/>
      <c r="CM138" s="1614"/>
      <c r="CN138" s="1615"/>
      <c r="CO138" s="1616" t="str">
        <f>IF(CO84="","",CO84)</f>
        <v>0</v>
      </c>
      <c r="CP138" s="1614"/>
      <c r="CQ138" s="1614"/>
      <c r="CR138" s="1617"/>
      <c r="CS138" s="1618" t="str">
        <f>IF(CS84="","",CS84)</f>
        <v>6</v>
      </c>
      <c r="CT138" s="1614"/>
      <c r="CU138" s="1614"/>
      <c r="CV138" s="1614"/>
      <c r="CW138" s="1621" t="str">
        <f>IF(CW84="","",CW84)</f>
        <v>工事未払金</v>
      </c>
      <c r="CX138" s="1621"/>
      <c r="CY138" s="1621"/>
      <c r="CZ138" s="1621"/>
      <c r="DA138" s="1621"/>
      <c r="DB138" s="1621"/>
      <c r="DC138" s="1621"/>
      <c r="DD138" s="1621"/>
      <c r="DE138" s="1621"/>
      <c r="DF138" s="1621"/>
      <c r="DG138" s="1621"/>
      <c r="DH138" s="1621"/>
      <c r="DI138" s="1621"/>
      <c r="DJ138" s="1621"/>
      <c r="DK138" s="1621"/>
      <c r="DL138" s="1621"/>
      <c r="DM138" s="1621"/>
      <c r="DN138" s="1621"/>
      <c r="DO138" s="1621"/>
      <c r="DP138" s="1621"/>
      <c r="DQ138" s="1621"/>
      <c r="DR138" s="1621"/>
      <c r="DS138" s="1621"/>
      <c r="DT138" s="1621"/>
      <c r="DU138" s="1621"/>
      <c r="DV138" s="1621"/>
      <c r="DW138" s="1621"/>
      <c r="DX138" s="1622"/>
      <c r="EE138" s="1544" t="s">
        <v>231</v>
      </c>
      <c r="EF138" s="1544"/>
      <c r="EG138" s="1544"/>
      <c r="EH138" s="1544"/>
      <c r="EI138" s="1544"/>
      <c r="EJ138" s="1544"/>
      <c r="EK138" s="1544"/>
      <c r="EL138" s="1544"/>
      <c r="EM138" s="1544"/>
      <c r="EN138" s="1544"/>
      <c r="EO138" s="1544"/>
      <c r="EP138" s="1544"/>
      <c r="EQ138" s="1544"/>
      <c r="ER138" s="1547" t="str">
        <f>IF(ER84="","",ER84)</f>
        <v/>
      </c>
      <c r="ES138" s="1547"/>
      <c r="ET138" s="1547"/>
      <c r="EU138" s="1547" t="str">
        <f>IF(EU84="","",EU84)</f>
        <v/>
      </c>
      <c r="EV138" s="1547"/>
      <c r="EW138" s="1547"/>
      <c r="EX138" s="1547" t="str">
        <f>IF(EX84="","",EX84)</f>
        <v/>
      </c>
      <c r="EY138" s="1547"/>
      <c r="EZ138" s="1552"/>
      <c r="FA138" s="1547" t="str">
        <f>IF(FA84="","",FA84)</f>
        <v/>
      </c>
      <c r="FB138" s="1547"/>
      <c r="FC138" s="1547"/>
      <c r="FD138" s="1547" t="str">
        <f>IF(FD84="","",FD84)</f>
        <v/>
      </c>
      <c r="FE138" s="1547"/>
      <c r="FF138" s="1547"/>
      <c r="FG138" s="1547" t="str">
        <f>IF(FG84="","",FG84)</f>
        <v/>
      </c>
      <c r="FH138" s="1547"/>
      <c r="FI138" s="1552"/>
      <c r="FJ138" s="1547" t="str">
        <f>IF(FJ84="","",FJ84)</f>
        <v/>
      </c>
      <c r="FK138" s="1547"/>
      <c r="FL138" s="1547"/>
      <c r="FM138" s="1547" t="str">
        <f>IF(FM84="","",FM84)</f>
        <v/>
      </c>
      <c r="FN138" s="1547"/>
      <c r="FO138" s="1547"/>
      <c r="FP138" s="1547" t="str">
        <f>IF(FP84="","",FP84)</f>
        <v/>
      </c>
      <c r="FQ138" s="1547"/>
      <c r="FR138" s="1560"/>
      <c r="FS138" s="50"/>
      <c r="FT138" s="120"/>
    </row>
    <row r="139" spans="2:176" ht="9.75" customHeight="1" thickBot="1" x14ac:dyDescent="0.25">
      <c r="B139" s="1133"/>
      <c r="C139" s="1134"/>
      <c r="D139" s="1134"/>
      <c r="E139" s="1134"/>
      <c r="F139" s="1135"/>
      <c r="G139" s="1135"/>
      <c r="H139" s="1135"/>
      <c r="I139" s="1135"/>
      <c r="J139" s="1135"/>
      <c r="K139" s="1135"/>
      <c r="L139" s="1135"/>
      <c r="M139" s="1135"/>
      <c r="N139" s="1135"/>
      <c r="O139" s="1135"/>
      <c r="P139" s="1135"/>
      <c r="Q139" s="1135"/>
      <c r="R139" s="1135"/>
      <c r="S139" s="1136"/>
      <c r="T139" s="22"/>
      <c r="U139" s="70"/>
      <c r="V139" s="1940"/>
      <c r="W139" s="1941"/>
      <c r="X139" s="1941"/>
      <c r="Y139" s="1941"/>
      <c r="Z139" s="1941"/>
      <c r="AA139" s="1941"/>
      <c r="AB139" s="1941"/>
      <c r="AC139" s="1941"/>
      <c r="AD139" s="1941"/>
      <c r="AE139" s="1941"/>
      <c r="AF139" s="1941"/>
      <c r="AG139" s="1941"/>
      <c r="AH139" s="1941"/>
      <c r="AI139" s="1941"/>
      <c r="AJ139" s="1941"/>
      <c r="AK139" s="1941"/>
      <c r="AL139" s="1941"/>
      <c r="AM139" s="1941"/>
      <c r="AN139" s="1941"/>
      <c r="AO139" s="1941"/>
      <c r="AP139" s="1941"/>
      <c r="AQ139" s="1941"/>
      <c r="AR139" s="1941"/>
      <c r="AS139" s="1941"/>
      <c r="AT139" s="1941"/>
      <c r="AU139" s="1941"/>
      <c r="AV139" s="1941"/>
      <c r="AW139" s="1941"/>
      <c r="AX139" s="1941"/>
      <c r="AY139" s="1941"/>
      <c r="AZ139" s="1787"/>
      <c r="BA139" s="1788"/>
      <c r="BB139" s="1788"/>
      <c r="BC139" s="1788"/>
      <c r="BD139" s="1788"/>
      <c r="BE139" s="1788"/>
      <c r="BF139" s="1788"/>
      <c r="BG139" s="1788"/>
      <c r="BH139" s="1789"/>
      <c r="BI139" s="1788"/>
      <c r="BJ139" s="1788"/>
      <c r="BK139" s="1788"/>
      <c r="BL139" s="1788"/>
      <c r="BM139" s="1788"/>
      <c r="BN139" s="1788"/>
      <c r="BO139" s="1788"/>
      <c r="BP139" s="1788"/>
      <c r="BQ139" s="1789"/>
      <c r="BR139" s="1788"/>
      <c r="BS139" s="1788"/>
      <c r="BT139" s="1788"/>
      <c r="BU139" s="1788"/>
      <c r="BV139" s="1788"/>
      <c r="BW139" s="1788"/>
      <c r="BX139" s="1788"/>
      <c r="BY139" s="1788"/>
      <c r="BZ139" s="1790"/>
      <c r="CA139" s="64"/>
      <c r="CB139" s="2"/>
      <c r="CC139" s="119"/>
      <c r="CE139" s="1653"/>
      <c r="CF139" s="1653"/>
      <c r="CG139" s="1653"/>
      <c r="CH139" s="1653"/>
      <c r="CI139" s="1653"/>
      <c r="CJ139" s="1654"/>
      <c r="CK139" s="1614"/>
      <c r="CL139" s="1614"/>
      <c r="CM139" s="1614"/>
      <c r="CN139" s="1615"/>
      <c r="CO139" s="1616"/>
      <c r="CP139" s="1614"/>
      <c r="CQ139" s="1614"/>
      <c r="CR139" s="1617"/>
      <c r="CS139" s="1618"/>
      <c r="CT139" s="1614"/>
      <c r="CU139" s="1614"/>
      <c r="CV139" s="1614"/>
      <c r="CW139" s="1621"/>
      <c r="CX139" s="1621"/>
      <c r="CY139" s="1621"/>
      <c r="CZ139" s="1621"/>
      <c r="DA139" s="1621"/>
      <c r="DB139" s="1621"/>
      <c r="DC139" s="1621"/>
      <c r="DD139" s="1621"/>
      <c r="DE139" s="1621"/>
      <c r="DF139" s="1621"/>
      <c r="DG139" s="1621"/>
      <c r="DH139" s="1621"/>
      <c r="DI139" s="1621"/>
      <c r="DJ139" s="1621"/>
      <c r="DK139" s="1621"/>
      <c r="DL139" s="1621"/>
      <c r="DM139" s="1621"/>
      <c r="DN139" s="1621"/>
      <c r="DO139" s="1621"/>
      <c r="DP139" s="1621"/>
      <c r="DQ139" s="1621"/>
      <c r="DR139" s="1621"/>
      <c r="DS139" s="1621"/>
      <c r="DT139" s="1621"/>
      <c r="DU139" s="1621"/>
      <c r="DV139" s="1621"/>
      <c r="DW139" s="1621"/>
      <c r="DX139" s="1622"/>
      <c r="EE139" s="1544"/>
      <c r="EF139" s="1544"/>
      <c r="EG139" s="1544"/>
      <c r="EH139" s="1544"/>
      <c r="EI139" s="1544"/>
      <c r="EJ139" s="1544"/>
      <c r="EK139" s="1544"/>
      <c r="EL139" s="1544"/>
      <c r="EM139" s="1544"/>
      <c r="EN139" s="1544"/>
      <c r="EO139" s="1544"/>
      <c r="EP139" s="1544"/>
      <c r="EQ139" s="1544"/>
      <c r="ER139" s="1549"/>
      <c r="ES139" s="1549"/>
      <c r="ET139" s="1549"/>
      <c r="EU139" s="1549"/>
      <c r="EV139" s="1549"/>
      <c r="EW139" s="1549"/>
      <c r="EX139" s="1549"/>
      <c r="EY139" s="1549"/>
      <c r="EZ139" s="1553"/>
      <c r="FA139" s="1549"/>
      <c r="FB139" s="1549"/>
      <c r="FC139" s="1549"/>
      <c r="FD139" s="1549"/>
      <c r="FE139" s="1549"/>
      <c r="FF139" s="1549"/>
      <c r="FG139" s="1549"/>
      <c r="FH139" s="1549"/>
      <c r="FI139" s="1553"/>
      <c r="FJ139" s="1549"/>
      <c r="FK139" s="1549"/>
      <c r="FL139" s="1549"/>
      <c r="FM139" s="1549"/>
      <c r="FN139" s="1549"/>
      <c r="FO139" s="1549"/>
      <c r="FP139" s="1549"/>
      <c r="FQ139" s="1549"/>
      <c r="FR139" s="1561"/>
      <c r="FS139" s="50"/>
      <c r="FT139" s="120"/>
    </row>
    <row r="140" spans="2:176" ht="11.25" customHeight="1" thickBot="1" x14ac:dyDescent="0.2">
      <c r="B140" s="948" t="s">
        <v>24</v>
      </c>
      <c r="C140" s="948"/>
      <c r="D140" s="948"/>
      <c r="E140" s="948"/>
      <c r="F140" s="2"/>
      <c r="G140" s="2"/>
      <c r="H140" s="2"/>
      <c r="I140" s="2"/>
      <c r="J140" s="2"/>
      <c r="K140" s="2"/>
      <c r="L140" s="2"/>
      <c r="M140" s="2"/>
      <c r="N140" s="2"/>
      <c r="O140" s="2"/>
      <c r="P140" s="2"/>
      <c r="Q140" s="2"/>
      <c r="AF140" s="51"/>
      <c r="AG140" s="51"/>
      <c r="AH140" s="51"/>
      <c r="AI140" s="51"/>
      <c r="BG140" s="51"/>
      <c r="BH140" s="51"/>
      <c r="BI140" s="2"/>
      <c r="BJ140" s="2"/>
      <c r="BK140" s="2"/>
      <c r="BL140" s="2"/>
      <c r="BM140" s="2"/>
      <c r="BN140" s="2"/>
      <c r="BO140" s="2"/>
      <c r="BP140" s="2"/>
      <c r="BQ140" s="2"/>
      <c r="BR140" s="2"/>
      <c r="BS140" s="2"/>
      <c r="BT140" s="2"/>
      <c r="BU140" s="2"/>
      <c r="BV140" s="2"/>
      <c r="BW140" s="2"/>
      <c r="BX140" s="2"/>
      <c r="BY140" s="2"/>
      <c r="BZ140" s="2"/>
      <c r="CA140" s="2"/>
      <c r="CB140" s="2"/>
      <c r="CC140" s="16"/>
      <c r="CD140" s="8"/>
      <c r="CE140" s="1653"/>
      <c r="CF140" s="1653"/>
      <c r="CG140" s="1653"/>
      <c r="CH140" s="1653"/>
      <c r="CI140" s="1653"/>
      <c r="CJ140" s="1654"/>
      <c r="CK140" s="1614"/>
      <c r="CL140" s="1614"/>
      <c r="CM140" s="1614"/>
      <c r="CN140" s="1615"/>
      <c r="CO140" s="1616"/>
      <c r="CP140" s="1614"/>
      <c r="CQ140" s="1614"/>
      <c r="CR140" s="1617"/>
      <c r="CS140" s="1618"/>
      <c r="CT140" s="1614"/>
      <c r="CU140" s="1614"/>
      <c r="CV140" s="1614"/>
      <c r="CW140" s="1623"/>
      <c r="CX140" s="1623"/>
      <c r="CY140" s="1623"/>
      <c r="CZ140" s="1623"/>
      <c r="DA140" s="1623"/>
      <c r="DB140" s="1623"/>
      <c r="DC140" s="1623"/>
      <c r="DD140" s="1623"/>
      <c r="DE140" s="1623"/>
      <c r="DF140" s="1623"/>
      <c r="DG140" s="1623"/>
      <c r="DH140" s="1623"/>
      <c r="DI140" s="1623"/>
      <c r="DJ140" s="1623"/>
      <c r="DK140" s="1623"/>
      <c r="DL140" s="1623"/>
      <c r="DM140" s="1623"/>
      <c r="DN140" s="1623"/>
      <c r="DO140" s="1623"/>
      <c r="DP140" s="1623"/>
      <c r="DQ140" s="1623"/>
      <c r="DR140" s="1623"/>
      <c r="DS140" s="1623"/>
      <c r="DT140" s="1623"/>
      <c r="DU140" s="1623"/>
      <c r="DV140" s="1623"/>
      <c r="DW140" s="1623"/>
      <c r="DX140" s="1624"/>
      <c r="DZ140" s="105"/>
      <c r="EA140" s="105"/>
      <c r="EB140" s="105"/>
      <c r="EC140" s="105"/>
      <c r="ED140" s="105"/>
      <c r="EE140" s="1544"/>
      <c r="EF140" s="1544"/>
      <c r="EG140" s="1544"/>
      <c r="EH140" s="1544"/>
      <c r="EI140" s="1544"/>
      <c r="EJ140" s="1544"/>
      <c r="EK140" s="1544"/>
      <c r="EL140" s="1544"/>
      <c r="EM140" s="1544"/>
      <c r="EN140" s="1544"/>
      <c r="EO140" s="1544"/>
      <c r="EP140" s="1544"/>
      <c r="EQ140" s="1544"/>
      <c r="ER140" s="1551"/>
      <c r="ES140" s="1551"/>
      <c r="ET140" s="1551"/>
      <c r="EU140" s="1551"/>
      <c r="EV140" s="1551"/>
      <c r="EW140" s="1551"/>
      <c r="EX140" s="1551"/>
      <c r="EY140" s="1551"/>
      <c r="EZ140" s="1554"/>
      <c r="FA140" s="1551"/>
      <c r="FB140" s="1551"/>
      <c r="FC140" s="1551"/>
      <c r="FD140" s="1551"/>
      <c r="FE140" s="1551"/>
      <c r="FF140" s="1551"/>
      <c r="FG140" s="1551"/>
      <c r="FH140" s="1551"/>
      <c r="FI140" s="1554"/>
      <c r="FJ140" s="1551"/>
      <c r="FK140" s="1551"/>
      <c r="FL140" s="1551"/>
      <c r="FM140" s="1551"/>
      <c r="FN140" s="1551"/>
      <c r="FO140" s="1551"/>
      <c r="FP140" s="1551"/>
      <c r="FQ140" s="1551"/>
      <c r="FR140" s="1562"/>
      <c r="FS140" s="2"/>
      <c r="FT140" s="17"/>
    </row>
    <row r="141" spans="2:176" ht="9.75" customHeight="1" x14ac:dyDescent="0.15">
      <c r="B141" s="1332" t="s">
        <v>22</v>
      </c>
      <c r="C141" s="1334" t="s">
        <v>30</v>
      </c>
      <c r="D141" s="1336" t="s">
        <v>29</v>
      </c>
      <c r="E141" s="1337"/>
      <c r="F141" s="1337"/>
      <c r="G141" s="1337"/>
      <c r="H141" s="1337"/>
      <c r="I141" s="1337"/>
      <c r="J141" s="1337"/>
      <c r="K141" s="1337"/>
      <c r="L141" s="1337"/>
      <c r="M141" s="1337"/>
      <c r="N141" s="1337"/>
      <c r="O141" s="1350"/>
      <c r="P141" s="1348" t="s">
        <v>20</v>
      </c>
      <c r="Q141" s="1348"/>
      <c r="R141" s="1348"/>
      <c r="S141" s="1336" t="s">
        <v>130</v>
      </c>
      <c r="T141" s="1337"/>
      <c r="U141" s="1337"/>
      <c r="V141" s="1337"/>
      <c r="W141" s="1337"/>
      <c r="X141" s="1336" t="s">
        <v>21</v>
      </c>
      <c r="Y141" s="1337"/>
      <c r="Z141" s="1337"/>
      <c r="AA141" s="1337"/>
      <c r="AB141" s="1337"/>
      <c r="AC141" s="1337"/>
      <c r="AD141" s="1337"/>
      <c r="AE141" s="1337"/>
      <c r="AF141" s="1337"/>
      <c r="AG141" s="1337"/>
      <c r="AH141" s="1337"/>
      <c r="AI141" s="1350"/>
      <c r="AJ141" s="1336" t="s">
        <v>181</v>
      </c>
      <c r="AK141" s="1337"/>
      <c r="AL141" s="1337"/>
      <c r="AM141" s="1337"/>
      <c r="AN141" s="1337"/>
      <c r="AO141" s="1337"/>
      <c r="AP141" s="1337"/>
      <c r="AQ141" s="1337"/>
      <c r="AR141" s="1337"/>
      <c r="AS141" s="1337"/>
      <c r="AT141" s="1337"/>
      <c r="AU141" s="1337"/>
      <c r="AV141" s="1337"/>
      <c r="AW141" s="1337"/>
      <c r="AX141" s="1337"/>
      <c r="AY141" s="1337"/>
      <c r="AZ141" s="1337"/>
      <c r="BA141" s="1337"/>
      <c r="BB141" s="1337"/>
      <c r="BC141" s="1337"/>
      <c r="BD141" s="1337"/>
      <c r="BE141" s="1337"/>
      <c r="BF141" s="1337"/>
      <c r="BG141" s="1337"/>
      <c r="BH141" s="1337"/>
      <c r="BI141" s="1353"/>
      <c r="BJ141" s="1354"/>
      <c r="BK141" s="1354"/>
      <c r="BL141" s="1354"/>
      <c r="BM141" s="1354"/>
      <c r="BN141" s="1354"/>
      <c r="BO141" s="1354"/>
      <c r="BP141" s="1354"/>
      <c r="BQ141" s="1354"/>
      <c r="BR141" s="1354"/>
      <c r="BS141" s="1354"/>
      <c r="BT141" s="1354"/>
      <c r="BU141" s="1354"/>
      <c r="BV141" s="1354"/>
      <c r="BW141" s="1354"/>
      <c r="BX141" s="1354"/>
      <c r="BY141" s="1354"/>
      <c r="BZ141" s="1355"/>
      <c r="CA141" s="67"/>
      <c r="CB141" s="2"/>
      <c r="CC141" s="119"/>
      <c r="DZ141" s="70"/>
      <c r="EA141" s="70"/>
      <c r="EB141" s="70"/>
      <c r="EC141" s="70"/>
      <c r="ED141" s="70"/>
      <c r="EE141" s="1563" t="s">
        <v>232</v>
      </c>
      <c r="EF141" s="1563"/>
      <c r="EG141" s="1563"/>
      <c r="EH141" s="1563"/>
      <c r="EI141" s="1563"/>
      <c r="EJ141" s="1563"/>
      <c r="EK141" s="1563"/>
      <c r="EL141" s="1563"/>
      <c r="EM141" s="1563"/>
      <c r="EN141" s="1563"/>
      <c r="EO141" s="1563"/>
      <c r="EP141" s="1563"/>
      <c r="EQ141" s="1563"/>
      <c r="ER141" s="726" t="str">
        <f>IF(ER87="","",ER87)</f>
        <v/>
      </c>
      <c r="ES141" s="726"/>
      <c r="ET141" s="726"/>
      <c r="EU141" s="726" t="str">
        <f>IF(EU87="","",EU87)</f>
        <v/>
      </c>
      <c r="EV141" s="726"/>
      <c r="EW141" s="726"/>
      <c r="EX141" s="726" t="str">
        <f>IF(EX87="","",EX87)</f>
        <v/>
      </c>
      <c r="EY141" s="726"/>
      <c r="EZ141" s="1559"/>
      <c r="FA141" s="726" t="str">
        <f>IF(FA87="","",FA87)</f>
        <v/>
      </c>
      <c r="FB141" s="726"/>
      <c r="FC141" s="726"/>
      <c r="FD141" s="726" t="str">
        <f>IF(FD87="","",FD87)</f>
        <v/>
      </c>
      <c r="FE141" s="726"/>
      <c r="FF141" s="726"/>
      <c r="FG141" s="726" t="str">
        <f>IF(FG87="","",FG87)</f>
        <v/>
      </c>
      <c r="FH141" s="726"/>
      <c r="FI141" s="1559"/>
      <c r="FJ141" s="726" t="str">
        <f>IF(FJ87="","",FJ87)</f>
        <v/>
      </c>
      <c r="FK141" s="726"/>
      <c r="FL141" s="726"/>
      <c r="FM141" s="726" t="str">
        <f>IF(FM87="","",FM87)</f>
        <v/>
      </c>
      <c r="FN141" s="726"/>
      <c r="FO141" s="726"/>
      <c r="FP141" s="726" t="str">
        <f>IF(FP87="","",FP87)</f>
        <v/>
      </c>
      <c r="FQ141" s="726"/>
      <c r="FR141" s="1555"/>
      <c r="FT141" s="121"/>
    </row>
    <row r="142" spans="2:176" ht="9.75" customHeight="1" x14ac:dyDescent="0.15">
      <c r="B142" s="1333"/>
      <c r="C142" s="1335"/>
      <c r="D142" s="1338"/>
      <c r="E142" s="1339"/>
      <c r="F142" s="1339"/>
      <c r="G142" s="1339"/>
      <c r="H142" s="1339"/>
      <c r="I142" s="1339"/>
      <c r="J142" s="1339"/>
      <c r="K142" s="1339"/>
      <c r="L142" s="1339"/>
      <c r="M142" s="1339"/>
      <c r="N142" s="1339"/>
      <c r="O142" s="1351"/>
      <c r="P142" s="1349"/>
      <c r="Q142" s="1349"/>
      <c r="R142" s="1349"/>
      <c r="S142" s="1338"/>
      <c r="T142" s="1339"/>
      <c r="U142" s="1339"/>
      <c r="V142" s="1339"/>
      <c r="W142" s="1339"/>
      <c r="X142" s="1338"/>
      <c r="Y142" s="1339"/>
      <c r="Z142" s="1339"/>
      <c r="AA142" s="1339"/>
      <c r="AB142" s="1339"/>
      <c r="AC142" s="1339"/>
      <c r="AD142" s="1339"/>
      <c r="AE142" s="1339"/>
      <c r="AF142" s="1339"/>
      <c r="AG142" s="1339"/>
      <c r="AH142" s="1339"/>
      <c r="AI142" s="1351"/>
      <c r="AJ142" s="1338"/>
      <c r="AK142" s="1339"/>
      <c r="AL142" s="1339"/>
      <c r="AM142" s="1339"/>
      <c r="AN142" s="1339"/>
      <c r="AO142" s="1339"/>
      <c r="AP142" s="1339"/>
      <c r="AQ142" s="1339"/>
      <c r="AR142" s="1339"/>
      <c r="AS142" s="1339"/>
      <c r="AT142" s="1339"/>
      <c r="AU142" s="1339"/>
      <c r="AV142" s="1339"/>
      <c r="AW142" s="1339"/>
      <c r="AX142" s="1339"/>
      <c r="AY142" s="1339"/>
      <c r="AZ142" s="1339"/>
      <c r="BA142" s="1339"/>
      <c r="BB142" s="1339"/>
      <c r="BC142" s="1339"/>
      <c r="BD142" s="1339"/>
      <c r="BE142" s="1339"/>
      <c r="BF142" s="1339"/>
      <c r="BG142" s="1339"/>
      <c r="BH142" s="1339"/>
      <c r="BI142" s="1356"/>
      <c r="BJ142" s="1357"/>
      <c r="BK142" s="1357"/>
      <c r="BL142" s="1357"/>
      <c r="BM142" s="1357"/>
      <c r="BN142" s="1357"/>
      <c r="BO142" s="1357"/>
      <c r="BP142" s="1357"/>
      <c r="BQ142" s="1357"/>
      <c r="BR142" s="1357"/>
      <c r="BS142" s="1357"/>
      <c r="BT142" s="1357"/>
      <c r="BU142" s="1357"/>
      <c r="BV142" s="1357"/>
      <c r="BW142" s="1357"/>
      <c r="BX142" s="1357"/>
      <c r="BY142" s="1357"/>
      <c r="BZ142" s="1358"/>
      <c r="CA142" s="67"/>
      <c r="CB142" s="2"/>
      <c r="CC142" s="119"/>
      <c r="CE142" s="1529" t="s">
        <v>233</v>
      </c>
      <c r="CF142" s="1583"/>
      <c r="CG142" s="1583"/>
      <c r="CH142" s="1583"/>
      <c r="CI142" s="1583"/>
      <c r="CJ142" s="1583"/>
      <c r="CK142" s="1583"/>
      <c r="CL142" s="1583"/>
      <c r="CM142" s="1583"/>
      <c r="CN142" s="1583"/>
      <c r="CO142" s="1583"/>
      <c r="CP142" s="1583"/>
      <c r="CQ142" s="1583"/>
      <c r="CR142" s="1583"/>
      <c r="CS142" s="1583"/>
      <c r="CT142" s="1583"/>
      <c r="CU142" s="1583"/>
      <c r="CV142" s="1583"/>
      <c r="CW142" s="1585">
        <f>IF(CW88="","",CW88)</f>
        <v>3</v>
      </c>
      <c r="CX142" s="1531"/>
      <c r="CY142" s="1531"/>
      <c r="CZ142" s="1586"/>
      <c r="DA142" s="1587">
        <f>IF(DA88="","",DA88)</f>
        <v>0</v>
      </c>
      <c r="DB142" s="1531"/>
      <c r="DC142" s="1531"/>
      <c r="DD142" s="1586"/>
      <c r="DE142" s="1530">
        <f>IF(DE88="","",DE88)</f>
        <v>4</v>
      </c>
      <c r="DF142" s="1531"/>
      <c r="DG142" s="1531"/>
      <c r="DH142" s="1588"/>
      <c r="DI142" s="1587">
        <f>IF(DI88="","",DI88)</f>
        <v>2</v>
      </c>
      <c r="DJ142" s="1531"/>
      <c r="DK142" s="1531"/>
      <c r="DL142" s="1531"/>
      <c r="DZ142" s="70"/>
      <c r="EA142" s="70"/>
      <c r="EB142" s="70"/>
      <c r="EC142" s="70"/>
      <c r="ED142" s="70"/>
      <c r="EE142" s="1563"/>
      <c r="EF142" s="1563"/>
      <c r="EG142" s="1563"/>
      <c r="EH142" s="1563"/>
      <c r="EI142" s="1563"/>
      <c r="EJ142" s="1563"/>
      <c r="EK142" s="1563"/>
      <c r="EL142" s="1563"/>
      <c r="EM142" s="1563"/>
      <c r="EN142" s="1563"/>
      <c r="EO142" s="1563"/>
      <c r="EP142" s="1563"/>
      <c r="EQ142" s="1563"/>
      <c r="ER142" s="726"/>
      <c r="ES142" s="726"/>
      <c r="ET142" s="726"/>
      <c r="EU142" s="726"/>
      <c r="EV142" s="726"/>
      <c r="EW142" s="726"/>
      <c r="EX142" s="726"/>
      <c r="EY142" s="726"/>
      <c r="EZ142" s="1559"/>
      <c r="FA142" s="726"/>
      <c r="FB142" s="726"/>
      <c r="FC142" s="726"/>
      <c r="FD142" s="726"/>
      <c r="FE142" s="726"/>
      <c r="FF142" s="726"/>
      <c r="FG142" s="726"/>
      <c r="FH142" s="726"/>
      <c r="FI142" s="1559"/>
      <c r="FJ142" s="726"/>
      <c r="FK142" s="726"/>
      <c r="FL142" s="726"/>
      <c r="FM142" s="726"/>
      <c r="FN142" s="726"/>
      <c r="FO142" s="726"/>
      <c r="FP142" s="726"/>
      <c r="FQ142" s="726"/>
      <c r="FR142" s="1555"/>
      <c r="FT142" s="121"/>
    </row>
    <row r="143" spans="2:176" ht="9.75" customHeight="1" x14ac:dyDescent="0.15">
      <c r="B143" s="1333"/>
      <c r="C143" s="1335"/>
      <c r="D143" s="1340"/>
      <c r="E143" s="1341"/>
      <c r="F143" s="1341"/>
      <c r="G143" s="1341"/>
      <c r="H143" s="1341"/>
      <c r="I143" s="1341"/>
      <c r="J143" s="1341"/>
      <c r="K143" s="1341"/>
      <c r="L143" s="1341"/>
      <c r="M143" s="1341"/>
      <c r="N143" s="1341"/>
      <c r="O143" s="1352"/>
      <c r="P143" s="1349"/>
      <c r="Q143" s="1349"/>
      <c r="R143" s="1349"/>
      <c r="S143" s="1340"/>
      <c r="T143" s="1341"/>
      <c r="U143" s="1341"/>
      <c r="V143" s="1341"/>
      <c r="W143" s="1341"/>
      <c r="X143" s="1340"/>
      <c r="Y143" s="1341"/>
      <c r="Z143" s="1341"/>
      <c r="AA143" s="1341"/>
      <c r="AB143" s="1341"/>
      <c r="AC143" s="1341"/>
      <c r="AD143" s="1341"/>
      <c r="AE143" s="1341"/>
      <c r="AF143" s="1341"/>
      <c r="AG143" s="1341"/>
      <c r="AH143" s="1341"/>
      <c r="AI143" s="1352"/>
      <c r="AJ143" s="1340"/>
      <c r="AK143" s="1341"/>
      <c r="AL143" s="1341"/>
      <c r="AM143" s="1341"/>
      <c r="AN143" s="1341"/>
      <c r="AO143" s="1341"/>
      <c r="AP143" s="1341"/>
      <c r="AQ143" s="1341"/>
      <c r="AR143" s="1341"/>
      <c r="AS143" s="1341"/>
      <c r="AT143" s="1341"/>
      <c r="AU143" s="1341"/>
      <c r="AV143" s="1341"/>
      <c r="AW143" s="1341"/>
      <c r="AX143" s="1341"/>
      <c r="AY143" s="1341"/>
      <c r="AZ143" s="1341"/>
      <c r="BA143" s="1341"/>
      <c r="BB143" s="1341"/>
      <c r="BC143" s="1341"/>
      <c r="BD143" s="1341"/>
      <c r="BE143" s="1341"/>
      <c r="BF143" s="1341"/>
      <c r="BG143" s="1341"/>
      <c r="BH143" s="1341"/>
      <c r="BI143" s="1359"/>
      <c r="BJ143" s="1360"/>
      <c r="BK143" s="1360"/>
      <c r="BL143" s="1360"/>
      <c r="BM143" s="1360"/>
      <c r="BN143" s="1360"/>
      <c r="BO143" s="1360"/>
      <c r="BP143" s="1360"/>
      <c r="BQ143" s="1360"/>
      <c r="BR143" s="1360"/>
      <c r="BS143" s="1360"/>
      <c r="BT143" s="1360"/>
      <c r="BU143" s="1360"/>
      <c r="BV143" s="1360"/>
      <c r="BW143" s="1360"/>
      <c r="BX143" s="1360"/>
      <c r="BY143" s="1360"/>
      <c r="BZ143" s="1361"/>
      <c r="CA143" s="67"/>
      <c r="CB143" s="2"/>
      <c r="CC143" s="119"/>
      <c r="CE143" s="1526"/>
      <c r="CF143" s="1584"/>
      <c r="CG143" s="1584"/>
      <c r="CH143" s="1584"/>
      <c r="CI143" s="1584"/>
      <c r="CJ143" s="1584"/>
      <c r="CK143" s="1584"/>
      <c r="CL143" s="1584"/>
      <c r="CM143" s="1584"/>
      <c r="CN143" s="1584"/>
      <c r="CO143" s="1584"/>
      <c r="CP143" s="1584"/>
      <c r="CQ143" s="1584"/>
      <c r="CR143" s="1584"/>
      <c r="CS143" s="1584"/>
      <c r="CT143" s="1584"/>
      <c r="CU143" s="1584"/>
      <c r="CV143" s="1584"/>
      <c r="CW143" s="1585"/>
      <c r="CX143" s="1531"/>
      <c r="CY143" s="1531"/>
      <c r="CZ143" s="1586"/>
      <c r="DA143" s="1587"/>
      <c r="DB143" s="1531"/>
      <c r="DC143" s="1531"/>
      <c r="DD143" s="1586"/>
      <c r="DE143" s="1530"/>
      <c r="DF143" s="1531"/>
      <c r="DG143" s="1531"/>
      <c r="DH143" s="1588"/>
      <c r="DI143" s="1587"/>
      <c r="DJ143" s="1531"/>
      <c r="DK143" s="1531"/>
      <c r="DL143" s="1531"/>
      <c r="EE143" s="1563"/>
      <c r="EF143" s="1563"/>
      <c r="EG143" s="1563"/>
      <c r="EH143" s="1563"/>
      <c r="EI143" s="1563"/>
      <c r="EJ143" s="1563"/>
      <c r="EK143" s="1563"/>
      <c r="EL143" s="1563"/>
      <c r="EM143" s="1563"/>
      <c r="EN143" s="1563"/>
      <c r="EO143" s="1563"/>
      <c r="EP143" s="1563"/>
      <c r="EQ143" s="1563"/>
      <c r="ER143" s="367"/>
      <c r="ES143" s="367"/>
      <c r="ET143" s="367"/>
      <c r="EU143" s="367"/>
      <c r="EV143" s="367"/>
      <c r="EW143" s="367"/>
      <c r="EX143" s="367"/>
      <c r="EY143" s="367"/>
      <c r="EZ143" s="1565"/>
      <c r="FA143" s="367"/>
      <c r="FB143" s="367"/>
      <c r="FC143" s="367"/>
      <c r="FD143" s="367"/>
      <c r="FE143" s="367"/>
      <c r="FF143" s="367"/>
      <c r="FG143" s="367"/>
      <c r="FH143" s="367"/>
      <c r="FI143" s="1565"/>
      <c r="FJ143" s="367"/>
      <c r="FK143" s="367"/>
      <c r="FL143" s="367"/>
      <c r="FM143" s="367"/>
      <c r="FN143" s="367"/>
      <c r="FO143" s="367"/>
      <c r="FP143" s="367"/>
      <c r="FQ143" s="367"/>
      <c r="FR143" s="368"/>
      <c r="FT143" s="121"/>
    </row>
    <row r="144" spans="2:176" ht="11.25" customHeight="1" x14ac:dyDescent="0.2">
      <c r="B144" s="343" t="str">
        <f>IF(B90="","",B90)</f>
        <v/>
      </c>
      <c r="C144" s="345" t="str">
        <f>IF(C90="","",C90)</f>
        <v/>
      </c>
      <c r="D144" s="347" t="str">
        <f>IF(D90="","",D90)</f>
        <v/>
      </c>
      <c r="E144" s="348"/>
      <c r="F144" s="348"/>
      <c r="G144" s="348"/>
      <c r="H144" s="348"/>
      <c r="I144" s="348"/>
      <c r="J144" s="348"/>
      <c r="K144" s="348"/>
      <c r="L144" s="348"/>
      <c r="M144" s="348"/>
      <c r="N144" s="348"/>
      <c r="O144" s="2832"/>
      <c r="P144" s="357" t="str">
        <f>IF(P90="","",P90)</f>
        <v/>
      </c>
      <c r="Q144" s="358"/>
      <c r="R144" s="359"/>
      <c r="S144" s="363" t="str">
        <f>IF(S90="","",S90)</f>
        <v/>
      </c>
      <c r="T144" s="364"/>
      <c r="U144" s="364"/>
      <c r="V144" s="364"/>
      <c r="W144" s="365"/>
      <c r="X144" s="357" t="str">
        <f>IF(X90="","",X90)</f>
        <v/>
      </c>
      <c r="Y144" s="358"/>
      <c r="Z144" s="358"/>
      <c r="AA144" s="358"/>
      <c r="AB144" s="358"/>
      <c r="AC144" s="358"/>
      <c r="AD144" s="358"/>
      <c r="AE144" s="358"/>
      <c r="AF144" s="358"/>
      <c r="AG144" s="358"/>
      <c r="AH144" s="358"/>
      <c r="AI144" s="359"/>
      <c r="AJ144" s="369" t="str">
        <f>IF(AJ90="","",AJ90)</f>
        <v/>
      </c>
      <c r="AK144" s="370"/>
      <c r="AL144" s="370"/>
      <c r="AM144" s="370"/>
      <c r="AN144" s="370"/>
      <c r="AO144" s="370"/>
      <c r="AP144" s="370"/>
      <c r="AQ144" s="370"/>
      <c r="AR144" s="370"/>
      <c r="AS144" s="370"/>
      <c r="AT144" s="370"/>
      <c r="AU144" s="370"/>
      <c r="AV144" s="370"/>
      <c r="AW144" s="370"/>
      <c r="AX144" s="370"/>
      <c r="AY144" s="370"/>
      <c r="AZ144" s="370"/>
      <c r="BA144" s="370"/>
      <c r="BB144" s="370"/>
      <c r="BC144" s="370"/>
      <c r="BD144" s="370"/>
      <c r="BE144" s="370"/>
      <c r="BF144" s="370"/>
      <c r="BG144" s="370"/>
      <c r="BH144" s="371"/>
      <c r="BI144" s="375"/>
      <c r="BJ144" s="376"/>
      <c r="BK144" s="376"/>
      <c r="BL144" s="376"/>
      <c r="BM144" s="376"/>
      <c r="BN144" s="376"/>
      <c r="BO144" s="376"/>
      <c r="BP144" s="376"/>
      <c r="BQ144" s="376"/>
      <c r="BR144" s="376"/>
      <c r="BS144" s="376"/>
      <c r="BT144" s="376"/>
      <c r="BU144" s="376"/>
      <c r="BV144" s="376"/>
      <c r="BW144" s="376"/>
      <c r="BX144" s="376"/>
      <c r="BY144" s="376"/>
      <c r="BZ144" s="377"/>
      <c r="CA144" s="72"/>
      <c r="CB144" s="2"/>
      <c r="CC144" s="119"/>
      <c r="FT144" s="121"/>
    </row>
    <row r="145" spans="2:176" ht="11.25" customHeight="1" x14ac:dyDescent="0.2">
      <c r="B145" s="344"/>
      <c r="C145" s="346"/>
      <c r="D145" s="350"/>
      <c r="E145" s="351"/>
      <c r="F145" s="351"/>
      <c r="G145" s="351"/>
      <c r="H145" s="351"/>
      <c r="I145" s="351"/>
      <c r="J145" s="351"/>
      <c r="K145" s="351"/>
      <c r="L145" s="351"/>
      <c r="M145" s="351"/>
      <c r="N145" s="351"/>
      <c r="O145" s="2833"/>
      <c r="P145" s="360"/>
      <c r="Q145" s="361"/>
      <c r="R145" s="362"/>
      <c r="S145" s="366"/>
      <c r="T145" s="367"/>
      <c r="U145" s="367"/>
      <c r="V145" s="367"/>
      <c r="W145" s="368"/>
      <c r="X145" s="360"/>
      <c r="Y145" s="361"/>
      <c r="Z145" s="361"/>
      <c r="AA145" s="361"/>
      <c r="AB145" s="361"/>
      <c r="AC145" s="361"/>
      <c r="AD145" s="361"/>
      <c r="AE145" s="361"/>
      <c r="AF145" s="361"/>
      <c r="AG145" s="361"/>
      <c r="AH145" s="361"/>
      <c r="AI145" s="362"/>
      <c r="AJ145" s="372"/>
      <c r="AK145" s="373"/>
      <c r="AL145" s="373"/>
      <c r="AM145" s="373"/>
      <c r="AN145" s="373"/>
      <c r="AO145" s="373"/>
      <c r="AP145" s="373"/>
      <c r="AQ145" s="373"/>
      <c r="AR145" s="373"/>
      <c r="AS145" s="373"/>
      <c r="AT145" s="373"/>
      <c r="AU145" s="373"/>
      <c r="AV145" s="373"/>
      <c r="AW145" s="373"/>
      <c r="AX145" s="373"/>
      <c r="AY145" s="373"/>
      <c r="AZ145" s="373"/>
      <c r="BA145" s="373"/>
      <c r="BB145" s="373"/>
      <c r="BC145" s="373"/>
      <c r="BD145" s="373"/>
      <c r="BE145" s="373"/>
      <c r="BF145" s="373"/>
      <c r="BG145" s="373"/>
      <c r="BH145" s="374"/>
      <c r="BI145" s="378"/>
      <c r="BJ145" s="379"/>
      <c r="BK145" s="379"/>
      <c r="BL145" s="379"/>
      <c r="BM145" s="379"/>
      <c r="BN145" s="379"/>
      <c r="BO145" s="379"/>
      <c r="BP145" s="379"/>
      <c r="BQ145" s="379"/>
      <c r="BR145" s="379"/>
      <c r="BS145" s="379"/>
      <c r="BT145" s="379"/>
      <c r="BU145" s="379"/>
      <c r="BV145" s="379"/>
      <c r="BW145" s="379"/>
      <c r="BX145" s="379"/>
      <c r="BY145" s="379"/>
      <c r="BZ145" s="380"/>
      <c r="CA145" s="72"/>
      <c r="CB145" s="2"/>
      <c r="CC145" s="119"/>
      <c r="CE145" s="2820" t="s">
        <v>98</v>
      </c>
      <c r="CF145" s="2821"/>
      <c r="CG145" s="2821"/>
      <c r="CH145" s="2821"/>
      <c r="CI145" s="2821"/>
      <c r="CJ145" s="2821"/>
      <c r="CK145" s="2821"/>
      <c r="CL145" s="2821"/>
      <c r="CM145" s="2821"/>
      <c r="CN145" s="2821"/>
      <c r="CO145" s="2821"/>
      <c r="CP145" s="2821"/>
      <c r="CQ145" s="2821"/>
      <c r="CR145" s="2821"/>
      <c r="CS145" s="2821"/>
      <c r="CT145" s="2821"/>
      <c r="CU145" s="2821"/>
      <c r="CV145" s="2822"/>
      <c r="CW145" s="2834" t="str">
        <f>IF(CW91="","",CW91)</f>
        <v/>
      </c>
      <c r="CX145" s="2835"/>
      <c r="CY145" s="2835"/>
      <c r="CZ145" s="2835"/>
      <c r="DA145" s="2835"/>
      <c r="DB145" s="2835"/>
      <c r="DC145" s="2835"/>
      <c r="DD145" s="2835"/>
      <c r="DE145" s="2835"/>
      <c r="DF145" s="2835"/>
      <c r="DG145" s="2835"/>
      <c r="DH145" s="2835"/>
      <c r="DI145" s="2835"/>
      <c r="DJ145" s="2835"/>
      <c r="DK145" s="2835"/>
      <c r="DL145" s="2835"/>
      <c r="DM145" s="2835"/>
      <c r="DN145" s="2835"/>
      <c r="DO145" s="2835"/>
      <c r="DP145" s="2835"/>
      <c r="DQ145" s="2835"/>
      <c r="DR145" s="2835"/>
      <c r="DS145" s="2835"/>
      <c r="DT145" s="2835"/>
      <c r="DU145" s="2835"/>
      <c r="DV145" s="2835"/>
      <c r="DW145" s="2835"/>
      <c r="DX145" s="2835"/>
      <c r="DY145" s="2835"/>
      <c r="DZ145" s="2835"/>
      <c r="EA145" s="2835"/>
      <c r="EB145" s="2835"/>
      <c r="EC145" s="2835"/>
      <c r="ED145" s="2835"/>
      <c r="EE145" s="2835"/>
      <c r="EF145" s="2835"/>
      <c r="EG145" s="2835"/>
      <c r="EH145" s="2835"/>
      <c r="EI145" s="2835"/>
      <c r="EJ145" s="2835"/>
      <c r="EK145" s="2835"/>
      <c r="EL145" s="2835"/>
      <c r="EM145" s="2835"/>
      <c r="EN145" s="2835"/>
      <c r="EO145" s="2835"/>
      <c r="EP145" s="2835"/>
      <c r="EQ145" s="2835"/>
      <c r="ER145" s="2835"/>
      <c r="ES145" s="2835"/>
      <c r="ET145" s="2835"/>
      <c r="EU145" s="2835"/>
      <c r="EV145" s="2835"/>
      <c r="EW145" s="2835"/>
      <c r="EX145" s="2835"/>
      <c r="EY145" s="2835"/>
      <c r="EZ145" s="2836"/>
      <c r="FA145" s="2826" t="s">
        <v>99</v>
      </c>
      <c r="FB145" s="2827"/>
      <c r="FC145" s="2827"/>
      <c r="FD145" s="2827"/>
      <c r="FE145" s="2827"/>
      <c r="FF145" s="2827"/>
      <c r="FG145" s="2827"/>
      <c r="FH145" s="2827"/>
      <c r="FI145" s="2827"/>
      <c r="FJ145" s="2828"/>
      <c r="FK145" s="2840" t="str">
        <f>IF(FK91="","",FK91)</f>
        <v/>
      </c>
      <c r="FL145" s="2841"/>
      <c r="FM145" s="2841"/>
      <c r="FN145" s="2841"/>
      <c r="FO145" s="2841"/>
      <c r="FP145" s="2841"/>
      <c r="FQ145" s="2841"/>
      <c r="FR145" s="2842"/>
      <c r="FT145" s="121"/>
    </row>
    <row r="146" spans="2:176" ht="11.25" customHeight="1" x14ac:dyDescent="0.2">
      <c r="B146" s="343" t="str">
        <f>IF(B92="","",B92)</f>
        <v/>
      </c>
      <c r="C146" s="345" t="str">
        <f>IF(C92="","",C92)</f>
        <v/>
      </c>
      <c r="D146" s="347" t="str">
        <f>IF(D92="","",D92)</f>
        <v/>
      </c>
      <c r="E146" s="348"/>
      <c r="F146" s="348"/>
      <c r="G146" s="348"/>
      <c r="H146" s="348"/>
      <c r="I146" s="348"/>
      <c r="J146" s="348"/>
      <c r="K146" s="348"/>
      <c r="L146" s="348"/>
      <c r="M146" s="348"/>
      <c r="N146" s="348"/>
      <c r="O146" s="2832"/>
      <c r="P146" s="357" t="str">
        <f>IF(P92="","",P92)</f>
        <v/>
      </c>
      <c r="Q146" s="358"/>
      <c r="R146" s="359"/>
      <c r="S146" s="363" t="str">
        <f>IF(S92="","",S92)</f>
        <v/>
      </c>
      <c r="T146" s="364"/>
      <c r="U146" s="364"/>
      <c r="V146" s="364"/>
      <c r="W146" s="365"/>
      <c r="X146" s="357" t="str">
        <f>IF(X92="","",X92)</f>
        <v/>
      </c>
      <c r="Y146" s="358"/>
      <c r="Z146" s="358"/>
      <c r="AA146" s="358"/>
      <c r="AB146" s="358"/>
      <c r="AC146" s="358"/>
      <c r="AD146" s="358"/>
      <c r="AE146" s="358"/>
      <c r="AF146" s="358"/>
      <c r="AG146" s="358"/>
      <c r="AH146" s="358"/>
      <c r="AI146" s="359"/>
      <c r="AJ146" s="369" t="str">
        <f>IF(AJ92="","",AJ92)</f>
        <v/>
      </c>
      <c r="AK146" s="370"/>
      <c r="AL146" s="370"/>
      <c r="AM146" s="370"/>
      <c r="AN146" s="370"/>
      <c r="AO146" s="370"/>
      <c r="AP146" s="370"/>
      <c r="AQ146" s="370"/>
      <c r="AR146" s="370"/>
      <c r="AS146" s="370"/>
      <c r="AT146" s="370"/>
      <c r="AU146" s="370"/>
      <c r="AV146" s="370"/>
      <c r="AW146" s="370"/>
      <c r="AX146" s="370"/>
      <c r="AY146" s="370"/>
      <c r="AZ146" s="370"/>
      <c r="BA146" s="370"/>
      <c r="BB146" s="370"/>
      <c r="BC146" s="370"/>
      <c r="BD146" s="370"/>
      <c r="BE146" s="370"/>
      <c r="BF146" s="370"/>
      <c r="BG146" s="370"/>
      <c r="BH146" s="371"/>
      <c r="BI146" s="375"/>
      <c r="BJ146" s="376"/>
      <c r="BK146" s="376"/>
      <c r="BL146" s="376"/>
      <c r="BM146" s="376"/>
      <c r="BN146" s="376"/>
      <c r="BO146" s="376"/>
      <c r="BP146" s="376"/>
      <c r="BQ146" s="376"/>
      <c r="BR146" s="376"/>
      <c r="BS146" s="376"/>
      <c r="BT146" s="376"/>
      <c r="BU146" s="376"/>
      <c r="BV146" s="376"/>
      <c r="BW146" s="376"/>
      <c r="BX146" s="376"/>
      <c r="BY146" s="376"/>
      <c r="BZ146" s="377"/>
      <c r="CA146" s="72"/>
      <c r="CB146" s="2"/>
      <c r="CC146" s="119"/>
      <c r="CE146" s="2823"/>
      <c r="CF146" s="2824"/>
      <c r="CG146" s="2824"/>
      <c r="CH146" s="2824"/>
      <c r="CI146" s="2824"/>
      <c r="CJ146" s="2824"/>
      <c r="CK146" s="2824"/>
      <c r="CL146" s="2824"/>
      <c r="CM146" s="2824"/>
      <c r="CN146" s="2824"/>
      <c r="CO146" s="2824"/>
      <c r="CP146" s="2824"/>
      <c r="CQ146" s="2824"/>
      <c r="CR146" s="2824"/>
      <c r="CS146" s="2824"/>
      <c r="CT146" s="2824"/>
      <c r="CU146" s="2824"/>
      <c r="CV146" s="2825"/>
      <c r="CW146" s="2837"/>
      <c r="CX146" s="2838"/>
      <c r="CY146" s="2838"/>
      <c r="CZ146" s="2838"/>
      <c r="DA146" s="2838"/>
      <c r="DB146" s="2838"/>
      <c r="DC146" s="2838"/>
      <c r="DD146" s="2838"/>
      <c r="DE146" s="2838"/>
      <c r="DF146" s="2838"/>
      <c r="DG146" s="2838"/>
      <c r="DH146" s="2838"/>
      <c r="DI146" s="2838"/>
      <c r="DJ146" s="2838"/>
      <c r="DK146" s="2838"/>
      <c r="DL146" s="2838"/>
      <c r="DM146" s="2838"/>
      <c r="DN146" s="2838"/>
      <c r="DO146" s="2838"/>
      <c r="DP146" s="2838"/>
      <c r="DQ146" s="2838"/>
      <c r="DR146" s="2838"/>
      <c r="DS146" s="2838"/>
      <c r="DT146" s="2838"/>
      <c r="DU146" s="2838"/>
      <c r="DV146" s="2838"/>
      <c r="DW146" s="2838"/>
      <c r="DX146" s="2838"/>
      <c r="DY146" s="2838"/>
      <c r="DZ146" s="2838"/>
      <c r="EA146" s="2838"/>
      <c r="EB146" s="2838"/>
      <c r="EC146" s="2838"/>
      <c r="ED146" s="2838"/>
      <c r="EE146" s="2838"/>
      <c r="EF146" s="2838"/>
      <c r="EG146" s="2838"/>
      <c r="EH146" s="2838"/>
      <c r="EI146" s="2838"/>
      <c r="EJ146" s="2838"/>
      <c r="EK146" s="2838"/>
      <c r="EL146" s="2838"/>
      <c r="EM146" s="2838"/>
      <c r="EN146" s="2838"/>
      <c r="EO146" s="2838"/>
      <c r="EP146" s="2838"/>
      <c r="EQ146" s="2838"/>
      <c r="ER146" s="2838"/>
      <c r="ES146" s="2838"/>
      <c r="ET146" s="2838"/>
      <c r="EU146" s="2838"/>
      <c r="EV146" s="2838"/>
      <c r="EW146" s="2838"/>
      <c r="EX146" s="2838"/>
      <c r="EY146" s="2838"/>
      <c r="EZ146" s="2839"/>
      <c r="FA146" s="2829"/>
      <c r="FB146" s="2830"/>
      <c r="FC146" s="2830"/>
      <c r="FD146" s="2830"/>
      <c r="FE146" s="2830"/>
      <c r="FF146" s="2830"/>
      <c r="FG146" s="2830"/>
      <c r="FH146" s="2830"/>
      <c r="FI146" s="2830"/>
      <c r="FJ146" s="2831"/>
      <c r="FK146" s="2843"/>
      <c r="FL146" s="2844"/>
      <c r="FM146" s="2844"/>
      <c r="FN146" s="2844"/>
      <c r="FO146" s="2844"/>
      <c r="FP146" s="2844"/>
      <c r="FQ146" s="2844"/>
      <c r="FR146" s="2845"/>
      <c r="FT146" s="121"/>
    </row>
    <row r="147" spans="2:176" ht="11.25" customHeight="1" x14ac:dyDescent="0.2">
      <c r="B147" s="344"/>
      <c r="C147" s="346"/>
      <c r="D147" s="350"/>
      <c r="E147" s="351"/>
      <c r="F147" s="351"/>
      <c r="G147" s="351"/>
      <c r="H147" s="351"/>
      <c r="I147" s="351"/>
      <c r="J147" s="351"/>
      <c r="K147" s="351"/>
      <c r="L147" s="351"/>
      <c r="M147" s="351"/>
      <c r="N147" s="351"/>
      <c r="O147" s="2833"/>
      <c r="P147" s="360"/>
      <c r="Q147" s="361"/>
      <c r="R147" s="362"/>
      <c r="S147" s="366"/>
      <c r="T147" s="367"/>
      <c r="U147" s="367"/>
      <c r="V147" s="367"/>
      <c r="W147" s="368"/>
      <c r="X147" s="360"/>
      <c r="Y147" s="361"/>
      <c r="Z147" s="361"/>
      <c r="AA147" s="361"/>
      <c r="AB147" s="361"/>
      <c r="AC147" s="361"/>
      <c r="AD147" s="361"/>
      <c r="AE147" s="361"/>
      <c r="AF147" s="361"/>
      <c r="AG147" s="361"/>
      <c r="AH147" s="361"/>
      <c r="AI147" s="362"/>
      <c r="AJ147" s="372"/>
      <c r="AK147" s="373"/>
      <c r="AL147" s="373"/>
      <c r="AM147" s="373"/>
      <c r="AN147" s="373"/>
      <c r="AO147" s="373"/>
      <c r="AP147" s="373"/>
      <c r="AQ147" s="373"/>
      <c r="AR147" s="373"/>
      <c r="AS147" s="373"/>
      <c r="AT147" s="373"/>
      <c r="AU147" s="373"/>
      <c r="AV147" s="373"/>
      <c r="AW147" s="373"/>
      <c r="AX147" s="373"/>
      <c r="AY147" s="373"/>
      <c r="AZ147" s="373"/>
      <c r="BA147" s="373"/>
      <c r="BB147" s="373"/>
      <c r="BC147" s="373"/>
      <c r="BD147" s="373"/>
      <c r="BE147" s="373"/>
      <c r="BF147" s="373"/>
      <c r="BG147" s="373"/>
      <c r="BH147" s="374"/>
      <c r="BI147" s="378"/>
      <c r="BJ147" s="379"/>
      <c r="BK147" s="379"/>
      <c r="BL147" s="379"/>
      <c r="BM147" s="379"/>
      <c r="BN147" s="379"/>
      <c r="BO147" s="379"/>
      <c r="BP147" s="379"/>
      <c r="BQ147" s="379"/>
      <c r="BR147" s="379"/>
      <c r="BS147" s="379"/>
      <c r="BT147" s="379"/>
      <c r="BU147" s="379"/>
      <c r="BV147" s="379"/>
      <c r="BW147" s="379"/>
      <c r="BX147" s="379"/>
      <c r="BY147" s="379"/>
      <c r="BZ147" s="380"/>
      <c r="CA147" s="72"/>
      <c r="CB147" s="2"/>
      <c r="CC147" s="122"/>
      <c r="CD147" s="116"/>
      <c r="CE147" s="116"/>
      <c r="CF147" s="116"/>
      <c r="CG147" s="116"/>
      <c r="CH147" s="116"/>
      <c r="CI147" s="116"/>
      <c r="CJ147" s="116"/>
      <c r="CK147" s="116"/>
      <c r="CL147" s="116"/>
      <c r="CM147" s="116"/>
      <c r="CN147" s="116"/>
      <c r="CO147" s="117"/>
      <c r="CP147" s="117"/>
      <c r="CQ147" s="117"/>
      <c r="CR147" s="117"/>
      <c r="CS147" s="116"/>
      <c r="CT147" s="116"/>
      <c r="CU147" s="116"/>
      <c r="CV147" s="116"/>
      <c r="CW147" s="116"/>
      <c r="CX147" s="116"/>
      <c r="CY147" s="116"/>
      <c r="CZ147" s="116"/>
      <c r="DA147" s="116"/>
      <c r="DB147" s="116"/>
      <c r="DC147" s="116"/>
      <c r="DD147" s="116"/>
      <c r="DE147" s="116"/>
      <c r="DF147" s="116"/>
      <c r="DG147" s="116"/>
      <c r="DH147" s="116"/>
      <c r="DI147" s="117"/>
      <c r="DJ147" s="117"/>
      <c r="DK147" s="117"/>
      <c r="DL147" s="117"/>
      <c r="DM147" s="116"/>
      <c r="DN147" s="116"/>
      <c r="DO147" s="116"/>
      <c r="DP147" s="116"/>
      <c r="DQ147" s="116"/>
      <c r="DR147" s="116"/>
      <c r="DS147" s="116"/>
      <c r="DT147" s="116"/>
      <c r="DU147" s="116"/>
      <c r="DV147" s="116"/>
      <c r="DW147" s="116"/>
      <c r="DX147" s="116"/>
      <c r="DY147" s="116"/>
      <c r="DZ147" s="116"/>
      <c r="EA147" s="116"/>
      <c r="EB147" s="116"/>
      <c r="EC147" s="116"/>
      <c r="ED147" s="116"/>
      <c r="EE147" s="116"/>
      <c r="EF147" s="116"/>
      <c r="EG147" s="118"/>
      <c r="EH147" s="118"/>
      <c r="EI147" s="118"/>
      <c r="EJ147" s="118"/>
      <c r="EK147" s="116"/>
      <c r="EL147" s="116"/>
      <c r="EM147" s="116"/>
      <c r="EN147" s="116"/>
      <c r="EO147" s="116"/>
      <c r="EP147" s="116"/>
      <c r="EQ147" s="116"/>
      <c r="ER147" s="116"/>
      <c r="ES147" s="116"/>
      <c r="ET147" s="116"/>
      <c r="EU147" s="116"/>
      <c r="EV147" s="116"/>
      <c r="EW147" s="116"/>
      <c r="EX147" s="116"/>
      <c r="EY147" s="116"/>
      <c r="EZ147" s="116"/>
      <c r="FA147" s="116"/>
      <c r="FB147" s="116"/>
      <c r="FC147" s="116"/>
      <c r="FD147" s="116"/>
      <c r="FE147" s="116"/>
      <c r="FF147" s="116"/>
      <c r="FG147" s="116"/>
      <c r="FH147" s="116"/>
      <c r="FI147" s="116"/>
      <c r="FJ147" s="116"/>
      <c r="FK147" s="116"/>
      <c r="FL147" s="116"/>
      <c r="FM147" s="116"/>
      <c r="FN147" s="116"/>
      <c r="FO147" s="116"/>
      <c r="FP147" s="116"/>
      <c r="FQ147" s="116"/>
      <c r="FR147" s="116"/>
      <c r="FS147" s="116"/>
      <c r="FT147" s="123"/>
    </row>
    <row r="148" spans="2:176" ht="22.5" customHeight="1" x14ac:dyDescent="0.2">
      <c r="B148" s="94" t="str">
        <f t="shared" ref="B148:D152" si="6">IF(B94="","",B94)</f>
        <v/>
      </c>
      <c r="C148" s="86" t="str">
        <f t="shared" si="6"/>
        <v/>
      </c>
      <c r="D148" s="397" t="str">
        <f t="shared" si="6"/>
        <v/>
      </c>
      <c r="E148" s="398"/>
      <c r="F148" s="398"/>
      <c r="G148" s="398"/>
      <c r="H148" s="398"/>
      <c r="I148" s="398"/>
      <c r="J148" s="398"/>
      <c r="K148" s="398"/>
      <c r="L148" s="398"/>
      <c r="M148" s="398"/>
      <c r="N148" s="398"/>
      <c r="O148" s="2847"/>
      <c r="P148" s="1150" t="str">
        <f>IF(P94="","",P94)</f>
        <v/>
      </c>
      <c r="Q148" s="1150"/>
      <c r="R148" s="1150"/>
      <c r="S148" s="363" t="str">
        <f>IF(S94="","",S94)</f>
        <v/>
      </c>
      <c r="T148" s="364"/>
      <c r="U148" s="364"/>
      <c r="V148" s="364"/>
      <c r="W148" s="365"/>
      <c r="X148" s="1151" t="str">
        <f>IF(X94="","",X94)</f>
        <v/>
      </c>
      <c r="Y148" s="938"/>
      <c r="Z148" s="938"/>
      <c r="AA148" s="938"/>
      <c r="AB148" s="938"/>
      <c r="AC148" s="938"/>
      <c r="AD148" s="938"/>
      <c r="AE148" s="938"/>
      <c r="AF148" s="938"/>
      <c r="AG148" s="938"/>
      <c r="AH148" s="938"/>
      <c r="AI148" s="939"/>
      <c r="AJ148" s="1152" t="str">
        <f t="shared" ref="AJ148:AJ153" si="7">IF(AJ94="","",AJ94)</f>
        <v/>
      </c>
      <c r="AK148" s="1153"/>
      <c r="AL148" s="1153"/>
      <c r="AM148" s="1153"/>
      <c r="AN148" s="1153"/>
      <c r="AO148" s="1153"/>
      <c r="AP148" s="1153"/>
      <c r="AQ148" s="1153"/>
      <c r="AR148" s="1153"/>
      <c r="AS148" s="1153"/>
      <c r="AT148" s="1153"/>
      <c r="AU148" s="1153"/>
      <c r="AV148" s="1153"/>
      <c r="AW148" s="1153"/>
      <c r="AX148" s="1153"/>
      <c r="AY148" s="1153"/>
      <c r="AZ148" s="1153"/>
      <c r="BA148" s="1153"/>
      <c r="BB148" s="1153"/>
      <c r="BC148" s="1153"/>
      <c r="BD148" s="1153"/>
      <c r="BE148" s="1153"/>
      <c r="BF148" s="1153"/>
      <c r="BG148" s="1153"/>
      <c r="BH148" s="1364"/>
      <c r="BI148" s="1365"/>
      <c r="BJ148" s="1366"/>
      <c r="BK148" s="1366"/>
      <c r="BL148" s="1366"/>
      <c r="BM148" s="1366"/>
      <c r="BN148" s="1366"/>
      <c r="BO148" s="1366"/>
      <c r="BP148" s="1366"/>
      <c r="BQ148" s="1366"/>
      <c r="BR148" s="1366"/>
      <c r="BS148" s="1366"/>
      <c r="BT148" s="1366"/>
      <c r="BU148" s="1366"/>
      <c r="BV148" s="1366"/>
      <c r="BW148" s="1366"/>
      <c r="BX148" s="1366"/>
      <c r="BY148" s="1366"/>
      <c r="BZ148" s="1367"/>
      <c r="CA148" s="72"/>
      <c r="CB148" s="2"/>
      <c r="CC148" s="1516" t="s">
        <v>37</v>
      </c>
      <c r="CD148" s="1517"/>
      <c r="CE148" s="1517"/>
      <c r="CF148" s="1517"/>
      <c r="CG148" s="1517"/>
      <c r="CH148" s="1517"/>
      <c r="CI148" s="1517"/>
      <c r="CJ148" s="1517"/>
      <c r="CK148" s="1517"/>
      <c r="CL148" s="1517"/>
      <c r="CM148" s="1517"/>
      <c r="CN148" s="1518"/>
      <c r="CO148" s="2374" t="s">
        <v>78</v>
      </c>
      <c r="CP148" s="2375"/>
      <c r="CQ148" s="2375"/>
      <c r="CR148" s="2376"/>
      <c r="CS148" s="1519" t="s">
        <v>82</v>
      </c>
      <c r="CT148" s="1517"/>
      <c r="CU148" s="1517"/>
      <c r="CV148" s="1517"/>
      <c r="CW148" s="1517"/>
      <c r="CX148" s="1517"/>
      <c r="CY148" s="1517"/>
      <c r="CZ148" s="1517"/>
      <c r="DA148" s="1517"/>
      <c r="DB148" s="1517"/>
      <c r="DC148" s="1517"/>
      <c r="DD148" s="1517"/>
      <c r="DE148" s="1517"/>
      <c r="DF148" s="1517"/>
      <c r="DG148" s="1517"/>
      <c r="DH148" s="1518"/>
      <c r="DI148" s="2374" t="s">
        <v>78</v>
      </c>
      <c r="DJ148" s="2375"/>
      <c r="DK148" s="2375"/>
      <c r="DL148" s="2376"/>
      <c r="DM148" s="1520" t="s">
        <v>81</v>
      </c>
      <c r="DN148" s="1521"/>
      <c r="DO148" s="1521"/>
      <c r="DP148" s="1521"/>
      <c r="DQ148" s="1521"/>
      <c r="DR148" s="1521"/>
      <c r="DS148" s="1521"/>
      <c r="DT148" s="1521"/>
      <c r="DU148" s="1521"/>
      <c r="DV148" s="1521"/>
      <c r="DW148" s="1521"/>
      <c r="DX148" s="1521"/>
      <c r="DY148" s="1521"/>
      <c r="DZ148" s="1521"/>
      <c r="EA148" s="1521"/>
      <c r="EB148" s="1521"/>
      <c r="EC148" s="1521"/>
      <c r="ED148" s="1521"/>
      <c r="EE148" s="1521"/>
      <c r="EF148" s="1522"/>
      <c r="EG148" s="2921" t="str">
        <f>IF(EG94="","",EG94)</f>
        <v>区分</v>
      </c>
      <c r="EH148" s="2922"/>
      <c r="EI148" s="2922"/>
      <c r="EJ148" s="2923"/>
      <c r="EK148" s="1517" t="s">
        <v>251</v>
      </c>
      <c r="EL148" s="1517"/>
      <c r="EM148" s="1517"/>
      <c r="EN148" s="1517"/>
      <c r="EO148" s="1517"/>
      <c r="EP148" s="1517"/>
      <c r="EQ148" s="1517"/>
      <c r="ER148" s="1517"/>
      <c r="ES148" s="1517"/>
      <c r="ET148" s="1517"/>
      <c r="EU148" s="1517"/>
      <c r="EV148" s="1517"/>
      <c r="EW148" s="1517"/>
      <c r="EX148" s="1517"/>
      <c r="EY148" s="1517"/>
      <c r="EZ148" s="1517"/>
      <c r="FA148" s="1517"/>
      <c r="FB148" s="1517"/>
      <c r="FC148" s="1517"/>
      <c r="FD148" s="1517"/>
      <c r="FE148" s="1517"/>
      <c r="FF148" s="1517"/>
      <c r="FG148" s="1517"/>
      <c r="FH148" s="1517"/>
      <c r="FI148" s="1517"/>
      <c r="FJ148" s="1517"/>
      <c r="FK148" s="1517"/>
      <c r="FL148" s="1517"/>
      <c r="FM148" s="1517"/>
      <c r="FN148" s="1517"/>
      <c r="FO148" s="1517"/>
      <c r="FP148" s="1517"/>
      <c r="FQ148" s="1517"/>
      <c r="FR148" s="1517"/>
      <c r="FS148" s="1517"/>
      <c r="FT148" s="1523"/>
    </row>
    <row r="149" spans="2:176" ht="22.5" customHeight="1" x14ac:dyDescent="0.2">
      <c r="B149" s="94" t="str">
        <f t="shared" si="6"/>
        <v/>
      </c>
      <c r="C149" s="86" t="str">
        <f t="shared" si="6"/>
        <v/>
      </c>
      <c r="D149" s="397" t="str">
        <f t="shared" si="6"/>
        <v/>
      </c>
      <c r="E149" s="398"/>
      <c r="F149" s="398"/>
      <c r="G149" s="398"/>
      <c r="H149" s="398"/>
      <c r="I149" s="398"/>
      <c r="J149" s="398"/>
      <c r="K149" s="398"/>
      <c r="L149" s="398"/>
      <c r="M149" s="398"/>
      <c r="N149" s="398"/>
      <c r="O149" s="2847"/>
      <c r="P149" s="1150" t="str">
        <f>IF(P95="","",P95)</f>
        <v/>
      </c>
      <c r="Q149" s="1150"/>
      <c r="R149" s="1150"/>
      <c r="S149" s="363" t="str">
        <f>IF(S95="","",S95)</f>
        <v/>
      </c>
      <c r="T149" s="364"/>
      <c r="U149" s="364"/>
      <c r="V149" s="364"/>
      <c r="W149" s="365"/>
      <c r="X149" s="1151" t="str">
        <f>IF(X95="","",X95)</f>
        <v/>
      </c>
      <c r="Y149" s="938"/>
      <c r="Z149" s="938"/>
      <c r="AA149" s="938"/>
      <c r="AB149" s="938"/>
      <c r="AC149" s="938"/>
      <c r="AD149" s="938"/>
      <c r="AE149" s="938"/>
      <c r="AF149" s="938"/>
      <c r="AG149" s="938"/>
      <c r="AH149" s="938"/>
      <c r="AI149" s="939"/>
      <c r="AJ149" s="1152" t="str">
        <f t="shared" si="7"/>
        <v/>
      </c>
      <c r="AK149" s="1153"/>
      <c r="AL149" s="1153"/>
      <c r="AM149" s="1153"/>
      <c r="AN149" s="1153"/>
      <c r="AO149" s="1153"/>
      <c r="AP149" s="1153"/>
      <c r="AQ149" s="1153"/>
      <c r="AR149" s="1153"/>
      <c r="AS149" s="1153"/>
      <c r="AT149" s="1153"/>
      <c r="AU149" s="1153"/>
      <c r="AV149" s="1153"/>
      <c r="AW149" s="1153"/>
      <c r="AX149" s="1153"/>
      <c r="AY149" s="1153"/>
      <c r="AZ149" s="1153"/>
      <c r="BA149" s="1153"/>
      <c r="BB149" s="1153"/>
      <c r="BC149" s="1153"/>
      <c r="BD149" s="1153"/>
      <c r="BE149" s="1153"/>
      <c r="BF149" s="1153"/>
      <c r="BG149" s="1153"/>
      <c r="BH149" s="1364"/>
      <c r="BI149" s="1365"/>
      <c r="BJ149" s="1366"/>
      <c r="BK149" s="1366"/>
      <c r="BL149" s="1366"/>
      <c r="BM149" s="1366"/>
      <c r="BN149" s="1366"/>
      <c r="BO149" s="1366"/>
      <c r="BP149" s="1366"/>
      <c r="BQ149" s="1366"/>
      <c r="BR149" s="1366"/>
      <c r="BS149" s="1366"/>
      <c r="BT149" s="1366"/>
      <c r="BU149" s="1366"/>
      <c r="BV149" s="1366"/>
      <c r="BW149" s="1366"/>
      <c r="BX149" s="1366"/>
      <c r="BY149" s="1366"/>
      <c r="BZ149" s="1367"/>
      <c r="CA149" s="72"/>
      <c r="CB149" s="2"/>
      <c r="CC149" s="1918" t="str">
        <f>IF(CC95="","",CC95)</f>
        <v/>
      </c>
      <c r="CD149" s="1861"/>
      <c r="CE149" s="1861"/>
      <c r="CF149" s="1862"/>
      <c r="CG149" s="1860" t="str">
        <f>IF(CG95="","",CG95)</f>
        <v/>
      </c>
      <c r="CH149" s="1861"/>
      <c r="CI149" s="1861"/>
      <c r="CJ149" s="1862"/>
      <c r="CK149" s="1919" t="str">
        <f>IF(CK95="","",CK95)</f>
        <v/>
      </c>
      <c r="CL149" s="1920"/>
      <c r="CM149" s="1920"/>
      <c r="CN149" s="1921"/>
      <c r="CO149" s="2928" t="s">
        <v>79</v>
      </c>
      <c r="CP149" s="2928"/>
      <c r="CQ149" s="2928"/>
      <c r="CR149" s="2928"/>
      <c r="CS149" s="1860" t="str">
        <f>IF(CS95="","",CS95)</f>
        <v/>
      </c>
      <c r="CT149" s="1861"/>
      <c r="CU149" s="1861"/>
      <c r="CV149" s="1862"/>
      <c r="CW149" s="1860" t="str">
        <f>IF(CW95="","",CW95)</f>
        <v/>
      </c>
      <c r="CX149" s="1861"/>
      <c r="CY149" s="1861"/>
      <c r="CZ149" s="1862"/>
      <c r="DA149" s="1860" t="str">
        <f>IF(DA95="","",DA95)</f>
        <v/>
      </c>
      <c r="DB149" s="1861"/>
      <c r="DC149" s="1861"/>
      <c r="DD149" s="1862"/>
      <c r="DE149" s="1860" t="str">
        <f>IF(DE95="","",DE95)</f>
        <v/>
      </c>
      <c r="DF149" s="1861"/>
      <c r="DG149" s="1861"/>
      <c r="DH149" s="1862"/>
      <c r="DI149" s="2928" t="s">
        <v>79</v>
      </c>
      <c r="DJ149" s="2928"/>
      <c r="DK149" s="2928"/>
      <c r="DL149" s="2928"/>
      <c r="DM149" s="1861" t="str">
        <f>IF(DM95="","",DM95)</f>
        <v/>
      </c>
      <c r="DN149" s="1861"/>
      <c r="DO149" s="1861"/>
      <c r="DP149" s="1862"/>
      <c r="DQ149" s="1860" t="str">
        <f>IF(DQ95="","",DQ95)</f>
        <v/>
      </c>
      <c r="DR149" s="1861"/>
      <c r="DS149" s="1861"/>
      <c r="DT149" s="1862"/>
      <c r="DU149" s="1860" t="str">
        <f>IF(DU95="","",DU95)</f>
        <v/>
      </c>
      <c r="DV149" s="1861"/>
      <c r="DW149" s="1861"/>
      <c r="DX149" s="1862"/>
      <c r="DY149" s="1860" t="str">
        <f>IF(DY95="","",DY95)</f>
        <v/>
      </c>
      <c r="DZ149" s="1861"/>
      <c r="EA149" s="1861"/>
      <c r="EB149" s="1862"/>
      <c r="EC149" s="1860" t="str">
        <f>IF(EC95="","",EC95)</f>
        <v/>
      </c>
      <c r="ED149" s="1861"/>
      <c r="EE149" s="1861"/>
      <c r="EF149" s="1996"/>
      <c r="EG149" s="3012" t="str">
        <f>IF(EG95="","",EG95)</f>
        <v/>
      </c>
      <c r="EH149" s="3012"/>
      <c r="EI149" s="3012"/>
      <c r="EJ149" s="3012"/>
      <c r="EK149" s="1995" t="str">
        <f>IF(EK95="","",EK95)</f>
        <v/>
      </c>
      <c r="EL149" s="1861"/>
      <c r="EM149" s="1861"/>
      <c r="EN149" s="1864"/>
      <c r="EO149" s="1863" t="str">
        <f>IF(EO95="","",EO95)</f>
        <v/>
      </c>
      <c r="EP149" s="1861"/>
      <c r="EQ149" s="1861"/>
      <c r="ER149" s="1864"/>
      <c r="ES149" s="1863" t="str">
        <f>IF(ES95="","",ES95)</f>
        <v/>
      </c>
      <c r="ET149" s="1861"/>
      <c r="EU149" s="1861"/>
      <c r="EV149" s="1975"/>
      <c r="EW149" s="1976" t="str">
        <f>IF(EW95="","",EW95)</f>
        <v/>
      </c>
      <c r="EX149" s="1861"/>
      <c r="EY149" s="1861"/>
      <c r="EZ149" s="1864"/>
      <c r="FA149" s="1863" t="str">
        <f>IF(FA95="","",FA95)</f>
        <v/>
      </c>
      <c r="FB149" s="1861"/>
      <c r="FC149" s="1861"/>
      <c r="FD149" s="1864"/>
      <c r="FE149" s="1863" t="str">
        <f>IF(FE95="","",FE95)</f>
        <v/>
      </c>
      <c r="FF149" s="1861"/>
      <c r="FG149" s="1861"/>
      <c r="FH149" s="1975"/>
      <c r="FI149" s="1976" t="str">
        <f>IF(FI95="","",FI95)</f>
        <v/>
      </c>
      <c r="FJ149" s="1861"/>
      <c r="FK149" s="1861"/>
      <c r="FL149" s="1864"/>
      <c r="FM149" s="1863" t="str">
        <f>IF(FM95="","",FM95)</f>
        <v/>
      </c>
      <c r="FN149" s="1861"/>
      <c r="FO149" s="1861"/>
      <c r="FP149" s="1864"/>
      <c r="FQ149" s="1863" t="str">
        <f>IF(FQ95="","",FQ95)</f>
        <v/>
      </c>
      <c r="FR149" s="1861"/>
      <c r="FS149" s="1861"/>
      <c r="FT149" s="1977"/>
    </row>
    <row r="150" spans="2:176" ht="22.5" customHeight="1" x14ac:dyDescent="0.2">
      <c r="B150" s="94" t="str">
        <f t="shared" si="6"/>
        <v/>
      </c>
      <c r="C150" s="86" t="str">
        <f t="shared" si="6"/>
        <v/>
      </c>
      <c r="D150" s="397" t="str">
        <f t="shared" si="6"/>
        <v/>
      </c>
      <c r="E150" s="398"/>
      <c r="F150" s="398"/>
      <c r="G150" s="398"/>
      <c r="H150" s="398"/>
      <c r="I150" s="398"/>
      <c r="J150" s="398"/>
      <c r="K150" s="398"/>
      <c r="L150" s="398"/>
      <c r="M150" s="398"/>
      <c r="N150" s="398"/>
      <c r="O150" s="2847"/>
      <c r="P150" s="1150" t="str">
        <f>IF(P96="","",P96)</f>
        <v/>
      </c>
      <c r="Q150" s="1150"/>
      <c r="R150" s="1150"/>
      <c r="S150" s="363" t="str">
        <f>IF(S96="","",S96)</f>
        <v/>
      </c>
      <c r="T150" s="364"/>
      <c r="U150" s="364"/>
      <c r="V150" s="364"/>
      <c r="W150" s="365"/>
      <c r="X150" s="1151" t="str">
        <f>IF(X96="","",X96)</f>
        <v/>
      </c>
      <c r="Y150" s="938"/>
      <c r="Z150" s="938"/>
      <c r="AA150" s="938"/>
      <c r="AB150" s="938"/>
      <c r="AC150" s="938"/>
      <c r="AD150" s="938"/>
      <c r="AE150" s="938"/>
      <c r="AF150" s="938"/>
      <c r="AG150" s="938"/>
      <c r="AH150" s="938"/>
      <c r="AI150" s="939"/>
      <c r="AJ150" s="1152" t="str">
        <f t="shared" si="7"/>
        <v/>
      </c>
      <c r="AK150" s="1153"/>
      <c r="AL150" s="1153"/>
      <c r="AM150" s="1153"/>
      <c r="AN150" s="1153"/>
      <c r="AO150" s="1153"/>
      <c r="AP150" s="1153"/>
      <c r="AQ150" s="1153"/>
      <c r="AR150" s="1153"/>
      <c r="AS150" s="1153"/>
      <c r="AT150" s="1153"/>
      <c r="AU150" s="1153"/>
      <c r="AV150" s="1153"/>
      <c r="AW150" s="1153"/>
      <c r="AX150" s="1153"/>
      <c r="AY150" s="1153"/>
      <c r="AZ150" s="1153"/>
      <c r="BA150" s="1153"/>
      <c r="BB150" s="1153"/>
      <c r="BC150" s="1153"/>
      <c r="BD150" s="1153"/>
      <c r="BE150" s="1153"/>
      <c r="BF150" s="1153"/>
      <c r="BG150" s="1153"/>
      <c r="BH150" s="1364"/>
      <c r="BI150" s="1365"/>
      <c r="BJ150" s="1366"/>
      <c r="BK150" s="1366"/>
      <c r="BL150" s="1366"/>
      <c r="BM150" s="1366"/>
      <c r="BN150" s="1366"/>
      <c r="BO150" s="1366"/>
      <c r="BP150" s="1366"/>
      <c r="BQ150" s="1366"/>
      <c r="BR150" s="1366"/>
      <c r="BS150" s="1366"/>
      <c r="BT150" s="1366"/>
      <c r="BU150" s="1366"/>
      <c r="BV150" s="1366"/>
      <c r="BW150" s="1366"/>
      <c r="BX150" s="1366"/>
      <c r="BY150" s="1366"/>
      <c r="BZ150" s="1367"/>
      <c r="CA150" s="72"/>
      <c r="CB150" s="2"/>
      <c r="CC150" s="1992" t="str">
        <f>IF(CC96="","",CC96)</f>
        <v/>
      </c>
      <c r="CD150" s="1920"/>
      <c r="CE150" s="1920"/>
      <c r="CF150" s="1993"/>
      <c r="CG150" s="2358" t="str">
        <f>IF(CG96="","",CG96)</f>
        <v/>
      </c>
      <c r="CH150" s="1920"/>
      <c r="CI150" s="1920"/>
      <c r="CJ150" s="1993"/>
      <c r="CK150" s="1919" t="str">
        <f>IF(CK96="","",CK96)</f>
        <v/>
      </c>
      <c r="CL150" s="1920"/>
      <c r="CM150" s="1920"/>
      <c r="CN150" s="1921"/>
      <c r="CO150" s="2927" t="s">
        <v>79</v>
      </c>
      <c r="CP150" s="2927"/>
      <c r="CQ150" s="2927"/>
      <c r="CR150" s="2927"/>
      <c r="CS150" s="1860" t="str">
        <f>IF(CS96="","",CS96)</f>
        <v/>
      </c>
      <c r="CT150" s="1861"/>
      <c r="CU150" s="1861"/>
      <c r="CV150" s="1862"/>
      <c r="CW150" s="1860" t="str">
        <f>IF(CW96="","",CW96)</f>
        <v/>
      </c>
      <c r="CX150" s="1861"/>
      <c r="CY150" s="1861"/>
      <c r="CZ150" s="1862"/>
      <c r="DA150" s="1860" t="str">
        <f>IF(DA96="","",DA96)</f>
        <v/>
      </c>
      <c r="DB150" s="1861"/>
      <c r="DC150" s="1861"/>
      <c r="DD150" s="1862"/>
      <c r="DE150" s="1860" t="str">
        <f>IF(DE96="","",DE96)</f>
        <v/>
      </c>
      <c r="DF150" s="1861"/>
      <c r="DG150" s="1861"/>
      <c r="DH150" s="1862"/>
      <c r="DI150" s="2927" t="s">
        <v>79</v>
      </c>
      <c r="DJ150" s="2927"/>
      <c r="DK150" s="2927"/>
      <c r="DL150" s="2927"/>
      <c r="DM150" s="1861" t="str">
        <f>IF(DM96="","",DM96)</f>
        <v/>
      </c>
      <c r="DN150" s="1861"/>
      <c r="DO150" s="1861"/>
      <c r="DP150" s="1862"/>
      <c r="DQ150" s="1860" t="str">
        <f>IF(DQ96="","",DQ96)</f>
        <v/>
      </c>
      <c r="DR150" s="1861"/>
      <c r="DS150" s="1861"/>
      <c r="DT150" s="1862"/>
      <c r="DU150" s="1860" t="str">
        <f>IF(DU96="","",DU96)</f>
        <v/>
      </c>
      <c r="DV150" s="1861"/>
      <c r="DW150" s="1861"/>
      <c r="DX150" s="1862"/>
      <c r="DY150" s="1860" t="str">
        <f>IF(DY96="","",DY96)</f>
        <v/>
      </c>
      <c r="DZ150" s="1861"/>
      <c r="EA150" s="1861"/>
      <c r="EB150" s="1862"/>
      <c r="EC150" s="1860" t="str">
        <f>IF(EC96="","",EC96)</f>
        <v/>
      </c>
      <c r="ED150" s="1861"/>
      <c r="EE150" s="1861"/>
      <c r="EF150" s="1996"/>
      <c r="EG150" s="3012" t="str">
        <f t="shared" ref="EG150:EG152" si="8">IF(EG96="","",EG96)</f>
        <v/>
      </c>
      <c r="EH150" s="3012"/>
      <c r="EI150" s="3012"/>
      <c r="EJ150" s="3012"/>
      <c r="EK150" s="1995" t="str">
        <f>IF(EK96="","",EK96)</f>
        <v/>
      </c>
      <c r="EL150" s="1861"/>
      <c r="EM150" s="1861"/>
      <c r="EN150" s="1864"/>
      <c r="EO150" s="1863" t="str">
        <f>IF(EO96="","",EO96)</f>
        <v/>
      </c>
      <c r="EP150" s="1861"/>
      <c r="EQ150" s="1861"/>
      <c r="ER150" s="1864"/>
      <c r="ES150" s="1863" t="str">
        <f>IF(ES96="","",ES96)</f>
        <v/>
      </c>
      <c r="ET150" s="1861"/>
      <c r="EU150" s="1861"/>
      <c r="EV150" s="1975"/>
      <c r="EW150" s="1976" t="str">
        <f>IF(EW96="","",EW96)</f>
        <v/>
      </c>
      <c r="EX150" s="1861"/>
      <c r="EY150" s="1861"/>
      <c r="EZ150" s="1864"/>
      <c r="FA150" s="1863" t="str">
        <f>IF(FA96="","",FA96)</f>
        <v/>
      </c>
      <c r="FB150" s="1861"/>
      <c r="FC150" s="1861"/>
      <c r="FD150" s="1864"/>
      <c r="FE150" s="1863" t="str">
        <f>IF(FE96="","",FE96)</f>
        <v/>
      </c>
      <c r="FF150" s="1861"/>
      <c r="FG150" s="1861"/>
      <c r="FH150" s="1975"/>
      <c r="FI150" s="1976" t="str">
        <f>IF(FI96="","",FI96)</f>
        <v/>
      </c>
      <c r="FJ150" s="1861"/>
      <c r="FK150" s="1861"/>
      <c r="FL150" s="1864"/>
      <c r="FM150" s="1863" t="str">
        <f>IF(FM96="","",FM96)</f>
        <v/>
      </c>
      <c r="FN150" s="1861"/>
      <c r="FO150" s="1861"/>
      <c r="FP150" s="1864"/>
      <c r="FQ150" s="1863" t="str">
        <f>IF(FQ96="","",FQ96)</f>
        <v/>
      </c>
      <c r="FR150" s="1861"/>
      <c r="FS150" s="1861"/>
      <c r="FT150" s="1977"/>
    </row>
    <row r="151" spans="2:176" ht="22.5" customHeight="1" x14ac:dyDescent="0.2">
      <c r="B151" s="94" t="str">
        <f t="shared" si="6"/>
        <v/>
      </c>
      <c r="C151" s="86" t="str">
        <f t="shared" si="6"/>
        <v/>
      </c>
      <c r="D151" s="397" t="str">
        <f t="shared" si="6"/>
        <v/>
      </c>
      <c r="E151" s="398"/>
      <c r="F151" s="398"/>
      <c r="G151" s="398"/>
      <c r="H151" s="398"/>
      <c r="I151" s="398"/>
      <c r="J151" s="398"/>
      <c r="K151" s="398"/>
      <c r="L151" s="398"/>
      <c r="M151" s="398"/>
      <c r="N151" s="398"/>
      <c r="O151" s="2847"/>
      <c r="P151" s="1150" t="str">
        <f>IF(P97="","",P97)</f>
        <v/>
      </c>
      <c r="Q151" s="1150"/>
      <c r="R151" s="1150"/>
      <c r="S151" s="363" t="str">
        <f>IF(S97="","",S97)</f>
        <v/>
      </c>
      <c r="T151" s="364"/>
      <c r="U151" s="364"/>
      <c r="V151" s="364"/>
      <c r="W151" s="365"/>
      <c r="X151" s="1151" t="str">
        <f>IF(X97="","",X97)</f>
        <v/>
      </c>
      <c r="Y151" s="938"/>
      <c r="Z151" s="938"/>
      <c r="AA151" s="938"/>
      <c r="AB151" s="938"/>
      <c r="AC151" s="938"/>
      <c r="AD151" s="938"/>
      <c r="AE151" s="938"/>
      <c r="AF151" s="938"/>
      <c r="AG151" s="938"/>
      <c r="AH151" s="938"/>
      <c r="AI151" s="939"/>
      <c r="AJ151" s="1152" t="str">
        <f t="shared" si="7"/>
        <v/>
      </c>
      <c r="AK151" s="1153"/>
      <c r="AL151" s="1153"/>
      <c r="AM151" s="1153"/>
      <c r="AN151" s="1153"/>
      <c r="AO151" s="1153"/>
      <c r="AP151" s="1153"/>
      <c r="AQ151" s="1153"/>
      <c r="AR151" s="1153"/>
      <c r="AS151" s="1153"/>
      <c r="AT151" s="1153"/>
      <c r="AU151" s="1153"/>
      <c r="AV151" s="1153"/>
      <c r="AW151" s="1153"/>
      <c r="AX151" s="1153"/>
      <c r="AY151" s="1153"/>
      <c r="AZ151" s="1153"/>
      <c r="BA151" s="1153"/>
      <c r="BB151" s="1153"/>
      <c r="BC151" s="1153"/>
      <c r="BD151" s="1153"/>
      <c r="BE151" s="1153"/>
      <c r="BF151" s="1153"/>
      <c r="BG151" s="1153"/>
      <c r="BH151" s="1364"/>
      <c r="BI151" s="1365"/>
      <c r="BJ151" s="1366"/>
      <c r="BK151" s="1366"/>
      <c r="BL151" s="1366"/>
      <c r="BM151" s="1366"/>
      <c r="BN151" s="1366"/>
      <c r="BO151" s="1366"/>
      <c r="BP151" s="1366"/>
      <c r="BQ151" s="1366"/>
      <c r="BR151" s="1366"/>
      <c r="BS151" s="1366"/>
      <c r="BT151" s="1366"/>
      <c r="BU151" s="1366"/>
      <c r="BV151" s="1366"/>
      <c r="BW151" s="1366"/>
      <c r="BX151" s="1366"/>
      <c r="BY151" s="1366"/>
      <c r="BZ151" s="1367"/>
      <c r="CA151" s="72"/>
      <c r="CB151" s="2"/>
      <c r="CC151" s="1992" t="str">
        <f>IF(CC97="","",CC97)</f>
        <v/>
      </c>
      <c r="CD151" s="1920"/>
      <c r="CE151" s="1920"/>
      <c r="CF151" s="1993"/>
      <c r="CG151" s="2358" t="str">
        <f>IF(CG97="","",CG97)</f>
        <v/>
      </c>
      <c r="CH151" s="1920"/>
      <c r="CI151" s="1920"/>
      <c r="CJ151" s="1993"/>
      <c r="CK151" s="1919" t="str">
        <f>IF(CK97="","",CK97)</f>
        <v/>
      </c>
      <c r="CL151" s="1920"/>
      <c r="CM151" s="1920"/>
      <c r="CN151" s="1921"/>
      <c r="CO151" s="2927" t="s">
        <v>79</v>
      </c>
      <c r="CP151" s="2927"/>
      <c r="CQ151" s="2927"/>
      <c r="CR151" s="2927"/>
      <c r="CS151" s="1860" t="str">
        <f>IF(CS97="","",CS97)</f>
        <v/>
      </c>
      <c r="CT151" s="1861"/>
      <c r="CU151" s="1861"/>
      <c r="CV151" s="1862"/>
      <c r="CW151" s="1860" t="str">
        <f>IF(CW97="","",CW97)</f>
        <v/>
      </c>
      <c r="CX151" s="1861"/>
      <c r="CY151" s="1861"/>
      <c r="CZ151" s="1862"/>
      <c r="DA151" s="1860" t="str">
        <f>IF(DA97="","",DA97)</f>
        <v/>
      </c>
      <c r="DB151" s="1861"/>
      <c r="DC151" s="1861"/>
      <c r="DD151" s="1862"/>
      <c r="DE151" s="1860" t="str">
        <f>IF(DE97="","",DE97)</f>
        <v/>
      </c>
      <c r="DF151" s="1861"/>
      <c r="DG151" s="1861"/>
      <c r="DH151" s="1862"/>
      <c r="DI151" s="2927" t="s">
        <v>79</v>
      </c>
      <c r="DJ151" s="2927"/>
      <c r="DK151" s="2927"/>
      <c r="DL151" s="2927"/>
      <c r="DM151" s="1861" t="str">
        <f>IF(DM97="","",DM97)</f>
        <v/>
      </c>
      <c r="DN151" s="1861"/>
      <c r="DO151" s="1861"/>
      <c r="DP151" s="1862"/>
      <c r="DQ151" s="1860" t="str">
        <f>IF(DQ97="","",DQ97)</f>
        <v/>
      </c>
      <c r="DR151" s="1861"/>
      <c r="DS151" s="1861"/>
      <c r="DT151" s="1862"/>
      <c r="DU151" s="1860" t="str">
        <f>IF(DU97="","",DU97)</f>
        <v/>
      </c>
      <c r="DV151" s="1861"/>
      <c r="DW151" s="1861"/>
      <c r="DX151" s="1862"/>
      <c r="DY151" s="1860" t="str">
        <f>IF(DY97="","",DY97)</f>
        <v/>
      </c>
      <c r="DZ151" s="1861"/>
      <c r="EA151" s="1861"/>
      <c r="EB151" s="1862"/>
      <c r="EC151" s="1860" t="str">
        <f>IF(EC97="","",EC97)</f>
        <v/>
      </c>
      <c r="ED151" s="1861"/>
      <c r="EE151" s="1861"/>
      <c r="EF151" s="1996"/>
      <c r="EG151" s="3012" t="str">
        <f t="shared" si="8"/>
        <v/>
      </c>
      <c r="EH151" s="3012"/>
      <c r="EI151" s="3012"/>
      <c r="EJ151" s="3012"/>
      <c r="EK151" s="1995" t="str">
        <f>IF(EK97="","",EK97)</f>
        <v/>
      </c>
      <c r="EL151" s="1861"/>
      <c r="EM151" s="1861"/>
      <c r="EN151" s="1864"/>
      <c r="EO151" s="1863" t="str">
        <f>IF(EO97="","",EO97)</f>
        <v/>
      </c>
      <c r="EP151" s="1861"/>
      <c r="EQ151" s="1861"/>
      <c r="ER151" s="1864"/>
      <c r="ES151" s="1863" t="str">
        <f>IF(ES97="","",ES97)</f>
        <v/>
      </c>
      <c r="ET151" s="1861"/>
      <c r="EU151" s="1861"/>
      <c r="EV151" s="1975"/>
      <c r="EW151" s="1976" t="str">
        <f>IF(EW97="","",EW97)</f>
        <v/>
      </c>
      <c r="EX151" s="1861"/>
      <c r="EY151" s="1861"/>
      <c r="EZ151" s="1864"/>
      <c r="FA151" s="1863" t="str">
        <f>IF(FA97="","",FA97)</f>
        <v/>
      </c>
      <c r="FB151" s="1861"/>
      <c r="FC151" s="1861"/>
      <c r="FD151" s="1864"/>
      <c r="FE151" s="1863" t="str">
        <f>IF(FE97="","",FE97)</f>
        <v/>
      </c>
      <c r="FF151" s="1861"/>
      <c r="FG151" s="1861"/>
      <c r="FH151" s="1975"/>
      <c r="FI151" s="1976" t="str">
        <f>IF(FI97="","",FI97)</f>
        <v/>
      </c>
      <c r="FJ151" s="1861"/>
      <c r="FK151" s="1861"/>
      <c r="FL151" s="1864"/>
      <c r="FM151" s="1863" t="str">
        <f>IF(FM97="","",FM97)</f>
        <v/>
      </c>
      <c r="FN151" s="1861"/>
      <c r="FO151" s="1861"/>
      <c r="FP151" s="1864"/>
      <c r="FQ151" s="1863" t="str">
        <f>IF(FQ97="","",FQ97)</f>
        <v/>
      </c>
      <c r="FR151" s="1861"/>
      <c r="FS151" s="1861"/>
      <c r="FT151" s="1977"/>
    </row>
    <row r="152" spans="2:176" ht="22.5" customHeight="1" thickBot="1" x14ac:dyDescent="0.25">
      <c r="B152" s="95" t="str">
        <f t="shared" si="6"/>
        <v/>
      </c>
      <c r="C152" s="96" t="str">
        <f t="shared" si="6"/>
        <v/>
      </c>
      <c r="D152" s="962" t="str">
        <f t="shared" si="6"/>
        <v/>
      </c>
      <c r="E152" s="963"/>
      <c r="F152" s="963"/>
      <c r="G152" s="963"/>
      <c r="H152" s="963"/>
      <c r="I152" s="963"/>
      <c r="J152" s="963"/>
      <c r="K152" s="963"/>
      <c r="L152" s="963"/>
      <c r="M152" s="963"/>
      <c r="N152" s="963"/>
      <c r="O152" s="2846"/>
      <c r="P152" s="1194" t="str">
        <f>IF(P98="","",P98)</f>
        <v/>
      </c>
      <c r="Q152" s="1194"/>
      <c r="R152" s="1194"/>
      <c r="S152" s="1195" t="str">
        <f>IF(S98="","",S98)</f>
        <v/>
      </c>
      <c r="T152" s="1196"/>
      <c r="U152" s="1196"/>
      <c r="V152" s="1196"/>
      <c r="W152" s="1197"/>
      <c r="X152" s="970" t="str">
        <f>IF(X98="","",X98)</f>
        <v/>
      </c>
      <c r="Y152" s="971"/>
      <c r="Z152" s="971"/>
      <c r="AA152" s="971"/>
      <c r="AB152" s="971"/>
      <c r="AC152" s="971"/>
      <c r="AD152" s="971"/>
      <c r="AE152" s="971"/>
      <c r="AF152" s="971"/>
      <c r="AG152" s="971"/>
      <c r="AH152" s="971"/>
      <c r="AI152" s="972"/>
      <c r="AJ152" s="1224" t="str">
        <f t="shared" si="7"/>
        <v/>
      </c>
      <c r="AK152" s="1225"/>
      <c r="AL152" s="1225"/>
      <c r="AM152" s="1225"/>
      <c r="AN152" s="1225"/>
      <c r="AO152" s="1225"/>
      <c r="AP152" s="1225"/>
      <c r="AQ152" s="1225"/>
      <c r="AR152" s="1225"/>
      <c r="AS152" s="1225"/>
      <c r="AT152" s="1225"/>
      <c r="AU152" s="1225"/>
      <c r="AV152" s="1225"/>
      <c r="AW152" s="1225"/>
      <c r="AX152" s="1225"/>
      <c r="AY152" s="1225"/>
      <c r="AZ152" s="1225"/>
      <c r="BA152" s="1225"/>
      <c r="BB152" s="1225"/>
      <c r="BC152" s="1225"/>
      <c r="BD152" s="1225"/>
      <c r="BE152" s="1225"/>
      <c r="BF152" s="1225"/>
      <c r="BG152" s="1225"/>
      <c r="BH152" s="1414"/>
      <c r="BI152" s="1415"/>
      <c r="BJ152" s="1416"/>
      <c r="BK152" s="1416"/>
      <c r="BL152" s="1416"/>
      <c r="BM152" s="1416"/>
      <c r="BN152" s="1416"/>
      <c r="BO152" s="1416"/>
      <c r="BP152" s="1416"/>
      <c r="BQ152" s="1416"/>
      <c r="BR152" s="1416"/>
      <c r="BS152" s="1416"/>
      <c r="BT152" s="1416"/>
      <c r="BU152" s="1416"/>
      <c r="BV152" s="1416"/>
      <c r="BW152" s="1416"/>
      <c r="BX152" s="1416"/>
      <c r="BY152" s="1416"/>
      <c r="BZ152" s="1417"/>
      <c r="CA152" s="72"/>
      <c r="CB152" s="2"/>
      <c r="CC152" s="2949" t="str">
        <f>IF(CC98="","",CC98)</f>
        <v/>
      </c>
      <c r="CD152" s="1983"/>
      <c r="CE152" s="1983"/>
      <c r="CF152" s="1984"/>
      <c r="CG152" s="1985" t="str">
        <f>IF(CG98="","",CG98)</f>
        <v/>
      </c>
      <c r="CH152" s="1983"/>
      <c r="CI152" s="1983"/>
      <c r="CJ152" s="1984"/>
      <c r="CK152" s="1989" t="str">
        <f>IF(CK98="","",CK98)</f>
        <v/>
      </c>
      <c r="CL152" s="1983"/>
      <c r="CM152" s="1983"/>
      <c r="CN152" s="1983"/>
      <c r="CO152" s="2948" t="s">
        <v>79</v>
      </c>
      <c r="CP152" s="2948"/>
      <c r="CQ152" s="2948"/>
      <c r="CR152" s="2948"/>
      <c r="CS152" s="1985" t="str">
        <f>IF(CS98="","",CS98)</f>
        <v/>
      </c>
      <c r="CT152" s="1983"/>
      <c r="CU152" s="1983"/>
      <c r="CV152" s="1984"/>
      <c r="CW152" s="1985" t="str">
        <f>IF(CW98="","",CW98)</f>
        <v/>
      </c>
      <c r="CX152" s="1983"/>
      <c r="CY152" s="1983"/>
      <c r="CZ152" s="1984"/>
      <c r="DA152" s="1985" t="str">
        <f>IF(DA98="","",DA98)</f>
        <v/>
      </c>
      <c r="DB152" s="1983"/>
      <c r="DC152" s="1983"/>
      <c r="DD152" s="1984"/>
      <c r="DE152" s="1985" t="str">
        <f>IF(DE98="","",DE98)</f>
        <v/>
      </c>
      <c r="DF152" s="1983"/>
      <c r="DG152" s="1983"/>
      <c r="DH152" s="1984"/>
      <c r="DI152" s="2948" t="s">
        <v>79</v>
      </c>
      <c r="DJ152" s="2948"/>
      <c r="DK152" s="2948"/>
      <c r="DL152" s="2948"/>
      <c r="DM152" s="1983" t="str">
        <f>IF(DM98="","",DM98)</f>
        <v/>
      </c>
      <c r="DN152" s="1983"/>
      <c r="DO152" s="1983"/>
      <c r="DP152" s="1984"/>
      <c r="DQ152" s="1985" t="str">
        <f>IF(DQ98="","",DQ98)</f>
        <v/>
      </c>
      <c r="DR152" s="1983"/>
      <c r="DS152" s="1983"/>
      <c r="DT152" s="1984"/>
      <c r="DU152" s="1985" t="str">
        <f>IF(DU98="","",DU98)</f>
        <v/>
      </c>
      <c r="DV152" s="1983"/>
      <c r="DW152" s="1983"/>
      <c r="DX152" s="1984"/>
      <c r="DY152" s="1860" t="str">
        <f>IF(DY98="","",DY98)</f>
        <v/>
      </c>
      <c r="DZ152" s="1861"/>
      <c r="EA152" s="1861"/>
      <c r="EB152" s="1862"/>
      <c r="EC152" s="1860" t="str">
        <f>IF(EC98="","",EC98)</f>
        <v/>
      </c>
      <c r="ED152" s="1861"/>
      <c r="EE152" s="1861"/>
      <c r="EF152" s="1996"/>
      <c r="EG152" s="3012" t="str">
        <f t="shared" si="8"/>
        <v/>
      </c>
      <c r="EH152" s="3012"/>
      <c r="EI152" s="3012"/>
      <c r="EJ152" s="3012"/>
      <c r="EK152" s="1995" t="str">
        <f>IF(EK98="","",EK98)</f>
        <v/>
      </c>
      <c r="EL152" s="1861"/>
      <c r="EM152" s="1861"/>
      <c r="EN152" s="1864"/>
      <c r="EO152" s="1863" t="str">
        <f>IF(EO98="","",EO98)</f>
        <v/>
      </c>
      <c r="EP152" s="1861"/>
      <c r="EQ152" s="1861"/>
      <c r="ER152" s="1864"/>
      <c r="ES152" s="1863" t="str">
        <f>IF(ES98="","",ES98)</f>
        <v/>
      </c>
      <c r="ET152" s="1861"/>
      <c r="EU152" s="1861"/>
      <c r="EV152" s="1975"/>
      <c r="EW152" s="1976" t="str">
        <f>IF(EW98="","",EW98)</f>
        <v/>
      </c>
      <c r="EX152" s="1861"/>
      <c r="EY152" s="1861"/>
      <c r="EZ152" s="1864"/>
      <c r="FA152" s="1863" t="str">
        <f>IF(FA98="","",FA98)</f>
        <v/>
      </c>
      <c r="FB152" s="1861"/>
      <c r="FC152" s="1861"/>
      <c r="FD152" s="1864"/>
      <c r="FE152" s="1863" t="str">
        <f>IF(FE98="","",FE98)</f>
        <v/>
      </c>
      <c r="FF152" s="1861"/>
      <c r="FG152" s="1861"/>
      <c r="FH152" s="1975"/>
      <c r="FI152" s="1976" t="str">
        <f>IF(FI98="","",FI98)</f>
        <v/>
      </c>
      <c r="FJ152" s="1861"/>
      <c r="FK152" s="1861"/>
      <c r="FL152" s="1864"/>
      <c r="FM152" s="1863" t="str">
        <f>IF(FM98="","",FM98)</f>
        <v/>
      </c>
      <c r="FN152" s="1861"/>
      <c r="FO152" s="1861"/>
      <c r="FP152" s="1864"/>
      <c r="FQ152" s="1863" t="str">
        <f>IF(FQ98="","",FQ98)</f>
        <v/>
      </c>
      <c r="FR152" s="1861"/>
      <c r="FS152" s="1861"/>
      <c r="FT152" s="1977"/>
    </row>
    <row r="153" spans="2:176" ht="7.5" customHeight="1" x14ac:dyDescent="0.2">
      <c r="B153" s="2"/>
      <c r="C153" s="2"/>
      <c r="D153" s="2"/>
      <c r="E153" s="2"/>
      <c r="F153" s="2"/>
      <c r="G153" s="2"/>
      <c r="H153" s="2"/>
      <c r="I153" s="2"/>
      <c r="J153" s="179"/>
      <c r="K153" s="179"/>
      <c r="L153" s="179"/>
      <c r="M153" s="179"/>
      <c r="N153" s="179"/>
      <c r="O153" s="179"/>
      <c r="P153" s="3014"/>
      <c r="Q153" s="3015"/>
      <c r="R153" s="3015"/>
      <c r="S153" s="3015"/>
      <c r="T153" s="3015"/>
      <c r="U153" s="3015"/>
      <c r="V153" s="3015"/>
      <c r="W153" s="3015"/>
      <c r="X153" s="3015"/>
      <c r="Y153" s="3015"/>
      <c r="Z153" s="3015"/>
      <c r="AA153" s="3015"/>
      <c r="AB153" s="3015"/>
      <c r="AC153" s="3015"/>
      <c r="AD153" s="3015"/>
      <c r="AE153" s="3015"/>
      <c r="AF153" s="3015"/>
      <c r="AG153" s="3015"/>
      <c r="AH153" s="3015"/>
      <c r="AI153" s="3016"/>
      <c r="AJ153" s="1012" t="str">
        <f t="shared" si="7"/>
        <v/>
      </c>
      <c r="AK153" s="1008"/>
      <c r="AL153" s="1008"/>
      <c r="AM153" s="1008"/>
      <c r="AN153" s="1008"/>
      <c r="AO153" s="1008"/>
      <c r="AP153" s="1008"/>
      <c r="AQ153" s="1008"/>
      <c r="AR153" s="1008"/>
      <c r="AS153" s="1008"/>
      <c r="AT153" s="1008"/>
      <c r="AU153" s="1008"/>
      <c r="AV153" s="1008"/>
      <c r="AW153" s="1008"/>
      <c r="AX153" s="1008"/>
      <c r="AY153" s="1008"/>
      <c r="AZ153" s="1008"/>
      <c r="BA153" s="1008"/>
      <c r="BB153" s="1008"/>
      <c r="BC153" s="1008"/>
      <c r="BD153" s="1008"/>
      <c r="BE153" s="1008"/>
      <c r="BF153" s="1008"/>
      <c r="BG153" s="1008"/>
      <c r="BH153" s="1009"/>
      <c r="BI153" s="3017"/>
      <c r="BJ153" s="3018"/>
      <c r="BK153" s="3018"/>
      <c r="BL153" s="3018"/>
      <c r="BM153" s="3018"/>
      <c r="BN153" s="3018"/>
      <c r="BO153" s="3018"/>
      <c r="BP153" s="3018"/>
      <c r="BQ153" s="3018"/>
      <c r="BR153" s="3018"/>
      <c r="BS153" s="3018"/>
      <c r="BT153" s="3018"/>
      <c r="BU153" s="3018"/>
      <c r="BV153" s="3018"/>
      <c r="BW153" s="3018"/>
      <c r="BX153" s="3018"/>
      <c r="BY153" s="3018"/>
      <c r="BZ153" s="3019"/>
      <c r="CA153" s="72"/>
      <c r="CB153" s="2"/>
      <c r="CC153" s="2817"/>
      <c r="CD153" s="2817"/>
      <c r="CE153" s="2817"/>
      <c r="CF153" s="2817"/>
      <c r="CG153" s="2817"/>
      <c r="CH153" s="2817"/>
      <c r="CI153" s="2817"/>
      <c r="CJ153" s="2817"/>
      <c r="CK153" s="2817"/>
      <c r="CL153" s="2817"/>
      <c r="CM153" s="2817"/>
      <c r="CN153" s="2817"/>
      <c r="CO153" s="2817"/>
      <c r="CP153" s="2817"/>
      <c r="CQ153" s="2817"/>
      <c r="CR153" s="2817"/>
      <c r="CS153" s="2817"/>
      <c r="CT153" s="2817"/>
      <c r="CU153" s="2817"/>
      <c r="CV153" s="2817"/>
      <c r="CW153" s="2817"/>
      <c r="CX153" s="2817"/>
      <c r="CY153" s="2817"/>
      <c r="CZ153" s="2817"/>
      <c r="DA153" s="2817"/>
      <c r="DB153" s="2817"/>
      <c r="DC153" s="2817"/>
      <c r="DD153" s="2817"/>
      <c r="DE153" s="2817"/>
      <c r="DF153" s="2817"/>
      <c r="DG153" s="2817"/>
      <c r="DH153" s="2817"/>
      <c r="DI153" s="2817"/>
      <c r="DJ153" s="2817"/>
      <c r="DK153" s="2817"/>
      <c r="DL153" s="2817"/>
      <c r="DM153" s="2817"/>
      <c r="DN153" s="2817"/>
      <c r="DO153" s="2817"/>
      <c r="DP153" s="2817"/>
      <c r="DQ153" s="2817"/>
      <c r="DR153" s="2817"/>
      <c r="DS153" s="2817"/>
      <c r="DT153" s="2817"/>
      <c r="DU153" s="2817"/>
      <c r="DV153" s="2817"/>
      <c r="DW153" s="2817"/>
      <c r="DX153" s="2817"/>
      <c r="DY153" s="2943"/>
      <c r="DZ153" s="2944"/>
      <c r="EA153" s="2944"/>
      <c r="EB153" s="2944"/>
      <c r="EC153" s="2944"/>
      <c r="ED153" s="2944"/>
      <c r="EE153" s="2944"/>
      <c r="EF153" s="2944"/>
      <c r="EG153" s="2944"/>
      <c r="EH153" s="2944"/>
      <c r="EI153" s="2944"/>
      <c r="EJ153" s="2945"/>
      <c r="EK153" s="1634" t="str">
        <f>IF(EK99="","",EK99)</f>
        <v/>
      </c>
      <c r="EL153" s="1575"/>
      <c r="EM153" s="1575"/>
      <c r="EN153" s="1575"/>
      <c r="EO153" s="1575" t="str">
        <f>IF(EO99="","",EO99)</f>
        <v/>
      </c>
      <c r="EP153" s="1575"/>
      <c r="EQ153" s="1575"/>
      <c r="ER153" s="1575"/>
      <c r="ES153" s="1575" t="str">
        <f>IF(ES99="","",ES99)</f>
        <v/>
      </c>
      <c r="ET153" s="1575"/>
      <c r="EU153" s="1575"/>
      <c r="EV153" s="1915"/>
      <c r="EW153" s="1575" t="str">
        <f>IF(EW99="","",EW99)</f>
        <v/>
      </c>
      <c r="EX153" s="1575"/>
      <c r="EY153" s="1575"/>
      <c r="EZ153" s="1575"/>
      <c r="FA153" s="1575" t="str">
        <f>IF(FA99="","",FA99)</f>
        <v/>
      </c>
      <c r="FB153" s="1575"/>
      <c r="FC153" s="1575"/>
      <c r="FD153" s="1575"/>
      <c r="FE153" s="1575" t="str">
        <f>IF(FE99="","",FE99)</f>
        <v/>
      </c>
      <c r="FF153" s="1575"/>
      <c r="FG153" s="1575"/>
      <c r="FH153" s="1915"/>
      <c r="FI153" s="1575" t="str">
        <f>IF(FI99="","",FI99)</f>
        <v/>
      </c>
      <c r="FJ153" s="1575"/>
      <c r="FK153" s="1575"/>
      <c r="FL153" s="1575"/>
      <c r="FM153" s="1575" t="str">
        <f>IF(FM99="","",FM99)</f>
        <v/>
      </c>
      <c r="FN153" s="1575"/>
      <c r="FO153" s="1575"/>
      <c r="FP153" s="1575"/>
      <c r="FQ153" s="1575" t="str">
        <f>IF(FQ99="","",FQ99)</f>
        <v/>
      </c>
      <c r="FR153" s="1575"/>
      <c r="FS153" s="1575"/>
      <c r="FT153" s="2937"/>
    </row>
    <row r="154" spans="2:176" ht="15" customHeight="1" thickBot="1" x14ac:dyDescent="0.25">
      <c r="B154" s="2"/>
      <c r="C154" s="2"/>
      <c r="D154" s="2"/>
      <c r="E154" s="2"/>
      <c r="F154" s="2"/>
      <c r="G154" s="2"/>
      <c r="H154" s="2"/>
      <c r="I154" s="2"/>
      <c r="J154" s="179"/>
      <c r="K154" s="179"/>
      <c r="L154" s="179"/>
      <c r="M154" s="179"/>
      <c r="N154" s="179"/>
      <c r="O154" s="179"/>
      <c r="P154" s="2939" t="s">
        <v>84</v>
      </c>
      <c r="Q154" s="1429"/>
      <c r="R154" s="1429"/>
      <c r="S154" s="1429"/>
      <c r="T154" s="1429"/>
      <c r="U154" s="1429"/>
      <c r="V154" s="1429"/>
      <c r="W154" s="1429"/>
      <c r="X154" s="1429"/>
      <c r="Y154" s="1429"/>
      <c r="Z154" s="1429"/>
      <c r="AA154" s="1429"/>
      <c r="AB154" s="1429"/>
      <c r="AC154" s="1429"/>
      <c r="AD154" s="1429"/>
      <c r="AE154" s="1429"/>
      <c r="AF154" s="1429"/>
      <c r="AG154" s="1429"/>
      <c r="AH154" s="1429"/>
      <c r="AI154" s="1430"/>
      <c r="AJ154" s="994"/>
      <c r="AK154" s="986"/>
      <c r="AL154" s="986"/>
      <c r="AM154" s="986"/>
      <c r="AN154" s="986"/>
      <c r="AO154" s="986"/>
      <c r="AP154" s="986"/>
      <c r="AQ154" s="986"/>
      <c r="AR154" s="986"/>
      <c r="AS154" s="986"/>
      <c r="AT154" s="986"/>
      <c r="AU154" s="986"/>
      <c r="AV154" s="986"/>
      <c r="AW154" s="986"/>
      <c r="AX154" s="986"/>
      <c r="AY154" s="986"/>
      <c r="AZ154" s="986"/>
      <c r="BA154" s="986"/>
      <c r="BB154" s="986"/>
      <c r="BC154" s="986"/>
      <c r="BD154" s="986"/>
      <c r="BE154" s="986"/>
      <c r="BF154" s="986"/>
      <c r="BG154" s="986"/>
      <c r="BH154" s="987"/>
      <c r="BI154" s="1505"/>
      <c r="BJ154" s="1506"/>
      <c r="BK154" s="1506"/>
      <c r="BL154" s="1506"/>
      <c r="BM154" s="1506"/>
      <c r="BN154" s="1506"/>
      <c r="BO154" s="1506"/>
      <c r="BP154" s="1506"/>
      <c r="BQ154" s="1506"/>
      <c r="BR154" s="1506"/>
      <c r="BS154" s="1506"/>
      <c r="BT154" s="1506"/>
      <c r="BU154" s="1506"/>
      <c r="BV154" s="1506"/>
      <c r="BW154" s="1506"/>
      <c r="BX154" s="1506"/>
      <c r="BY154" s="1506"/>
      <c r="BZ154" s="1507"/>
      <c r="CA154" s="72"/>
      <c r="CB154" s="2"/>
      <c r="CC154" s="2818"/>
      <c r="CD154" s="2818"/>
      <c r="CE154" s="2818"/>
      <c r="CF154" s="2818"/>
      <c r="CG154" s="2818"/>
      <c r="CH154" s="2818"/>
      <c r="CI154" s="2818"/>
      <c r="CJ154" s="2818"/>
      <c r="CK154" s="2818"/>
      <c r="CL154" s="2818"/>
      <c r="CM154" s="2818"/>
      <c r="CN154" s="2818"/>
      <c r="CO154" s="2818"/>
      <c r="CP154" s="2818"/>
      <c r="CQ154" s="2818"/>
      <c r="CR154" s="2818"/>
      <c r="CS154" s="2818"/>
      <c r="CT154" s="2818"/>
      <c r="CU154" s="2818"/>
      <c r="CV154" s="2818"/>
      <c r="CW154" s="2818"/>
      <c r="CX154" s="2818"/>
      <c r="CY154" s="2818"/>
      <c r="CZ154" s="2818"/>
      <c r="DA154" s="2818"/>
      <c r="DB154" s="2818"/>
      <c r="DC154" s="2818"/>
      <c r="DD154" s="2818"/>
      <c r="DE154" s="2818"/>
      <c r="DF154" s="2818"/>
      <c r="DG154" s="2818"/>
      <c r="DH154" s="2818"/>
      <c r="DI154" s="2818"/>
      <c r="DJ154" s="2818"/>
      <c r="DK154" s="2818"/>
      <c r="DL154" s="2818"/>
      <c r="DM154" s="2818"/>
      <c r="DN154" s="2818"/>
      <c r="DO154" s="2818"/>
      <c r="DP154" s="2818"/>
      <c r="DQ154" s="2818"/>
      <c r="DR154" s="2818"/>
      <c r="DS154" s="2818"/>
      <c r="DT154" s="2818"/>
      <c r="DU154" s="2818"/>
      <c r="DV154" s="2818"/>
      <c r="DW154" s="2818"/>
      <c r="DX154" s="2818"/>
      <c r="DY154" s="2940" t="s">
        <v>109</v>
      </c>
      <c r="DZ154" s="2941"/>
      <c r="EA154" s="2941"/>
      <c r="EB154" s="2941"/>
      <c r="EC154" s="2941"/>
      <c r="ED154" s="2941"/>
      <c r="EE154" s="2941"/>
      <c r="EF154" s="2941"/>
      <c r="EG154" s="2941"/>
      <c r="EH154" s="2941"/>
      <c r="EI154" s="2941"/>
      <c r="EJ154" s="2942"/>
      <c r="EK154" s="2946"/>
      <c r="EL154" s="2929"/>
      <c r="EM154" s="2929"/>
      <c r="EN154" s="2929"/>
      <c r="EO154" s="2929"/>
      <c r="EP154" s="2929"/>
      <c r="EQ154" s="2929"/>
      <c r="ER154" s="2929"/>
      <c r="ES154" s="2929"/>
      <c r="ET154" s="2929"/>
      <c r="EU154" s="2929"/>
      <c r="EV154" s="3013"/>
      <c r="EW154" s="2929"/>
      <c r="EX154" s="2929"/>
      <c r="EY154" s="2929"/>
      <c r="EZ154" s="2929"/>
      <c r="FA154" s="2929"/>
      <c r="FB154" s="2929"/>
      <c r="FC154" s="2929"/>
      <c r="FD154" s="2929"/>
      <c r="FE154" s="2929"/>
      <c r="FF154" s="2929"/>
      <c r="FG154" s="2929"/>
      <c r="FH154" s="3013"/>
      <c r="FI154" s="2929"/>
      <c r="FJ154" s="2929"/>
      <c r="FK154" s="2929"/>
      <c r="FL154" s="2929"/>
      <c r="FM154" s="2929"/>
      <c r="FN154" s="2929"/>
      <c r="FO154" s="2929"/>
      <c r="FP154" s="2929"/>
      <c r="FQ154" s="2929"/>
      <c r="FR154" s="2929"/>
      <c r="FS154" s="2929"/>
      <c r="FT154" s="2938"/>
    </row>
    <row r="155" spans="2:176" ht="7.5" customHeight="1" x14ac:dyDescent="0.2">
      <c r="B155" s="2"/>
      <c r="C155" s="2"/>
      <c r="D155" s="2"/>
      <c r="E155" s="2"/>
      <c r="F155" s="2"/>
      <c r="G155" s="2"/>
      <c r="H155" s="2"/>
      <c r="I155" s="2"/>
      <c r="J155" s="179"/>
      <c r="K155" s="179"/>
      <c r="L155" s="179"/>
      <c r="M155" s="179"/>
      <c r="N155" s="179"/>
      <c r="O155" s="179"/>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80"/>
      <c r="BJ155" s="180"/>
      <c r="BK155" s="180"/>
      <c r="BL155" s="180"/>
      <c r="BM155" s="180"/>
      <c r="BN155" s="180"/>
      <c r="BO155" s="180"/>
      <c r="BP155" s="180"/>
      <c r="BQ155" s="180"/>
      <c r="BR155" s="180"/>
      <c r="BS155" s="180"/>
      <c r="BT155" s="180"/>
      <c r="BU155" s="180"/>
      <c r="BV155" s="180"/>
      <c r="BW155" s="180"/>
      <c r="BX155" s="180"/>
      <c r="BY155" s="180"/>
      <c r="BZ155" s="180"/>
      <c r="CA155" s="72"/>
      <c r="CB155" s="2"/>
      <c r="CC155" s="2962" t="s">
        <v>267</v>
      </c>
      <c r="CD155" s="2963"/>
      <c r="CE155" s="2963"/>
      <c r="CF155" s="2963"/>
      <c r="CG155" s="2963"/>
      <c r="CH155" s="2963"/>
      <c r="CI155" s="2963"/>
      <c r="CJ155" s="2963"/>
      <c r="CK155" s="2963"/>
      <c r="CL155" s="2963"/>
      <c r="CM155" s="2963"/>
      <c r="CN155" s="2964"/>
      <c r="CO155" s="1633" t="str">
        <f>IF(CO101="","",CO101)</f>
        <v/>
      </c>
      <c r="CP155" s="1572"/>
      <c r="CQ155" s="1572"/>
      <c r="CR155" s="1572"/>
      <c r="CS155" s="1572" t="str">
        <f>IF(CS101="","",CS101)</f>
        <v/>
      </c>
      <c r="CT155" s="1572"/>
      <c r="CU155" s="1572"/>
      <c r="CV155" s="1572"/>
      <c r="CW155" s="1572" t="str">
        <f>IF(CW101="","",CW101)</f>
        <v/>
      </c>
      <c r="CX155" s="1572"/>
      <c r="CY155" s="1572"/>
      <c r="CZ155" s="2933"/>
      <c r="DA155" s="2935" t="str">
        <f>IF(DA101="","",DA101)</f>
        <v/>
      </c>
      <c r="DB155" s="1572"/>
      <c r="DC155" s="1572"/>
      <c r="DD155" s="1572"/>
      <c r="DE155" s="1572" t="str">
        <f>IF(DE101="","",DE101)</f>
        <v/>
      </c>
      <c r="DF155" s="1572"/>
      <c r="DG155" s="1572"/>
      <c r="DH155" s="1572"/>
      <c r="DI155" s="1572" t="str">
        <f>IF(DI101="","",DI101)</f>
        <v/>
      </c>
      <c r="DJ155" s="1572"/>
      <c r="DK155" s="1572"/>
      <c r="DL155" s="2933"/>
      <c r="DM155" s="2935" t="str">
        <f>IF(DM101="","",DM101)</f>
        <v/>
      </c>
      <c r="DN155" s="1572"/>
      <c r="DO155" s="1572"/>
      <c r="DP155" s="1572"/>
      <c r="DQ155" s="1572" t="str">
        <f>IF(DQ101="","",DQ101)</f>
        <v/>
      </c>
      <c r="DR155" s="1572"/>
      <c r="DS155" s="1572"/>
      <c r="DT155" s="1572"/>
      <c r="DU155" s="1572" t="str">
        <f>IF(DU101="","",DU101)</f>
        <v/>
      </c>
      <c r="DV155" s="1572"/>
      <c r="DW155" s="1572"/>
      <c r="DX155" s="1580"/>
      <c r="DY155" s="2955" t="s">
        <v>83</v>
      </c>
      <c r="DZ155" s="2944"/>
      <c r="EA155" s="2944"/>
      <c r="EB155" s="2944"/>
      <c r="EC155" s="2944"/>
      <c r="ED155" s="2944"/>
      <c r="EE155" s="2944"/>
      <c r="EF155" s="2944"/>
      <c r="EG155" s="2944"/>
      <c r="EH155" s="2944"/>
      <c r="EI155" s="2944"/>
      <c r="EJ155" s="2945"/>
      <c r="EK155" s="2389" t="str">
        <f>IF(EK101="","",EK101)</f>
        <v/>
      </c>
      <c r="EL155" s="1954"/>
      <c r="EM155" s="1954"/>
      <c r="EN155" s="1954"/>
      <c r="EO155" s="1954" t="str">
        <f>IF(EO101="","",EO101)</f>
        <v/>
      </c>
      <c r="EP155" s="1954"/>
      <c r="EQ155" s="1954"/>
      <c r="ER155" s="1954"/>
      <c r="ES155" s="1954" t="str">
        <f>IF(ES101="","",ES101)</f>
        <v/>
      </c>
      <c r="ET155" s="1954"/>
      <c r="EU155" s="1954"/>
      <c r="EV155" s="2950"/>
      <c r="EW155" s="1954" t="str">
        <f>IF(EW101="","",EW101)</f>
        <v/>
      </c>
      <c r="EX155" s="1954"/>
      <c r="EY155" s="1954"/>
      <c r="EZ155" s="1954"/>
      <c r="FA155" s="1954" t="str">
        <f>IF(FA101="","",FA101)</f>
        <v/>
      </c>
      <c r="FB155" s="1954"/>
      <c r="FC155" s="1954"/>
      <c r="FD155" s="1954"/>
      <c r="FE155" s="1954" t="str">
        <f>IF(FE101="","",FE101)</f>
        <v/>
      </c>
      <c r="FF155" s="1954"/>
      <c r="FG155" s="1954"/>
      <c r="FH155" s="2950"/>
      <c r="FI155" s="2951" t="str">
        <f>IF(FI101="","",FI101)</f>
        <v/>
      </c>
      <c r="FJ155" s="1954"/>
      <c r="FK155" s="1954"/>
      <c r="FL155" s="1954"/>
      <c r="FM155" s="1954" t="str">
        <f>IF(FM101="","",FM101)</f>
        <v/>
      </c>
      <c r="FN155" s="1954"/>
      <c r="FO155" s="1954"/>
      <c r="FP155" s="1954"/>
      <c r="FQ155" s="1954" t="str">
        <f>IF(FQ101="","",FQ101)</f>
        <v/>
      </c>
      <c r="FR155" s="1954"/>
      <c r="FS155" s="1954"/>
      <c r="FT155" s="2388"/>
    </row>
    <row r="156" spans="2:176" ht="15" customHeight="1" x14ac:dyDescent="0.2">
      <c r="B156" s="2"/>
      <c r="C156" s="2"/>
      <c r="D156" s="2"/>
      <c r="E156" s="2"/>
      <c r="F156" s="2"/>
      <c r="G156" s="2"/>
      <c r="H156" s="2"/>
      <c r="I156" s="2"/>
      <c r="J156" s="179"/>
      <c r="K156" s="179"/>
      <c r="L156" s="179"/>
      <c r="M156" s="179"/>
      <c r="N156" s="179"/>
      <c r="O156" s="179"/>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80"/>
      <c r="BJ156" s="180"/>
      <c r="BK156" s="180"/>
      <c r="BL156" s="180"/>
      <c r="BM156" s="180"/>
      <c r="BN156" s="180"/>
      <c r="BO156" s="180"/>
      <c r="BP156" s="180"/>
      <c r="BQ156" s="180"/>
      <c r="BR156" s="180"/>
      <c r="BS156" s="180"/>
      <c r="BT156" s="180"/>
      <c r="BU156" s="180"/>
      <c r="BV156" s="180"/>
      <c r="BW156" s="180"/>
      <c r="BX156" s="180"/>
      <c r="BY156" s="180"/>
      <c r="BZ156" s="180"/>
      <c r="CA156" s="72"/>
      <c r="CB156" s="2"/>
      <c r="CC156" s="2965" t="s">
        <v>265</v>
      </c>
      <c r="CD156" s="2966"/>
      <c r="CE156" s="2966"/>
      <c r="CF156" s="2966"/>
      <c r="CG156" s="2966"/>
      <c r="CH156" s="2966"/>
      <c r="CI156" s="2966"/>
      <c r="CJ156" s="2966"/>
      <c r="CK156" s="2966"/>
      <c r="CL156" s="2966"/>
      <c r="CM156" s="2966"/>
      <c r="CN156" s="2967"/>
      <c r="CO156" s="1635"/>
      <c r="CP156" s="2932"/>
      <c r="CQ156" s="2932"/>
      <c r="CR156" s="2932"/>
      <c r="CS156" s="2932"/>
      <c r="CT156" s="2932"/>
      <c r="CU156" s="2932"/>
      <c r="CV156" s="2932"/>
      <c r="CW156" s="2932"/>
      <c r="CX156" s="2932"/>
      <c r="CY156" s="2932"/>
      <c r="CZ156" s="2934"/>
      <c r="DA156" s="2936"/>
      <c r="DB156" s="2932"/>
      <c r="DC156" s="2932"/>
      <c r="DD156" s="2932"/>
      <c r="DE156" s="2932"/>
      <c r="DF156" s="2932"/>
      <c r="DG156" s="2932"/>
      <c r="DH156" s="2932"/>
      <c r="DI156" s="2932"/>
      <c r="DJ156" s="2932"/>
      <c r="DK156" s="2932"/>
      <c r="DL156" s="2934"/>
      <c r="DM156" s="2936"/>
      <c r="DN156" s="2932"/>
      <c r="DO156" s="2932"/>
      <c r="DP156" s="2932"/>
      <c r="DQ156" s="2932"/>
      <c r="DR156" s="2932"/>
      <c r="DS156" s="2932"/>
      <c r="DT156" s="2932"/>
      <c r="DU156" s="2932"/>
      <c r="DV156" s="2932"/>
      <c r="DW156" s="2932"/>
      <c r="DX156" s="1919"/>
      <c r="DY156" s="2361" t="s">
        <v>263</v>
      </c>
      <c r="DZ156" s="2362"/>
      <c r="EA156" s="2362"/>
      <c r="EB156" s="2362"/>
      <c r="EC156" s="2362"/>
      <c r="ED156" s="2362"/>
      <c r="EE156" s="2362"/>
      <c r="EF156" s="2362"/>
      <c r="EG156" s="2362"/>
      <c r="EH156" s="2362"/>
      <c r="EI156" s="2362"/>
      <c r="EJ156" s="2363"/>
      <c r="EK156" s="1635"/>
      <c r="EL156" s="2932"/>
      <c r="EM156" s="2932"/>
      <c r="EN156" s="2932"/>
      <c r="EO156" s="2932"/>
      <c r="EP156" s="2932"/>
      <c r="EQ156" s="2932"/>
      <c r="ER156" s="2932"/>
      <c r="ES156" s="2932"/>
      <c r="ET156" s="2932"/>
      <c r="EU156" s="2932"/>
      <c r="EV156" s="2934"/>
      <c r="EW156" s="2932"/>
      <c r="EX156" s="2932"/>
      <c r="EY156" s="2932"/>
      <c r="EZ156" s="2932"/>
      <c r="FA156" s="2932"/>
      <c r="FB156" s="2932"/>
      <c r="FC156" s="2932"/>
      <c r="FD156" s="2932"/>
      <c r="FE156" s="2932"/>
      <c r="FF156" s="2932"/>
      <c r="FG156" s="2932"/>
      <c r="FH156" s="2934"/>
      <c r="FI156" s="2936"/>
      <c r="FJ156" s="2932"/>
      <c r="FK156" s="2932"/>
      <c r="FL156" s="2932"/>
      <c r="FM156" s="2932"/>
      <c r="FN156" s="2932"/>
      <c r="FO156" s="2932"/>
      <c r="FP156" s="2932"/>
      <c r="FQ156" s="2932"/>
      <c r="FR156" s="2932"/>
      <c r="FS156" s="2932"/>
      <c r="FT156" s="1919"/>
    </row>
    <row r="157" spans="2:176" ht="7.5" customHeight="1" x14ac:dyDescent="0.2">
      <c r="B157" s="2"/>
      <c r="C157" s="2"/>
      <c r="D157" s="2"/>
      <c r="E157" s="2"/>
      <c r="F157" s="2"/>
      <c r="G157" s="2"/>
      <c r="H157" s="2"/>
      <c r="I157" s="2"/>
      <c r="J157" s="179"/>
      <c r="K157" s="179"/>
      <c r="L157" s="179"/>
      <c r="M157" s="179"/>
      <c r="N157" s="179"/>
      <c r="O157" s="179"/>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80"/>
      <c r="BJ157" s="180"/>
      <c r="BK157" s="180"/>
      <c r="BL157" s="180"/>
      <c r="BM157" s="180"/>
      <c r="BN157" s="180"/>
      <c r="BO157" s="180"/>
      <c r="BP157" s="180"/>
      <c r="BQ157" s="180"/>
      <c r="BR157" s="180"/>
      <c r="BS157" s="180"/>
      <c r="BT157" s="180"/>
      <c r="BU157" s="180"/>
      <c r="BV157" s="180"/>
      <c r="BW157" s="180"/>
      <c r="BX157" s="180"/>
      <c r="BY157" s="180"/>
      <c r="BZ157" s="180"/>
      <c r="CA157" s="72"/>
      <c r="CB157" s="2"/>
      <c r="CC157" s="2962" t="s">
        <v>267</v>
      </c>
      <c r="CD157" s="2963"/>
      <c r="CE157" s="2963"/>
      <c r="CF157" s="2963"/>
      <c r="CG157" s="2963"/>
      <c r="CH157" s="2963"/>
      <c r="CI157" s="2963"/>
      <c r="CJ157" s="2963"/>
      <c r="CK157" s="2963"/>
      <c r="CL157" s="2963"/>
      <c r="CM157" s="2963"/>
      <c r="CN157" s="2964"/>
      <c r="CO157" s="1633" t="str">
        <f>IF(CO103="","",CO103)</f>
        <v/>
      </c>
      <c r="CP157" s="1572"/>
      <c r="CQ157" s="1572"/>
      <c r="CR157" s="1572"/>
      <c r="CS157" s="1572" t="str">
        <f>IF(CS103="","",CS103)</f>
        <v/>
      </c>
      <c r="CT157" s="1572"/>
      <c r="CU157" s="1572"/>
      <c r="CV157" s="1572"/>
      <c r="CW157" s="1572" t="str">
        <f>IF(CW103="","",CW103)</f>
        <v/>
      </c>
      <c r="CX157" s="1572"/>
      <c r="CY157" s="1572"/>
      <c r="CZ157" s="2933"/>
      <c r="DA157" s="2935" t="str">
        <f>IF(DA103="","",DA103)</f>
        <v/>
      </c>
      <c r="DB157" s="1572"/>
      <c r="DC157" s="1572"/>
      <c r="DD157" s="1572"/>
      <c r="DE157" s="1572" t="str">
        <f>IF(DE103="","",DE103)</f>
        <v/>
      </c>
      <c r="DF157" s="1572"/>
      <c r="DG157" s="1572"/>
      <c r="DH157" s="1572"/>
      <c r="DI157" s="1572" t="str">
        <f>IF(DI103="","",DI103)</f>
        <v/>
      </c>
      <c r="DJ157" s="1572"/>
      <c r="DK157" s="1572"/>
      <c r="DL157" s="2933"/>
      <c r="DM157" s="2935" t="str">
        <f>IF(DM103="","",DM103)</f>
        <v/>
      </c>
      <c r="DN157" s="1572"/>
      <c r="DO157" s="1572"/>
      <c r="DP157" s="1572"/>
      <c r="DQ157" s="1572" t="str">
        <f>IF(DQ103="","",DQ103)</f>
        <v/>
      </c>
      <c r="DR157" s="1572"/>
      <c r="DS157" s="1572"/>
      <c r="DT157" s="1572"/>
      <c r="DU157" s="1572" t="str">
        <f>IF(DU103="","",DU103)</f>
        <v/>
      </c>
      <c r="DV157" s="1572"/>
      <c r="DW157" s="1572"/>
      <c r="DX157" s="1580"/>
      <c r="DY157" s="2955" t="s">
        <v>83</v>
      </c>
      <c r="DZ157" s="2944"/>
      <c r="EA157" s="2944"/>
      <c r="EB157" s="2944"/>
      <c r="EC157" s="2944"/>
      <c r="ED157" s="2944"/>
      <c r="EE157" s="2944"/>
      <c r="EF157" s="2944"/>
      <c r="EG157" s="2944"/>
      <c r="EH157" s="2944"/>
      <c r="EI157" s="2944"/>
      <c r="EJ157" s="2945"/>
      <c r="EK157" s="1634" t="str">
        <f>IF(EK103="","",EK103)</f>
        <v/>
      </c>
      <c r="EL157" s="1575"/>
      <c r="EM157" s="1575"/>
      <c r="EN157" s="1575"/>
      <c r="EO157" s="1575" t="str">
        <f>IF(EO103="","",EO103)</f>
        <v/>
      </c>
      <c r="EP157" s="1575"/>
      <c r="EQ157" s="1575"/>
      <c r="ER157" s="1575"/>
      <c r="ES157" s="1575" t="str">
        <f>IF(ES103="","",ES103)</f>
        <v/>
      </c>
      <c r="ET157" s="1575"/>
      <c r="EU157" s="1575"/>
      <c r="EV157" s="2930"/>
      <c r="EW157" s="1575" t="str">
        <f>IF(EW103="","",EW103)</f>
        <v/>
      </c>
      <c r="EX157" s="1575"/>
      <c r="EY157" s="1575"/>
      <c r="EZ157" s="1575"/>
      <c r="FA157" s="1575" t="str">
        <f>IF(FA103="","",FA103)</f>
        <v/>
      </c>
      <c r="FB157" s="1575"/>
      <c r="FC157" s="1575"/>
      <c r="FD157" s="1575"/>
      <c r="FE157" s="1575" t="str">
        <f>IF(FE103="","",FE103)</f>
        <v/>
      </c>
      <c r="FF157" s="1575"/>
      <c r="FG157" s="1575"/>
      <c r="FH157" s="2930"/>
      <c r="FI157" s="2968" t="str">
        <f>IF(FI103="","",FI103)</f>
        <v/>
      </c>
      <c r="FJ157" s="1575"/>
      <c r="FK157" s="1575"/>
      <c r="FL157" s="1575"/>
      <c r="FM157" s="1575" t="str">
        <f>IF(FM103="","",FM103)</f>
        <v/>
      </c>
      <c r="FN157" s="1575"/>
      <c r="FO157" s="1575"/>
      <c r="FP157" s="1575"/>
      <c r="FQ157" s="1575" t="str">
        <f>IF(FQ103="","",FQ103)</f>
        <v/>
      </c>
      <c r="FR157" s="1575"/>
      <c r="FS157" s="1575"/>
      <c r="FT157" s="1581"/>
    </row>
    <row r="158" spans="2:176" ht="15" customHeight="1" x14ac:dyDescent="0.2">
      <c r="B158" s="2"/>
      <c r="C158" s="2"/>
      <c r="D158" s="2"/>
      <c r="E158" s="2"/>
      <c r="F158" s="2"/>
      <c r="G158" s="2"/>
      <c r="H158" s="2"/>
      <c r="I158" s="2"/>
      <c r="J158" s="179"/>
      <c r="K158" s="179"/>
      <c r="L158" s="179"/>
      <c r="M158" s="179"/>
      <c r="N158" s="179"/>
      <c r="O158" s="179"/>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80"/>
      <c r="BJ158" s="180"/>
      <c r="BK158" s="180"/>
      <c r="BL158" s="180"/>
      <c r="BM158" s="180"/>
      <c r="BN158" s="180"/>
      <c r="BO158" s="180"/>
      <c r="BP158" s="180"/>
      <c r="BQ158" s="180"/>
      <c r="BR158" s="180"/>
      <c r="BS158" s="180"/>
      <c r="BT158" s="180"/>
      <c r="BU158" s="180"/>
      <c r="BV158" s="180"/>
      <c r="BW158" s="180"/>
      <c r="BX158" s="180"/>
      <c r="BY158" s="180"/>
      <c r="BZ158" s="180"/>
      <c r="CA158" s="72"/>
      <c r="CB158" s="2"/>
      <c r="CC158" s="2965" t="s">
        <v>266</v>
      </c>
      <c r="CD158" s="2966"/>
      <c r="CE158" s="2966"/>
      <c r="CF158" s="2966"/>
      <c r="CG158" s="2966"/>
      <c r="CH158" s="2966"/>
      <c r="CI158" s="2966"/>
      <c r="CJ158" s="2966"/>
      <c r="CK158" s="2966"/>
      <c r="CL158" s="2966"/>
      <c r="CM158" s="2966"/>
      <c r="CN158" s="2967"/>
      <c r="CO158" s="1635"/>
      <c r="CP158" s="2932"/>
      <c r="CQ158" s="2932"/>
      <c r="CR158" s="2932"/>
      <c r="CS158" s="2932"/>
      <c r="CT158" s="2932"/>
      <c r="CU158" s="2932"/>
      <c r="CV158" s="2932"/>
      <c r="CW158" s="2932"/>
      <c r="CX158" s="2932"/>
      <c r="CY158" s="2932"/>
      <c r="CZ158" s="2934"/>
      <c r="DA158" s="2936"/>
      <c r="DB158" s="2932"/>
      <c r="DC158" s="2932"/>
      <c r="DD158" s="2932"/>
      <c r="DE158" s="2932"/>
      <c r="DF158" s="2932"/>
      <c r="DG158" s="2932"/>
      <c r="DH158" s="2932"/>
      <c r="DI158" s="2932"/>
      <c r="DJ158" s="2932"/>
      <c r="DK158" s="2932"/>
      <c r="DL158" s="2934"/>
      <c r="DM158" s="2936"/>
      <c r="DN158" s="2932"/>
      <c r="DO158" s="2932"/>
      <c r="DP158" s="2932"/>
      <c r="DQ158" s="2932"/>
      <c r="DR158" s="2932"/>
      <c r="DS158" s="2932"/>
      <c r="DT158" s="2932"/>
      <c r="DU158" s="2932"/>
      <c r="DV158" s="2932"/>
      <c r="DW158" s="2932"/>
      <c r="DX158" s="1919"/>
      <c r="DY158" s="2361" t="s">
        <v>264</v>
      </c>
      <c r="DZ158" s="2362"/>
      <c r="EA158" s="2362"/>
      <c r="EB158" s="2362"/>
      <c r="EC158" s="2362"/>
      <c r="ED158" s="2362"/>
      <c r="EE158" s="2362"/>
      <c r="EF158" s="2362"/>
      <c r="EG158" s="2362"/>
      <c r="EH158" s="2362"/>
      <c r="EI158" s="2362"/>
      <c r="EJ158" s="2363"/>
      <c r="EK158" s="1635"/>
      <c r="EL158" s="2932"/>
      <c r="EM158" s="2932"/>
      <c r="EN158" s="2932"/>
      <c r="EO158" s="2932"/>
      <c r="EP158" s="2932"/>
      <c r="EQ158" s="2932"/>
      <c r="ER158" s="2932"/>
      <c r="ES158" s="2932"/>
      <c r="ET158" s="2932"/>
      <c r="EU158" s="2932"/>
      <c r="EV158" s="2934"/>
      <c r="EW158" s="2932"/>
      <c r="EX158" s="2932"/>
      <c r="EY158" s="2932"/>
      <c r="EZ158" s="2932"/>
      <c r="FA158" s="2932"/>
      <c r="FB158" s="2932"/>
      <c r="FC158" s="2932"/>
      <c r="FD158" s="2932"/>
      <c r="FE158" s="2932"/>
      <c r="FF158" s="2932"/>
      <c r="FG158" s="2932"/>
      <c r="FH158" s="2934"/>
      <c r="FI158" s="2936"/>
      <c r="FJ158" s="2932"/>
      <c r="FK158" s="2932"/>
      <c r="FL158" s="2932"/>
      <c r="FM158" s="2932"/>
      <c r="FN158" s="2932"/>
      <c r="FO158" s="2932"/>
      <c r="FP158" s="2932"/>
      <c r="FQ158" s="2932"/>
      <c r="FR158" s="2932"/>
      <c r="FS158" s="2932"/>
      <c r="FT158" s="1919"/>
    </row>
    <row r="159" spans="2:176" ht="11.25" customHeight="1" x14ac:dyDescent="0.15">
      <c r="B159" s="732" t="s">
        <v>23</v>
      </c>
      <c r="C159" s="732"/>
      <c r="D159" s="999" t="s">
        <v>262</v>
      </c>
      <c r="E159" s="999"/>
      <c r="F159" s="999"/>
      <c r="G159" s="999"/>
      <c r="H159" s="999"/>
      <c r="I159" s="999"/>
      <c r="J159" s="999"/>
      <c r="K159" s="999"/>
      <c r="L159" s="999"/>
      <c r="M159" s="999"/>
      <c r="N159" s="999"/>
      <c r="O159" s="999"/>
      <c r="P159" s="999"/>
      <c r="Q159" s="999"/>
      <c r="R159" s="999"/>
      <c r="S159" s="109"/>
      <c r="T159" s="2"/>
      <c r="U159" s="2"/>
      <c r="V159" s="2"/>
      <c r="W159" s="2"/>
      <c r="X159" s="2"/>
      <c r="Y159" s="2"/>
      <c r="Z159" s="2"/>
      <c r="AA159" s="2"/>
      <c r="AB159" s="2"/>
      <c r="AC159" s="2"/>
      <c r="AD159" s="2"/>
      <c r="AE159" s="2"/>
      <c r="AF159" s="2"/>
      <c r="AG159" s="2"/>
      <c r="AJ159" s="2982"/>
      <c r="AK159" s="2982"/>
      <c r="AL159" s="2982"/>
      <c r="AM159" s="2982"/>
      <c r="AN159" s="2982"/>
      <c r="AO159" s="2982"/>
      <c r="AP159" s="2982"/>
      <c r="AQ159" s="2982"/>
      <c r="AR159" s="2982"/>
      <c r="AS159" s="2982"/>
      <c r="AT159" s="2982"/>
      <c r="AU159" s="2982"/>
      <c r="AV159" s="2982"/>
      <c r="AW159" s="2982"/>
      <c r="AX159" s="2982"/>
      <c r="AY159" s="2982"/>
      <c r="AZ159" s="2982"/>
      <c r="BA159" s="2982"/>
      <c r="BB159" s="2982"/>
      <c r="BC159" s="2982"/>
      <c r="BD159" s="2982"/>
      <c r="BE159" s="2982"/>
      <c r="BF159" s="2982"/>
      <c r="BG159" s="2982"/>
      <c r="BH159" s="2982"/>
      <c r="BI159" s="2"/>
      <c r="BJ159" s="2"/>
      <c r="BK159" s="2"/>
      <c r="BL159" s="2"/>
      <c r="BM159" s="2"/>
      <c r="BN159" s="2"/>
      <c r="BO159" s="2"/>
      <c r="BP159" s="2"/>
      <c r="BQ159" s="2"/>
      <c r="BR159" s="2"/>
      <c r="BS159" s="2"/>
      <c r="BT159" s="2"/>
      <c r="BU159" s="2"/>
      <c r="BV159" s="2"/>
      <c r="BW159" s="2"/>
      <c r="BX159" s="2"/>
      <c r="BY159" s="2"/>
      <c r="BZ159" s="2"/>
      <c r="CA159" s="2"/>
      <c r="CB159" s="2"/>
      <c r="CC159" s="2915" t="str">
        <f>IF(CC105="","",CC105)</f>
        <v>免税事業者等からの課税仕入れにつき８０％控除可能</v>
      </c>
      <c r="CD159" s="2916"/>
      <c r="CE159" s="2916"/>
      <c r="CF159" s="2916"/>
      <c r="CG159" s="2916"/>
      <c r="CH159" s="2916"/>
      <c r="CI159" s="2916"/>
      <c r="CJ159" s="2916"/>
      <c r="CK159" s="2916"/>
      <c r="CL159" s="2916"/>
      <c r="CM159" s="2916"/>
      <c r="CN159" s="2916"/>
      <c r="CO159" s="2916"/>
      <c r="CP159" s="2916"/>
      <c r="CQ159" s="2916"/>
      <c r="CR159" s="2916"/>
      <c r="CS159" s="2916"/>
      <c r="CT159" s="2916"/>
      <c r="CU159" s="2916"/>
      <c r="CV159" s="2916"/>
      <c r="CW159" s="2916"/>
      <c r="CX159" s="2916"/>
      <c r="CY159" s="2916"/>
      <c r="CZ159" s="2916"/>
      <c r="DA159" s="2916"/>
      <c r="DB159" s="2916"/>
      <c r="DC159" s="2916"/>
      <c r="DD159" s="2916"/>
      <c r="DE159" s="2916"/>
      <c r="DF159" s="2916"/>
      <c r="DG159" s="2916"/>
      <c r="DH159" s="2916"/>
      <c r="DI159" s="2916"/>
      <c r="DJ159" s="2916"/>
      <c r="DK159" s="2916"/>
      <c r="DL159" s="2916"/>
      <c r="DM159" s="2916"/>
      <c r="DN159" s="2916"/>
      <c r="DO159" s="2916"/>
      <c r="DP159" s="2916"/>
      <c r="DQ159" s="2916"/>
      <c r="DR159" s="2916"/>
      <c r="DS159" s="2916"/>
      <c r="DT159" s="2916"/>
      <c r="DU159" s="2916"/>
      <c r="DV159" s="2916"/>
      <c r="DW159" s="2916"/>
      <c r="DX159" s="2916"/>
      <c r="DY159" s="2916"/>
      <c r="DZ159" s="2916"/>
      <c r="EA159" s="2916"/>
      <c r="EB159" s="2916"/>
      <c r="EC159" s="2916"/>
      <c r="ED159" s="2916"/>
      <c r="EE159" s="2916"/>
      <c r="EF159" s="2916"/>
      <c r="EG159" s="2916"/>
      <c r="EH159" s="2916"/>
      <c r="EI159" s="2916"/>
      <c r="EJ159" s="2916"/>
      <c r="EK159" s="2916"/>
      <c r="EL159" s="2916"/>
      <c r="EM159" s="2916"/>
      <c r="EN159" s="2916"/>
      <c r="EO159" s="2916"/>
      <c r="EP159" s="2916"/>
      <c r="EQ159" s="2916"/>
      <c r="ER159" s="2916"/>
      <c r="ES159" s="2916"/>
      <c r="ET159" s="2916"/>
      <c r="EU159" s="2916"/>
      <c r="EV159" s="2916"/>
      <c r="EW159" s="2916"/>
      <c r="EX159" s="2916"/>
      <c r="EY159" s="2916"/>
      <c r="EZ159" s="2916"/>
      <c r="FA159" s="2916"/>
      <c r="FB159" s="2916"/>
      <c r="FC159" s="2916"/>
      <c r="FD159" s="2916"/>
      <c r="FE159" s="2916"/>
      <c r="FF159" s="2916"/>
      <c r="FG159" s="2916"/>
      <c r="FH159" s="2916"/>
      <c r="FI159" s="2916"/>
      <c r="FJ159" s="2916"/>
      <c r="FK159" s="2916"/>
      <c r="FL159" s="2916"/>
      <c r="FM159" s="2916"/>
      <c r="FN159" s="2916"/>
      <c r="FO159" s="2916"/>
      <c r="FP159" s="2916"/>
      <c r="FQ159" s="2916"/>
      <c r="FR159" s="2916"/>
      <c r="FS159" s="2916"/>
      <c r="FT159" s="2917"/>
    </row>
    <row r="160" spans="2:176" ht="11.25" customHeight="1" x14ac:dyDescent="0.15">
      <c r="B160" s="732"/>
      <c r="C160" s="732"/>
      <c r="D160" s="999"/>
      <c r="E160" s="999"/>
      <c r="F160" s="999"/>
      <c r="G160" s="999"/>
      <c r="H160" s="999"/>
      <c r="I160" s="999"/>
      <c r="J160" s="999"/>
      <c r="K160" s="999"/>
      <c r="L160" s="999"/>
      <c r="M160" s="999"/>
      <c r="N160" s="999"/>
      <c r="O160" s="999"/>
      <c r="P160" s="999"/>
      <c r="Q160" s="999"/>
      <c r="R160" s="999"/>
      <c r="S160" s="2"/>
      <c r="T160" s="2"/>
      <c r="U160" s="2"/>
      <c r="V160" s="2"/>
      <c r="W160" s="2"/>
      <c r="X160" s="2"/>
      <c r="Y160" s="2"/>
      <c r="Z160" s="2"/>
      <c r="AA160" s="2"/>
      <c r="AB160" s="2"/>
      <c r="AC160" s="2"/>
      <c r="AD160" s="2"/>
      <c r="AE160" s="2"/>
      <c r="AF160" s="2"/>
      <c r="AG160" s="2"/>
      <c r="AH160" s="2"/>
      <c r="AI160" s="2"/>
      <c r="AJ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918"/>
      <c r="CD160" s="2919"/>
      <c r="CE160" s="2919"/>
      <c r="CF160" s="2919"/>
      <c r="CG160" s="2919"/>
      <c r="CH160" s="2919"/>
      <c r="CI160" s="2919"/>
      <c r="CJ160" s="2919"/>
      <c r="CK160" s="2919"/>
      <c r="CL160" s="2919"/>
      <c r="CM160" s="2919"/>
      <c r="CN160" s="2919"/>
      <c r="CO160" s="2919"/>
      <c r="CP160" s="2919"/>
      <c r="CQ160" s="2919"/>
      <c r="CR160" s="2919"/>
      <c r="CS160" s="2919"/>
      <c r="CT160" s="2919"/>
      <c r="CU160" s="2919"/>
      <c r="CV160" s="2919"/>
      <c r="CW160" s="2919"/>
      <c r="CX160" s="2919"/>
      <c r="CY160" s="2919"/>
      <c r="CZ160" s="2919"/>
      <c r="DA160" s="2919"/>
      <c r="DB160" s="2919"/>
      <c r="DC160" s="2919"/>
      <c r="DD160" s="2919"/>
      <c r="DE160" s="2919"/>
      <c r="DF160" s="2919"/>
      <c r="DG160" s="2919"/>
      <c r="DH160" s="2919"/>
      <c r="DI160" s="2919"/>
      <c r="DJ160" s="2919"/>
      <c r="DK160" s="2919"/>
      <c r="DL160" s="2919"/>
      <c r="DM160" s="2919"/>
      <c r="DN160" s="2919"/>
      <c r="DO160" s="2919"/>
      <c r="DP160" s="2919"/>
      <c r="DQ160" s="2919"/>
      <c r="DR160" s="2919"/>
      <c r="DS160" s="2919"/>
      <c r="DT160" s="2919"/>
      <c r="DU160" s="2919"/>
      <c r="DV160" s="2919"/>
      <c r="DW160" s="2919"/>
      <c r="DX160" s="2919"/>
      <c r="DY160" s="2919"/>
      <c r="DZ160" s="2919"/>
      <c r="EA160" s="2919"/>
      <c r="EB160" s="2919"/>
      <c r="EC160" s="2919"/>
      <c r="ED160" s="2919"/>
      <c r="EE160" s="2919"/>
      <c r="EF160" s="2919"/>
      <c r="EG160" s="2919"/>
      <c r="EH160" s="2919"/>
      <c r="EI160" s="2919"/>
      <c r="EJ160" s="2919"/>
      <c r="EK160" s="2919"/>
      <c r="EL160" s="2919"/>
      <c r="EM160" s="2919"/>
      <c r="EN160" s="2919"/>
      <c r="EO160" s="2919"/>
      <c r="EP160" s="2919"/>
      <c r="EQ160" s="2919"/>
      <c r="ER160" s="2919"/>
      <c r="ES160" s="2919"/>
      <c r="ET160" s="2919"/>
      <c r="EU160" s="2919"/>
      <c r="EV160" s="2919"/>
      <c r="EW160" s="2919"/>
      <c r="EX160" s="2919"/>
      <c r="EY160" s="2919"/>
      <c r="EZ160" s="2919"/>
      <c r="FA160" s="2919"/>
      <c r="FB160" s="2919"/>
      <c r="FC160" s="2919"/>
      <c r="FD160" s="2919"/>
      <c r="FE160" s="2919"/>
      <c r="FF160" s="2919"/>
      <c r="FG160" s="2919"/>
      <c r="FH160" s="2919"/>
      <c r="FI160" s="2919"/>
      <c r="FJ160" s="2919"/>
      <c r="FK160" s="2919"/>
      <c r="FL160" s="2919"/>
      <c r="FM160" s="2919"/>
      <c r="FN160" s="2919"/>
      <c r="FO160" s="2919"/>
      <c r="FP160" s="2919"/>
      <c r="FQ160" s="2919"/>
      <c r="FR160" s="2919"/>
      <c r="FS160" s="2919"/>
      <c r="FT160" s="2920"/>
    </row>
    <row r="161" spans="2:176"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row>
    <row r="162" spans="2:176"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row>
    <row r="163" spans="2:176"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row>
    <row r="164" spans="2:176"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row>
    <row r="165" spans="2:176"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row>
    <row r="166" spans="2:176"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row>
    <row r="167" spans="2:176"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row>
    <row r="168" spans="2:176"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row>
    <row r="169" spans="2:176"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row>
    <row r="170" spans="2:176"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row>
    <row r="171" spans="2:176"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row>
    <row r="172" spans="2:176"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row>
    <row r="173" spans="2:176"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row>
    <row r="174" spans="2:176"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row>
    <row r="175" spans="2:176"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row>
    <row r="176" spans="2:176"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row>
    <row r="177" spans="2:176"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row>
    <row r="178" spans="2:176"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row>
    <row r="179" spans="2:176"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row>
    <row r="180" spans="2:176"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row>
    <row r="181" spans="2:176"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row>
    <row r="182" spans="2:176"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row>
    <row r="183" spans="2:176"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row>
    <row r="184" spans="2:176"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row>
    <row r="185" spans="2:176"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row>
    <row r="186" spans="2:176"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row>
    <row r="187" spans="2:176"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row>
    <row r="188" spans="2:176"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row>
    <row r="189" spans="2:176"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2:176"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row>
    <row r="191" spans="2:176"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2:176"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2:98"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2:98"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2:98"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2:98"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2:98"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2:98"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2:98"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row>
    <row r="200" spans="2:98"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row>
    <row r="201" spans="2:98"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row>
    <row r="202" spans="2:98"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row>
    <row r="203" spans="2:98"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2:98"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2:98"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2:98"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row>
    <row r="207" spans="2:98"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row>
    <row r="208" spans="2:98"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row>
    <row r="209" spans="2:98"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row>
    <row r="210" spans="2:98"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2:98"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2:98"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2:98"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row>
    <row r="214" spans="2:98"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2:98"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2:98"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row r="217" spans="2:98"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row>
    <row r="218" spans="2:98"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row>
    <row r="219" spans="2:98"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row>
    <row r="220" spans="2:98"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row>
    <row r="221" spans="2:98"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row>
    <row r="222" spans="2:98"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row>
    <row r="223" spans="2:98"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row>
    <row r="224" spans="2:98"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row>
    <row r="225" spans="2:98"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row>
    <row r="226" spans="2:98"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row>
    <row r="227" spans="2:98"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row>
    <row r="228" spans="2:98"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row>
    <row r="229" spans="2:98"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row>
    <row r="230" spans="2:98"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row>
    <row r="231" spans="2:98"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row>
    <row r="232" spans="2:98"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row>
    <row r="233" spans="2:98"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row>
    <row r="234" spans="2:98"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row>
    <row r="235" spans="2:98"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row>
    <row r="236" spans="2:98"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row>
    <row r="237" spans="2:98"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row>
    <row r="238" spans="2:98"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row>
    <row r="239" spans="2:98"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row>
    <row r="240" spans="2:98"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row>
    <row r="241" spans="2:98"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row>
    <row r="242" spans="2:98"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row>
    <row r="243" spans="2:98"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row>
    <row r="244" spans="2:98"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row>
    <row r="245" spans="2:98"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row>
    <row r="246" spans="2:98"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row>
    <row r="247" spans="2:98"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row>
    <row r="248" spans="2:98"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row>
    <row r="249" spans="2:98"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row>
    <row r="250" spans="2:98"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row>
  </sheetData>
  <sheetProtection formatCells="0"/>
  <mergeCells count="1161">
    <mergeCell ref="FI103:FL104"/>
    <mergeCell ref="FM103:FP104"/>
    <mergeCell ref="FQ103:FT104"/>
    <mergeCell ref="CC104:CN104"/>
    <mergeCell ref="DY104:EJ104"/>
    <mergeCell ref="CC101:CN101"/>
    <mergeCell ref="CC102:CN102"/>
    <mergeCell ref="CO157:CR158"/>
    <mergeCell ref="CS157:CV158"/>
    <mergeCell ref="CW157:CZ158"/>
    <mergeCell ref="DA157:DD158"/>
    <mergeCell ref="DE157:DH158"/>
    <mergeCell ref="DI157:DL158"/>
    <mergeCell ref="DM157:DP158"/>
    <mergeCell ref="DQ157:DT158"/>
    <mergeCell ref="DU157:DX158"/>
    <mergeCell ref="DY157:EJ157"/>
    <mergeCell ref="EK157:EN158"/>
    <mergeCell ref="EO157:ER158"/>
    <mergeCell ref="ES157:EV158"/>
    <mergeCell ref="EW157:EZ158"/>
    <mergeCell ref="FA157:FD158"/>
    <mergeCell ref="FE157:FH158"/>
    <mergeCell ref="FI157:FL158"/>
    <mergeCell ref="FM157:FP158"/>
    <mergeCell ref="FQ157:FT158"/>
    <mergeCell ref="DY158:EJ158"/>
    <mergeCell ref="CC155:CN155"/>
    <mergeCell ref="CC156:CN156"/>
    <mergeCell ref="CC157:CN157"/>
    <mergeCell ref="CC158:CN158"/>
    <mergeCell ref="CC103:CN103"/>
    <mergeCell ref="CO103:CR104"/>
    <mergeCell ref="CS103:CV104"/>
    <mergeCell ref="CW103:CZ104"/>
    <mergeCell ref="DA103:DD104"/>
    <mergeCell ref="DE103:DH104"/>
    <mergeCell ref="DI103:DL104"/>
    <mergeCell ref="DM103:DP104"/>
    <mergeCell ref="DQ103:DT104"/>
    <mergeCell ref="DU103:DX104"/>
    <mergeCell ref="DY103:EJ103"/>
    <mergeCell ref="EK103:EN104"/>
    <mergeCell ref="EO103:ER104"/>
    <mergeCell ref="ES103:EV104"/>
    <mergeCell ref="EW103:EZ104"/>
    <mergeCell ref="FA103:FD104"/>
    <mergeCell ref="FE103:FH104"/>
    <mergeCell ref="FM151:FP151"/>
    <mergeCell ref="DU151:DX151"/>
    <mergeCell ref="DY151:EB151"/>
    <mergeCell ref="FM150:FP150"/>
    <mergeCell ref="EG148:EJ148"/>
    <mergeCell ref="EK148:FT148"/>
    <mergeCell ref="FE149:FH149"/>
    <mergeCell ref="FI149:FL149"/>
    <mergeCell ref="FM149:FP149"/>
    <mergeCell ref="FQ149:FT149"/>
    <mergeCell ref="FA145:FJ146"/>
    <mergeCell ref="ER141:ET143"/>
    <mergeCell ref="EU141:EW143"/>
    <mergeCell ref="FP135:FR137"/>
    <mergeCell ref="FG132:FI134"/>
    <mergeCell ref="FJ132:FL134"/>
    <mergeCell ref="FQ151:FT151"/>
    <mergeCell ref="P152:R152"/>
    <mergeCell ref="S152:W152"/>
    <mergeCell ref="X152:AI152"/>
    <mergeCell ref="EC151:EF151"/>
    <mergeCell ref="EG151:EJ151"/>
    <mergeCell ref="EK151:EN151"/>
    <mergeCell ref="EO151:ER151"/>
    <mergeCell ref="D150:O150"/>
    <mergeCell ref="D149:O149"/>
    <mergeCell ref="D148:O148"/>
    <mergeCell ref="D146:O147"/>
    <mergeCell ref="FK145:FR146"/>
    <mergeCell ref="CW145:EZ146"/>
    <mergeCell ref="D87:O89"/>
    <mergeCell ref="D98:O98"/>
    <mergeCell ref="D97:O97"/>
    <mergeCell ref="D96:O96"/>
    <mergeCell ref="D95:O95"/>
    <mergeCell ref="D94:O94"/>
    <mergeCell ref="D92:O93"/>
    <mergeCell ref="D90:O91"/>
    <mergeCell ref="FK91:FR92"/>
    <mergeCell ref="CW91:EZ92"/>
    <mergeCell ref="CC105:FT106"/>
    <mergeCell ref="F128:S129"/>
    <mergeCell ref="ES151:EV151"/>
    <mergeCell ref="EW151:EZ151"/>
    <mergeCell ref="DE151:DH151"/>
    <mergeCell ref="DI151:DL151"/>
    <mergeCell ref="DM151:DP151"/>
    <mergeCell ref="DQ151:DT151"/>
    <mergeCell ref="B159:C160"/>
    <mergeCell ref="D159:R160"/>
    <mergeCell ref="AJ159:BH159"/>
    <mergeCell ref="F22:S23"/>
    <mergeCell ref="D35:O37"/>
    <mergeCell ref="D38:O38"/>
    <mergeCell ref="D39:O39"/>
    <mergeCell ref="D44:O44"/>
    <mergeCell ref="CC159:FT160"/>
    <mergeCell ref="FQ155:FT156"/>
    <mergeCell ref="DY156:EJ156"/>
    <mergeCell ref="ES155:EV156"/>
    <mergeCell ref="EW155:EZ156"/>
    <mergeCell ref="FA155:FD156"/>
    <mergeCell ref="FE155:FH156"/>
    <mergeCell ref="FI155:FL156"/>
    <mergeCell ref="FM155:FP156"/>
    <mergeCell ref="DM155:DP156"/>
    <mergeCell ref="DQ155:DT156"/>
    <mergeCell ref="DU155:DX156"/>
    <mergeCell ref="DY155:EJ155"/>
    <mergeCell ref="EK155:EN156"/>
    <mergeCell ref="EO155:ER156"/>
    <mergeCell ref="CO155:CR156"/>
    <mergeCell ref="CS155:CV156"/>
    <mergeCell ref="CW155:CZ156"/>
    <mergeCell ref="DA155:DD156"/>
    <mergeCell ref="DE155:DH156"/>
    <mergeCell ref="DI155:DL156"/>
    <mergeCell ref="D152:O152"/>
    <mergeCell ref="D151:O151"/>
    <mergeCell ref="FA153:FD154"/>
    <mergeCell ref="FE153:FH154"/>
    <mergeCell ref="FI153:FL154"/>
    <mergeCell ref="FM153:FP154"/>
    <mergeCell ref="FQ153:FT154"/>
    <mergeCell ref="P154:AI154"/>
    <mergeCell ref="DY154:EJ154"/>
    <mergeCell ref="DY153:EJ153"/>
    <mergeCell ref="EK153:EN154"/>
    <mergeCell ref="EO153:ER154"/>
    <mergeCell ref="ES153:EV154"/>
    <mergeCell ref="EW153:EZ154"/>
    <mergeCell ref="FM152:FP152"/>
    <mergeCell ref="FQ152:FT152"/>
    <mergeCell ref="P153:AI153"/>
    <mergeCell ref="AJ153:BH154"/>
    <mergeCell ref="BI153:BZ154"/>
    <mergeCell ref="EO152:ER152"/>
    <mergeCell ref="ES152:EV152"/>
    <mergeCell ref="EW152:EZ152"/>
    <mergeCell ref="FA152:FD152"/>
    <mergeCell ref="FE152:FH152"/>
    <mergeCell ref="FI152:FL152"/>
    <mergeCell ref="DQ152:DT152"/>
    <mergeCell ref="DU152:DX152"/>
    <mergeCell ref="DY152:EB152"/>
    <mergeCell ref="EC152:EF152"/>
    <mergeCell ref="EG152:EJ152"/>
    <mergeCell ref="EK152:EN152"/>
    <mergeCell ref="CS152:CV152"/>
    <mergeCell ref="CW152:CZ152"/>
    <mergeCell ref="DA152:DD152"/>
    <mergeCell ref="CG151:CJ151"/>
    <mergeCell ref="CK151:CN151"/>
    <mergeCell ref="CO151:CR151"/>
    <mergeCell ref="CS151:CV151"/>
    <mergeCell ref="CW151:CZ151"/>
    <mergeCell ref="DA151:DD151"/>
    <mergeCell ref="FE151:FH151"/>
    <mergeCell ref="FI151:FL151"/>
    <mergeCell ref="DM152:DP152"/>
    <mergeCell ref="CK152:CN152"/>
    <mergeCell ref="CO152:CR152"/>
    <mergeCell ref="FA151:FD151"/>
    <mergeCell ref="DE152:DH152"/>
    <mergeCell ref="DI152:DL152"/>
    <mergeCell ref="AJ152:BH152"/>
    <mergeCell ref="BI152:BZ152"/>
    <mergeCell ref="CC152:CF152"/>
    <mergeCell ref="CG152:CJ152"/>
    <mergeCell ref="FQ150:FT150"/>
    <mergeCell ref="P151:R151"/>
    <mergeCell ref="S151:W151"/>
    <mergeCell ref="X151:AI151"/>
    <mergeCell ref="AJ151:BH151"/>
    <mergeCell ref="BI151:BZ151"/>
    <mergeCell ref="CC151:CF151"/>
    <mergeCell ref="EO150:ER150"/>
    <mergeCell ref="ES150:EV150"/>
    <mergeCell ref="EW150:EZ150"/>
    <mergeCell ref="FA150:FD150"/>
    <mergeCell ref="FE150:FH150"/>
    <mergeCell ref="FI150:FL150"/>
    <mergeCell ref="DQ150:DT150"/>
    <mergeCell ref="DU150:DX150"/>
    <mergeCell ref="DY150:EB150"/>
    <mergeCell ref="EC150:EF150"/>
    <mergeCell ref="EG150:EJ150"/>
    <mergeCell ref="EK150:EN150"/>
    <mergeCell ref="CS150:CV150"/>
    <mergeCell ref="CW150:CZ150"/>
    <mergeCell ref="DA150:DD150"/>
    <mergeCell ref="DE150:DH150"/>
    <mergeCell ref="DI150:DL150"/>
    <mergeCell ref="DM150:DP150"/>
    <mergeCell ref="AJ150:BH150"/>
    <mergeCell ref="BI150:BZ150"/>
    <mergeCell ref="CC150:CF150"/>
    <mergeCell ref="CG150:CJ150"/>
    <mergeCell ref="CK150:CN150"/>
    <mergeCell ref="CO150:CR150"/>
    <mergeCell ref="P150:R150"/>
    <mergeCell ref="S150:W150"/>
    <mergeCell ref="X150:AI150"/>
    <mergeCell ref="EC149:EF149"/>
    <mergeCell ref="EG149:EJ149"/>
    <mergeCell ref="EK149:EN149"/>
    <mergeCell ref="EO149:ER149"/>
    <mergeCell ref="ES149:EV149"/>
    <mergeCell ref="EW149:EZ149"/>
    <mergeCell ref="DE149:DH149"/>
    <mergeCell ref="DI149:DL149"/>
    <mergeCell ref="DM149:DP149"/>
    <mergeCell ref="DQ149:DT149"/>
    <mergeCell ref="DU149:DX149"/>
    <mergeCell ref="DY149:EB149"/>
    <mergeCell ref="CG149:CJ149"/>
    <mergeCell ref="CK149:CN149"/>
    <mergeCell ref="CO149:CR149"/>
    <mergeCell ref="CS149:CV149"/>
    <mergeCell ref="CW149:CZ149"/>
    <mergeCell ref="DA149:DD149"/>
    <mergeCell ref="P149:R149"/>
    <mergeCell ref="S149:W149"/>
    <mergeCell ref="X149:AI149"/>
    <mergeCell ref="AJ149:BH149"/>
    <mergeCell ref="BI149:BZ149"/>
    <mergeCell ref="CC149:CF149"/>
    <mergeCell ref="BI148:BZ148"/>
    <mergeCell ref="CC148:CN148"/>
    <mergeCell ref="CO148:CR148"/>
    <mergeCell ref="CS148:DH148"/>
    <mergeCell ref="DI148:DL148"/>
    <mergeCell ref="DM148:EF148"/>
    <mergeCell ref="P148:R148"/>
    <mergeCell ref="S148:W148"/>
    <mergeCell ref="X148:AI148"/>
    <mergeCell ref="AJ148:BH148"/>
    <mergeCell ref="FA149:FD149"/>
    <mergeCell ref="B146:B147"/>
    <mergeCell ref="C146:C147"/>
    <mergeCell ref="P146:R147"/>
    <mergeCell ref="S146:W147"/>
    <mergeCell ref="X146:AI147"/>
    <mergeCell ref="X144:AI145"/>
    <mergeCell ref="AJ144:BH145"/>
    <mergeCell ref="BI144:BZ145"/>
    <mergeCell ref="CE145:CV146"/>
    <mergeCell ref="AJ146:BH147"/>
    <mergeCell ref="BI146:BZ147"/>
    <mergeCell ref="B144:B145"/>
    <mergeCell ref="C144:C145"/>
    <mergeCell ref="P144:R145"/>
    <mergeCell ref="S144:W145"/>
    <mergeCell ref="D144:O145"/>
    <mergeCell ref="FP141:FR143"/>
    <mergeCell ref="CE142:CV143"/>
    <mergeCell ref="CW142:CZ143"/>
    <mergeCell ref="DA142:DD143"/>
    <mergeCell ref="DE142:DH143"/>
    <mergeCell ref="DI142:DL143"/>
    <mergeCell ref="EX141:EZ143"/>
    <mergeCell ref="FA141:FC143"/>
    <mergeCell ref="FD141:FF143"/>
    <mergeCell ref="FG141:FI143"/>
    <mergeCell ref="FJ141:FL143"/>
    <mergeCell ref="FM141:FO143"/>
    <mergeCell ref="X141:AI143"/>
    <mergeCell ref="AJ141:BH143"/>
    <mergeCell ref="BI141:BZ143"/>
    <mergeCell ref="EE141:EQ143"/>
    <mergeCell ref="B141:B143"/>
    <mergeCell ref="C141:C143"/>
    <mergeCell ref="P141:R143"/>
    <mergeCell ref="S141:W143"/>
    <mergeCell ref="D141:O143"/>
    <mergeCell ref="FD138:FF140"/>
    <mergeCell ref="FG138:FI140"/>
    <mergeCell ref="FJ138:FL140"/>
    <mergeCell ref="FM138:FO140"/>
    <mergeCell ref="FP138:FR140"/>
    <mergeCell ref="B140:E140"/>
    <mergeCell ref="CW138:DX140"/>
    <mergeCell ref="EE138:EQ140"/>
    <mergeCell ref="ER138:ET140"/>
    <mergeCell ref="EU138:EW140"/>
    <mergeCell ref="EX138:EZ140"/>
    <mergeCell ref="FA138:FC140"/>
    <mergeCell ref="B138:E139"/>
    <mergeCell ref="F138:S139"/>
    <mergeCell ref="CE138:CJ140"/>
    <mergeCell ref="CK138:CN140"/>
    <mergeCell ref="CO138:CR140"/>
    <mergeCell ref="CS138:CV140"/>
    <mergeCell ref="BI137:BK139"/>
    <mergeCell ref="BL137:BN139"/>
    <mergeCell ref="BO137:BQ139"/>
    <mergeCell ref="BR137:BT139"/>
    <mergeCell ref="BU137:BW139"/>
    <mergeCell ref="BX137:BZ139"/>
    <mergeCell ref="FG135:FI137"/>
    <mergeCell ref="FJ135:FL137"/>
    <mergeCell ref="FM135:FO137"/>
    <mergeCell ref="B136:E137"/>
    <mergeCell ref="F136:S137"/>
    <mergeCell ref="V137:AY139"/>
    <mergeCell ref="AZ137:BB139"/>
    <mergeCell ref="BC137:BE139"/>
    <mergeCell ref="BF137:BH139"/>
    <mergeCell ref="EE135:EQ137"/>
    <mergeCell ref="ER135:ET137"/>
    <mergeCell ref="EU135:EW137"/>
    <mergeCell ref="EX135:EZ137"/>
    <mergeCell ref="FA135:FC137"/>
    <mergeCell ref="FD135:FF137"/>
    <mergeCell ref="CK134:CV134"/>
    <mergeCell ref="CW134:DX134"/>
    <mergeCell ref="CE135:CJ137"/>
    <mergeCell ref="CK135:CN137"/>
    <mergeCell ref="CO135:CR137"/>
    <mergeCell ref="CS135:CV137"/>
    <mergeCell ref="CW135:DX137"/>
    <mergeCell ref="BI134:BK136"/>
    <mergeCell ref="BL134:BN136"/>
    <mergeCell ref="BO134:BQ136"/>
    <mergeCell ref="BR134:BT136"/>
    <mergeCell ref="BU134:BW136"/>
    <mergeCell ref="BX134:BZ136"/>
    <mergeCell ref="FM132:FO134"/>
    <mergeCell ref="FP132:FR134"/>
    <mergeCell ref="B134:E135"/>
    <mergeCell ref="F134:S135"/>
    <mergeCell ref="V134:AY136"/>
    <mergeCell ref="AZ134:BB136"/>
    <mergeCell ref="BC134:BE136"/>
    <mergeCell ref="BF134:BH136"/>
    <mergeCell ref="EE132:EQ134"/>
    <mergeCell ref="ER132:ET134"/>
    <mergeCell ref="EU132:EW134"/>
    <mergeCell ref="EX132:EZ134"/>
    <mergeCell ref="FA132:FC134"/>
    <mergeCell ref="FD132:FF134"/>
    <mergeCell ref="DQ131:DT132"/>
    <mergeCell ref="DU131:DX132"/>
    <mergeCell ref="B132:E133"/>
    <mergeCell ref="F132:H133"/>
    <mergeCell ref="I132:J133"/>
    <mergeCell ref="K132:M133"/>
    <mergeCell ref="N132:O133"/>
    <mergeCell ref="P132:S133"/>
    <mergeCell ref="BO131:BQ133"/>
    <mergeCell ref="BR131:BT133"/>
    <mergeCell ref="BU131:BW133"/>
    <mergeCell ref="BX131:BZ133"/>
    <mergeCell ref="CE131:CV132"/>
    <mergeCell ref="CW131:CZ132"/>
    <mergeCell ref="V131:AY133"/>
    <mergeCell ref="AZ131:BB133"/>
    <mergeCell ref="BC131:BE133"/>
    <mergeCell ref="BF131:BH133"/>
    <mergeCell ref="BI131:BK133"/>
    <mergeCell ref="BL131:BN133"/>
    <mergeCell ref="FP129:FR131"/>
    <mergeCell ref="B130:E131"/>
    <mergeCell ref="F130:F131"/>
    <mergeCell ref="G130:G131"/>
    <mergeCell ref="H130:H131"/>
    <mergeCell ref="I130:I131"/>
    <mergeCell ref="J130:J131"/>
    <mergeCell ref="K130:K131"/>
    <mergeCell ref="L130:L131"/>
    <mergeCell ref="M130:S131"/>
    <mergeCell ref="EX129:EZ131"/>
    <mergeCell ref="FA129:FC131"/>
    <mergeCell ref="FD129:FF131"/>
    <mergeCell ref="FG129:FI131"/>
    <mergeCell ref="FJ129:FL131"/>
    <mergeCell ref="FM129:FO131"/>
    <mergeCell ref="BR128:BT130"/>
    <mergeCell ref="BU128:BW130"/>
    <mergeCell ref="BX128:BZ130"/>
    <mergeCell ref="EE129:EQ131"/>
    <mergeCell ref="ER129:ET131"/>
    <mergeCell ref="EU129:EW131"/>
    <mergeCell ref="DA131:DD132"/>
    <mergeCell ref="DE131:DH132"/>
    <mergeCell ref="DI131:DL132"/>
    <mergeCell ref="DM131:DP132"/>
    <mergeCell ref="AZ128:BB130"/>
    <mergeCell ref="BC128:BE130"/>
    <mergeCell ref="BF128:BH130"/>
    <mergeCell ref="BI128:BK130"/>
    <mergeCell ref="BL128:BN130"/>
    <mergeCell ref="BO128:BQ130"/>
    <mergeCell ref="V128:AY130"/>
    <mergeCell ref="FJ126:FL128"/>
    <mergeCell ref="FM126:FO128"/>
    <mergeCell ref="FP126:FR128"/>
    <mergeCell ref="CE127:EB129"/>
    <mergeCell ref="B128:E129"/>
    <mergeCell ref="ER126:ET128"/>
    <mergeCell ref="EU126:EW128"/>
    <mergeCell ref="EX126:EZ128"/>
    <mergeCell ref="FA126:FC128"/>
    <mergeCell ref="FD126:FF128"/>
    <mergeCell ref="FG126:FI128"/>
    <mergeCell ref="BR125:BT127"/>
    <mergeCell ref="BU125:BW127"/>
    <mergeCell ref="BX125:BZ127"/>
    <mergeCell ref="F126:Q127"/>
    <mergeCell ref="CE126:EB126"/>
    <mergeCell ref="EE126:EQ128"/>
    <mergeCell ref="FO123:FR125"/>
    <mergeCell ref="F124:Q125"/>
    <mergeCell ref="R124:S127"/>
    <mergeCell ref="V125:AY127"/>
    <mergeCell ref="AZ125:BB127"/>
    <mergeCell ref="BC125:BE127"/>
    <mergeCell ref="BF125:BH127"/>
    <mergeCell ref="BI125:BK127"/>
    <mergeCell ref="BL125:BN127"/>
    <mergeCell ref="BO125:BQ127"/>
    <mergeCell ref="EQ123:ET125"/>
    <mergeCell ref="EU123:EX125"/>
    <mergeCell ref="EY123:FB125"/>
    <mergeCell ref="FC123:FF125"/>
    <mergeCell ref="F122:S123"/>
    <mergeCell ref="V122:AY124"/>
    <mergeCell ref="AZ122:BB124"/>
    <mergeCell ref="BC122:BE124"/>
    <mergeCell ref="BF122:BH124"/>
    <mergeCell ref="BI122:BK124"/>
    <mergeCell ref="BL122:BN124"/>
    <mergeCell ref="BO122:BQ124"/>
    <mergeCell ref="BR122:BT124"/>
    <mergeCell ref="EC120:EF121"/>
    <mergeCell ref="EG120:EJ121"/>
    <mergeCell ref="EK120:EN121"/>
    <mergeCell ref="EO120:ER121"/>
    <mergeCell ref="ES120:EV121"/>
    <mergeCell ref="EW120:EZ121"/>
    <mergeCell ref="BM120:BZ121"/>
    <mergeCell ref="CE120:CV121"/>
    <mergeCell ref="CW120:CZ121"/>
    <mergeCell ref="DA120:DD121"/>
    <mergeCell ref="DE120:DH121"/>
    <mergeCell ref="DK120:EB121"/>
    <mergeCell ref="AO120:AR121"/>
    <mergeCell ref="AS120:AV121"/>
    <mergeCell ref="AW120:AZ121"/>
    <mergeCell ref="BA120:BD121"/>
    <mergeCell ref="BE120:BH121"/>
    <mergeCell ref="BI120:BL121"/>
    <mergeCell ref="L118:L119"/>
    <mergeCell ref="M118:M119"/>
    <mergeCell ref="N118:S119"/>
    <mergeCell ref="V118:BZ119"/>
    <mergeCell ref="CC118:FT118"/>
    <mergeCell ref="B120:E127"/>
    <mergeCell ref="F120:F121"/>
    <mergeCell ref="G120:S121"/>
    <mergeCell ref="V120:AJ121"/>
    <mergeCell ref="AK120:AN121"/>
    <mergeCell ref="FG123:FJ125"/>
    <mergeCell ref="FK123:FN125"/>
    <mergeCell ref="DI123:DL124"/>
    <mergeCell ref="DM123:DP124"/>
    <mergeCell ref="DQ123:DT124"/>
    <mergeCell ref="DU123:DX124"/>
    <mergeCell ref="DY123:EB124"/>
    <mergeCell ref="EE123:EP125"/>
    <mergeCell ref="BU122:BW124"/>
    <mergeCell ref="BX122:BZ124"/>
    <mergeCell ref="CE123:CV124"/>
    <mergeCell ref="CW123:CZ124"/>
    <mergeCell ref="B118:E119"/>
    <mergeCell ref="F118:F119"/>
    <mergeCell ref="G118:G119"/>
    <mergeCell ref="H118:H119"/>
    <mergeCell ref="I118:I119"/>
    <mergeCell ref="J118:J119"/>
    <mergeCell ref="K118:K119"/>
    <mergeCell ref="DA123:DD124"/>
    <mergeCell ref="DE123:DH124"/>
    <mergeCell ref="FC120:FR122"/>
    <mergeCell ref="DO113:DX117"/>
    <mergeCell ref="DY113:EH117"/>
    <mergeCell ref="EI113:FJ117"/>
    <mergeCell ref="FK113:FT117"/>
    <mergeCell ref="B114:E117"/>
    <mergeCell ref="F114:S117"/>
    <mergeCell ref="V115:AP117"/>
    <mergeCell ref="AQ115:AX117"/>
    <mergeCell ref="AY115:BB117"/>
    <mergeCell ref="BC115:BJ117"/>
    <mergeCell ref="EV108:FT109"/>
    <mergeCell ref="AH110:BR114"/>
    <mergeCell ref="CC111:CL112"/>
    <mergeCell ref="CM111:DN112"/>
    <mergeCell ref="DO111:DX112"/>
    <mergeCell ref="DY111:EH112"/>
    <mergeCell ref="EI111:FJ112"/>
    <mergeCell ref="FK111:FT112"/>
    <mergeCell ref="CC113:CL117"/>
    <mergeCell ref="CM113:DN117"/>
    <mergeCell ref="P104:AI104"/>
    <mergeCell ref="B105:C106"/>
    <mergeCell ref="D105:R106"/>
    <mergeCell ref="AJ105:BH105"/>
    <mergeCell ref="B107:D112"/>
    <mergeCell ref="E107:K112"/>
    <mergeCell ref="L107:M112"/>
    <mergeCell ref="AH108:BR109"/>
    <mergeCell ref="DD108:ES109"/>
    <mergeCell ref="BK115:BN117"/>
    <mergeCell ref="BO115:BV117"/>
    <mergeCell ref="BW115:BZ117"/>
    <mergeCell ref="FQ101:FT102"/>
    <mergeCell ref="P102:AI102"/>
    <mergeCell ref="DY102:EJ102"/>
    <mergeCell ref="B103:I104"/>
    <mergeCell ref="J103:O104"/>
    <mergeCell ref="P103:AI103"/>
    <mergeCell ref="AJ103:BH104"/>
    <mergeCell ref="BI103:BZ104"/>
    <mergeCell ref="ES101:EV102"/>
    <mergeCell ref="EW101:EZ102"/>
    <mergeCell ref="FA101:FD102"/>
    <mergeCell ref="FE101:FH102"/>
    <mergeCell ref="FI101:FL102"/>
    <mergeCell ref="FM101:FP102"/>
    <mergeCell ref="DM101:DP102"/>
    <mergeCell ref="DQ101:DT102"/>
    <mergeCell ref="DU101:DX102"/>
    <mergeCell ref="DY101:EJ101"/>
    <mergeCell ref="EK101:EN102"/>
    <mergeCell ref="EO101:ER102"/>
    <mergeCell ref="CO101:CR102"/>
    <mergeCell ref="CS101:CV102"/>
    <mergeCell ref="CW101:CZ102"/>
    <mergeCell ref="DA101:DD102"/>
    <mergeCell ref="DE101:DH102"/>
    <mergeCell ref="DI101:DL102"/>
    <mergeCell ref="B101:I102"/>
    <mergeCell ref="J101:O102"/>
    <mergeCell ref="P101:AI101"/>
    <mergeCell ref="AJ101:BH102"/>
    <mergeCell ref="BI101:BZ102"/>
    <mergeCell ref="FA99:FD100"/>
    <mergeCell ref="FE99:FH100"/>
    <mergeCell ref="FI99:FL100"/>
    <mergeCell ref="FM99:FP100"/>
    <mergeCell ref="FQ99:FT100"/>
    <mergeCell ref="P100:AI100"/>
    <mergeCell ref="DY100:EJ100"/>
    <mergeCell ref="DY99:EJ99"/>
    <mergeCell ref="EK99:EN100"/>
    <mergeCell ref="EO99:ER100"/>
    <mergeCell ref="ES99:EV100"/>
    <mergeCell ref="EW99:EZ100"/>
    <mergeCell ref="B99:I100"/>
    <mergeCell ref="J99:O100"/>
    <mergeCell ref="P99:AI99"/>
    <mergeCell ref="AJ99:BH100"/>
    <mergeCell ref="BI99:BZ100"/>
    <mergeCell ref="EO98:ER98"/>
    <mergeCell ref="ES98:EV98"/>
    <mergeCell ref="EW98:EZ98"/>
    <mergeCell ref="FA98:FD98"/>
    <mergeCell ref="FE98:FH98"/>
    <mergeCell ref="FI98:FL98"/>
    <mergeCell ref="DQ98:DT98"/>
    <mergeCell ref="DU98:DX98"/>
    <mergeCell ref="DY98:EB98"/>
    <mergeCell ref="EC98:EF98"/>
    <mergeCell ref="EG98:EJ98"/>
    <mergeCell ref="EK98:EN98"/>
    <mergeCell ref="CS98:CV98"/>
    <mergeCell ref="CW98:CZ98"/>
    <mergeCell ref="DA98:DD98"/>
    <mergeCell ref="DE98:DH98"/>
    <mergeCell ref="DI98:DL98"/>
    <mergeCell ref="DM98:DP98"/>
    <mergeCell ref="AJ98:BH98"/>
    <mergeCell ref="BI98:BZ98"/>
    <mergeCell ref="CC98:CF98"/>
    <mergeCell ref="CG98:CJ98"/>
    <mergeCell ref="CK98:CN98"/>
    <mergeCell ref="CO98:CR98"/>
    <mergeCell ref="FM97:FP97"/>
    <mergeCell ref="FQ97:FT97"/>
    <mergeCell ref="P98:R98"/>
    <mergeCell ref="S98:W98"/>
    <mergeCell ref="X98:AI98"/>
    <mergeCell ref="EC97:EF97"/>
    <mergeCell ref="EG97:EJ97"/>
    <mergeCell ref="EK97:EN97"/>
    <mergeCell ref="EO97:ER97"/>
    <mergeCell ref="ES97:EV97"/>
    <mergeCell ref="EW97:EZ97"/>
    <mergeCell ref="DE97:DH97"/>
    <mergeCell ref="DI97:DL97"/>
    <mergeCell ref="DM97:DP97"/>
    <mergeCell ref="DQ97:DT97"/>
    <mergeCell ref="DU97:DX97"/>
    <mergeCell ref="DY97:EB97"/>
    <mergeCell ref="CG97:CJ97"/>
    <mergeCell ref="CK97:CN97"/>
    <mergeCell ref="CO97:CR97"/>
    <mergeCell ref="CS97:CV97"/>
    <mergeCell ref="CW97:CZ97"/>
    <mergeCell ref="DA97:DD97"/>
    <mergeCell ref="FM98:FP98"/>
    <mergeCell ref="FQ98:FT98"/>
    <mergeCell ref="P97:R97"/>
    <mergeCell ref="S97:W97"/>
    <mergeCell ref="X97:AI97"/>
    <mergeCell ref="AJ97:BH97"/>
    <mergeCell ref="BI97:BZ97"/>
    <mergeCell ref="CC97:CF97"/>
    <mergeCell ref="EO96:ER96"/>
    <mergeCell ref="ES96:EV96"/>
    <mergeCell ref="EW96:EZ96"/>
    <mergeCell ref="FA96:FD96"/>
    <mergeCell ref="FE96:FH96"/>
    <mergeCell ref="FI96:FL96"/>
    <mergeCell ref="DQ96:DT96"/>
    <mergeCell ref="DU96:DX96"/>
    <mergeCell ref="DY96:EB96"/>
    <mergeCell ref="EC96:EF96"/>
    <mergeCell ref="EG96:EJ96"/>
    <mergeCell ref="EK96:EN96"/>
    <mergeCell ref="CS96:CV96"/>
    <mergeCell ref="CW96:CZ96"/>
    <mergeCell ref="DA96:DD96"/>
    <mergeCell ref="DE96:DH96"/>
    <mergeCell ref="DI96:DL96"/>
    <mergeCell ref="DM96:DP96"/>
    <mergeCell ref="AJ96:BH96"/>
    <mergeCell ref="FA97:FD97"/>
    <mergeCell ref="FE97:FH97"/>
    <mergeCell ref="FI97:FL97"/>
    <mergeCell ref="P96:R96"/>
    <mergeCell ref="S96:W96"/>
    <mergeCell ref="X96:AI96"/>
    <mergeCell ref="EC95:EF95"/>
    <mergeCell ref="EG95:EJ95"/>
    <mergeCell ref="EK95:EN95"/>
    <mergeCell ref="EO95:ER95"/>
    <mergeCell ref="ES95:EV95"/>
    <mergeCell ref="EW95:EZ95"/>
    <mergeCell ref="DE95:DH95"/>
    <mergeCell ref="DI95:DL95"/>
    <mergeCell ref="DM95:DP95"/>
    <mergeCell ref="DQ95:DT95"/>
    <mergeCell ref="DU95:DX95"/>
    <mergeCell ref="DY95:EB95"/>
    <mergeCell ref="CG95:CJ95"/>
    <mergeCell ref="CK95:CN95"/>
    <mergeCell ref="CO95:CR95"/>
    <mergeCell ref="CS95:CV95"/>
    <mergeCell ref="CW95:CZ95"/>
    <mergeCell ref="DA95:DD95"/>
    <mergeCell ref="P95:R95"/>
    <mergeCell ref="S95:W95"/>
    <mergeCell ref="X95:AI95"/>
    <mergeCell ref="AJ95:BH95"/>
    <mergeCell ref="BI95:BZ95"/>
    <mergeCell ref="CC95:CF95"/>
    <mergeCell ref="BI96:BZ96"/>
    <mergeCell ref="CC96:CF96"/>
    <mergeCell ref="CG96:CJ96"/>
    <mergeCell ref="CK96:CN96"/>
    <mergeCell ref="CO96:CR96"/>
    <mergeCell ref="FP87:FR89"/>
    <mergeCell ref="CE88:CV89"/>
    <mergeCell ref="CW88:CZ89"/>
    <mergeCell ref="DA88:DD89"/>
    <mergeCell ref="DE88:DH89"/>
    <mergeCell ref="DI88:DL89"/>
    <mergeCell ref="EX87:EZ89"/>
    <mergeCell ref="FA87:FC89"/>
    <mergeCell ref="FD87:FF89"/>
    <mergeCell ref="FG87:FI89"/>
    <mergeCell ref="FJ87:FL89"/>
    <mergeCell ref="FM87:FO89"/>
    <mergeCell ref="BI87:BZ89"/>
    <mergeCell ref="EE87:EQ89"/>
    <mergeCell ref="EG94:EJ94"/>
    <mergeCell ref="FA95:FD95"/>
    <mergeCell ref="FE95:FH95"/>
    <mergeCell ref="FI95:FL95"/>
    <mergeCell ref="FM95:FP95"/>
    <mergeCell ref="FQ95:FT95"/>
    <mergeCell ref="FM96:FP96"/>
    <mergeCell ref="FQ96:FT96"/>
    <mergeCell ref="EK94:FT94"/>
    <mergeCell ref="FG81:FI83"/>
    <mergeCell ref="FJ81:FL83"/>
    <mergeCell ref="FA91:FJ92"/>
    <mergeCell ref="B92:B93"/>
    <mergeCell ref="C92:C93"/>
    <mergeCell ref="P92:R93"/>
    <mergeCell ref="S92:W93"/>
    <mergeCell ref="X92:AI93"/>
    <mergeCell ref="X90:AI91"/>
    <mergeCell ref="AJ90:BH91"/>
    <mergeCell ref="BI90:BZ91"/>
    <mergeCell ref="CE91:CV92"/>
    <mergeCell ref="AJ92:BH93"/>
    <mergeCell ref="BI92:BZ93"/>
    <mergeCell ref="B90:B91"/>
    <mergeCell ref="C90:C91"/>
    <mergeCell ref="P90:R91"/>
    <mergeCell ref="S90:W91"/>
    <mergeCell ref="BI94:BZ94"/>
    <mergeCell ref="CC94:CN94"/>
    <mergeCell ref="CO94:CR94"/>
    <mergeCell ref="CS94:DH94"/>
    <mergeCell ref="DI94:DL94"/>
    <mergeCell ref="DM94:EF94"/>
    <mergeCell ref="P94:R94"/>
    <mergeCell ref="S94:W94"/>
    <mergeCell ref="X94:AI94"/>
    <mergeCell ref="AJ94:BH94"/>
    <mergeCell ref="X87:AI89"/>
    <mergeCell ref="AJ87:BH89"/>
    <mergeCell ref="ER87:ET89"/>
    <mergeCell ref="EU87:EW89"/>
    <mergeCell ref="B87:B89"/>
    <mergeCell ref="C87:C89"/>
    <mergeCell ref="P87:R89"/>
    <mergeCell ref="S87:W89"/>
    <mergeCell ref="FD84:FF86"/>
    <mergeCell ref="FG84:FI86"/>
    <mergeCell ref="FJ84:FL86"/>
    <mergeCell ref="FM84:FO86"/>
    <mergeCell ref="FP84:FR86"/>
    <mergeCell ref="B86:E86"/>
    <mergeCell ref="CW84:DX86"/>
    <mergeCell ref="EE84:EQ86"/>
    <mergeCell ref="ER84:ET86"/>
    <mergeCell ref="EU84:EW86"/>
    <mergeCell ref="EX84:EZ86"/>
    <mergeCell ref="FA84:FC86"/>
    <mergeCell ref="B84:E85"/>
    <mergeCell ref="F84:S85"/>
    <mergeCell ref="CE84:CJ86"/>
    <mergeCell ref="CK84:CN86"/>
    <mergeCell ref="CO84:CR86"/>
    <mergeCell ref="CS84:CV86"/>
    <mergeCell ref="BI83:BK85"/>
    <mergeCell ref="BL83:BN85"/>
    <mergeCell ref="BO83:BQ85"/>
    <mergeCell ref="BR83:BT85"/>
    <mergeCell ref="BU83:BW85"/>
    <mergeCell ref="BX83:BZ85"/>
    <mergeCell ref="FM81:FO83"/>
    <mergeCell ref="FP81:FR83"/>
    <mergeCell ref="B82:E83"/>
    <mergeCell ref="F82:S83"/>
    <mergeCell ref="V83:AY85"/>
    <mergeCell ref="AZ83:BB85"/>
    <mergeCell ref="BC83:BE85"/>
    <mergeCell ref="BF83:BH85"/>
    <mergeCell ref="EE81:EQ83"/>
    <mergeCell ref="ER81:ET83"/>
    <mergeCell ref="EU81:EW83"/>
    <mergeCell ref="EX81:EZ83"/>
    <mergeCell ref="FA81:FC83"/>
    <mergeCell ref="FD81:FF83"/>
    <mergeCell ref="CK80:CV80"/>
    <mergeCell ref="CW80:DX80"/>
    <mergeCell ref="CE81:CJ83"/>
    <mergeCell ref="CK81:CN83"/>
    <mergeCell ref="CO81:CR83"/>
    <mergeCell ref="CS81:CV83"/>
    <mergeCell ref="CW81:DX83"/>
    <mergeCell ref="BI80:BK82"/>
    <mergeCell ref="BL80:BN82"/>
    <mergeCell ref="BO80:BQ82"/>
    <mergeCell ref="BR80:BT82"/>
    <mergeCell ref="BU80:BW82"/>
    <mergeCell ref="BX80:BZ82"/>
    <mergeCell ref="FG78:FI80"/>
    <mergeCell ref="FJ78:FL80"/>
    <mergeCell ref="FM78:FO80"/>
    <mergeCell ref="FP78:FR80"/>
    <mergeCell ref="B80:E81"/>
    <mergeCell ref="F80:S81"/>
    <mergeCell ref="V80:AY82"/>
    <mergeCell ref="AZ80:BB82"/>
    <mergeCell ref="BC80:BE82"/>
    <mergeCell ref="BF80:BH82"/>
    <mergeCell ref="EE78:EQ80"/>
    <mergeCell ref="ER78:ET80"/>
    <mergeCell ref="EU78:EW80"/>
    <mergeCell ref="EX78:EZ80"/>
    <mergeCell ref="FA78:FC80"/>
    <mergeCell ref="FD78:FF80"/>
    <mergeCell ref="DQ77:DT78"/>
    <mergeCell ref="DU77:DX78"/>
    <mergeCell ref="B78:E79"/>
    <mergeCell ref="F78:H79"/>
    <mergeCell ref="I78:J79"/>
    <mergeCell ref="K78:M79"/>
    <mergeCell ref="N78:O79"/>
    <mergeCell ref="P78:S79"/>
    <mergeCell ref="BO77:BQ79"/>
    <mergeCell ref="BR77:BT79"/>
    <mergeCell ref="BU77:BW79"/>
    <mergeCell ref="BX77:BZ79"/>
    <mergeCell ref="CE77:CV78"/>
    <mergeCell ref="CW77:CZ78"/>
    <mergeCell ref="V77:AY79"/>
    <mergeCell ref="AZ77:BB79"/>
    <mergeCell ref="BC77:BE79"/>
    <mergeCell ref="BF77:BH79"/>
    <mergeCell ref="BI77:BK79"/>
    <mergeCell ref="BL77:BN79"/>
    <mergeCell ref="FP75:FR77"/>
    <mergeCell ref="B76:E77"/>
    <mergeCell ref="F76:F77"/>
    <mergeCell ref="G76:G77"/>
    <mergeCell ref="H76:H77"/>
    <mergeCell ref="I76:I77"/>
    <mergeCell ref="J76:J77"/>
    <mergeCell ref="K76:K77"/>
    <mergeCell ref="L76:L77"/>
    <mergeCell ref="M76:S77"/>
    <mergeCell ref="EX75:EZ77"/>
    <mergeCell ref="FA75:FC77"/>
    <mergeCell ref="FD75:FF77"/>
    <mergeCell ref="FG75:FI77"/>
    <mergeCell ref="FJ75:FL77"/>
    <mergeCell ref="FM75:FO77"/>
    <mergeCell ref="BR74:BT76"/>
    <mergeCell ref="BU74:BW76"/>
    <mergeCell ref="BX74:BZ76"/>
    <mergeCell ref="EE75:EQ77"/>
    <mergeCell ref="ER75:ET77"/>
    <mergeCell ref="EU75:EW77"/>
    <mergeCell ref="DA77:DD78"/>
    <mergeCell ref="DE77:DH78"/>
    <mergeCell ref="DI77:DL78"/>
    <mergeCell ref="DM77:DP78"/>
    <mergeCell ref="AZ74:BB76"/>
    <mergeCell ref="BC74:BE76"/>
    <mergeCell ref="BF74:BH76"/>
    <mergeCell ref="BI74:BK76"/>
    <mergeCell ref="BL74:BN76"/>
    <mergeCell ref="BO74:BQ76"/>
    <mergeCell ref="V74:AY76"/>
    <mergeCell ref="F74:S75"/>
    <mergeCell ref="FJ72:FL74"/>
    <mergeCell ref="FM72:FO74"/>
    <mergeCell ref="FP72:FR74"/>
    <mergeCell ref="CE73:EB75"/>
    <mergeCell ref="B74:E75"/>
    <mergeCell ref="ER72:ET74"/>
    <mergeCell ref="EU72:EW74"/>
    <mergeCell ref="EX72:EZ74"/>
    <mergeCell ref="FA72:FC74"/>
    <mergeCell ref="FD72:FF74"/>
    <mergeCell ref="FG72:FI74"/>
    <mergeCell ref="BR71:BT73"/>
    <mergeCell ref="BU71:BW73"/>
    <mergeCell ref="BX71:BZ73"/>
    <mergeCell ref="F72:Q73"/>
    <mergeCell ref="CE72:EB72"/>
    <mergeCell ref="EE72:EQ74"/>
    <mergeCell ref="FO69:FR71"/>
    <mergeCell ref="F70:Q71"/>
    <mergeCell ref="R70:S73"/>
    <mergeCell ref="V71:AY73"/>
    <mergeCell ref="AZ71:BB73"/>
    <mergeCell ref="BC71:BE73"/>
    <mergeCell ref="BF71:BH73"/>
    <mergeCell ref="BI71:BK73"/>
    <mergeCell ref="BL71:BN73"/>
    <mergeCell ref="BO71:BQ73"/>
    <mergeCell ref="EQ69:ET71"/>
    <mergeCell ref="EU69:EX71"/>
    <mergeCell ref="EY69:FB71"/>
    <mergeCell ref="BO68:BQ70"/>
    <mergeCell ref="BR68:BT70"/>
    <mergeCell ref="EC66:EF67"/>
    <mergeCell ref="EG66:EJ67"/>
    <mergeCell ref="EK66:EN67"/>
    <mergeCell ref="EO66:ER67"/>
    <mergeCell ref="ES66:EV67"/>
    <mergeCell ref="EW66:EZ67"/>
    <mergeCell ref="BM66:BZ67"/>
    <mergeCell ref="CE66:CV67"/>
    <mergeCell ref="CW66:CZ67"/>
    <mergeCell ref="DA66:DD67"/>
    <mergeCell ref="DE66:DH67"/>
    <mergeCell ref="DK66:EB67"/>
    <mergeCell ref="AO66:AR67"/>
    <mergeCell ref="AS66:AV67"/>
    <mergeCell ref="AW66:AZ67"/>
    <mergeCell ref="BA66:BD67"/>
    <mergeCell ref="BE66:BH67"/>
    <mergeCell ref="BI66:BL67"/>
    <mergeCell ref="M64:M65"/>
    <mergeCell ref="N64:S65"/>
    <mergeCell ref="V64:BZ65"/>
    <mergeCell ref="CC64:FT64"/>
    <mergeCell ref="B66:E73"/>
    <mergeCell ref="F66:F67"/>
    <mergeCell ref="G66:S67"/>
    <mergeCell ref="V66:AJ67"/>
    <mergeCell ref="AK66:AN67"/>
    <mergeCell ref="FC69:FF71"/>
    <mergeCell ref="FG69:FJ71"/>
    <mergeCell ref="FK69:FN71"/>
    <mergeCell ref="DI69:DL70"/>
    <mergeCell ref="DM69:DP70"/>
    <mergeCell ref="DQ69:DT70"/>
    <mergeCell ref="DU69:DX70"/>
    <mergeCell ref="DY69:EB70"/>
    <mergeCell ref="EE69:EP71"/>
    <mergeCell ref="BU68:BW70"/>
    <mergeCell ref="BX68:BZ70"/>
    <mergeCell ref="CE69:CV70"/>
    <mergeCell ref="CW69:CZ70"/>
    <mergeCell ref="DA69:DD70"/>
    <mergeCell ref="DE69:DH70"/>
    <mergeCell ref="FC66:FR68"/>
    <mergeCell ref="F68:S69"/>
    <mergeCell ref="V68:AY70"/>
    <mergeCell ref="AZ68:BB70"/>
    <mergeCell ref="BC68:BE70"/>
    <mergeCell ref="BF68:BH70"/>
    <mergeCell ref="BI68:BK70"/>
    <mergeCell ref="BL68:BN70"/>
    <mergeCell ref="FK59:FT63"/>
    <mergeCell ref="B53:D58"/>
    <mergeCell ref="E53:K58"/>
    <mergeCell ref="L53:M58"/>
    <mergeCell ref="AH54:BR55"/>
    <mergeCell ref="DD54:ES55"/>
    <mergeCell ref="EW54:FT55"/>
    <mergeCell ref="AH56:BR60"/>
    <mergeCell ref="CC57:CL58"/>
    <mergeCell ref="CM57:DN58"/>
    <mergeCell ref="DO57:DX58"/>
    <mergeCell ref="BK61:BN63"/>
    <mergeCell ref="BO61:BV63"/>
    <mergeCell ref="BW61:BZ63"/>
    <mergeCell ref="B64:E65"/>
    <mergeCell ref="F64:F65"/>
    <mergeCell ref="G64:G65"/>
    <mergeCell ref="H64:H65"/>
    <mergeCell ref="I64:I65"/>
    <mergeCell ref="J64:J65"/>
    <mergeCell ref="K64:K65"/>
    <mergeCell ref="B60:E63"/>
    <mergeCell ref="F60:S63"/>
    <mergeCell ref="V61:AP63"/>
    <mergeCell ref="AQ61:AX63"/>
    <mergeCell ref="AY61:BB63"/>
    <mergeCell ref="BC61:BJ63"/>
    <mergeCell ref="DY57:EH58"/>
    <mergeCell ref="DO59:DX63"/>
    <mergeCell ref="DY59:EH63"/>
    <mergeCell ref="EI59:FJ63"/>
    <mergeCell ref="L64:L65"/>
    <mergeCell ref="B51:C52"/>
    <mergeCell ref="D51:R52"/>
    <mergeCell ref="AJ51:BH51"/>
    <mergeCell ref="P45:AI45"/>
    <mergeCell ref="AJ45:BH46"/>
    <mergeCell ref="P46:AI46"/>
    <mergeCell ref="P44:R44"/>
    <mergeCell ref="S44:W44"/>
    <mergeCell ref="X44:AI44"/>
    <mergeCell ref="AJ44:BH44"/>
    <mergeCell ref="P43:R43"/>
    <mergeCell ref="S43:W43"/>
    <mergeCell ref="X43:AI43"/>
    <mergeCell ref="AJ43:BH43"/>
    <mergeCell ref="D43:O43"/>
    <mergeCell ref="P42:R42"/>
    <mergeCell ref="S42:W42"/>
    <mergeCell ref="X42:AI42"/>
    <mergeCell ref="AJ42:BH42"/>
    <mergeCell ref="D42:O42"/>
    <mergeCell ref="P41:R41"/>
    <mergeCell ref="S41:W41"/>
    <mergeCell ref="X41:AI41"/>
    <mergeCell ref="AJ41:BH41"/>
    <mergeCell ref="D41:O41"/>
    <mergeCell ref="P40:R40"/>
    <mergeCell ref="S40:W40"/>
    <mergeCell ref="X40:AI40"/>
    <mergeCell ref="AJ40:BH40"/>
    <mergeCell ref="D40:O40"/>
    <mergeCell ref="P39:R39"/>
    <mergeCell ref="S39:W39"/>
    <mergeCell ref="X39:AI39"/>
    <mergeCell ref="AJ39:BH39"/>
    <mergeCell ref="S35:W37"/>
    <mergeCell ref="X35:AI37"/>
    <mergeCell ref="AJ35:BH37"/>
    <mergeCell ref="P38:R38"/>
    <mergeCell ref="S38:W38"/>
    <mergeCell ref="X38:AI38"/>
    <mergeCell ref="AJ38:BH38"/>
    <mergeCell ref="B32:E33"/>
    <mergeCell ref="F32:S33"/>
    <mergeCell ref="B34:E34"/>
    <mergeCell ref="B35:B37"/>
    <mergeCell ref="C35:C37"/>
    <mergeCell ref="P35:R37"/>
    <mergeCell ref="BC31:BE33"/>
    <mergeCell ref="BF31:BH33"/>
    <mergeCell ref="BI31:BK33"/>
    <mergeCell ref="BL31:BN33"/>
    <mergeCell ref="BO31:BQ33"/>
    <mergeCell ref="BR31:BT33"/>
    <mergeCell ref="BI28:BK30"/>
    <mergeCell ref="BL28:BN30"/>
    <mergeCell ref="BO28:BQ30"/>
    <mergeCell ref="BR28:BT30"/>
    <mergeCell ref="BU28:BW30"/>
    <mergeCell ref="B28:E29"/>
    <mergeCell ref="F28:S29"/>
    <mergeCell ref="V28:AY30"/>
    <mergeCell ref="AZ28:BB30"/>
    <mergeCell ref="BC28:BE30"/>
    <mergeCell ref="BF28:BH30"/>
    <mergeCell ref="B30:E31"/>
    <mergeCell ref="F30:S31"/>
    <mergeCell ref="V31:AY33"/>
    <mergeCell ref="AZ31:BB33"/>
    <mergeCell ref="P26:S27"/>
    <mergeCell ref="BC25:BE27"/>
    <mergeCell ref="BF25:BH27"/>
    <mergeCell ref="BI25:BK27"/>
    <mergeCell ref="BL25:BN27"/>
    <mergeCell ref="BO25:BQ27"/>
    <mergeCell ref="BR25:BT27"/>
    <mergeCell ref="BU22:BW24"/>
    <mergeCell ref="BX22:BZ24"/>
    <mergeCell ref="B24:E25"/>
    <mergeCell ref="F24:F25"/>
    <mergeCell ref="G24:G25"/>
    <mergeCell ref="H24:H25"/>
    <mergeCell ref="I24:I25"/>
    <mergeCell ref="J24:J25"/>
    <mergeCell ref="K24:K25"/>
    <mergeCell ref="L24:L25"/>
    <mergeCell ref="BC22:BE24"/>
    <mergeCell ref="BF22:BH24"/>
    <mergeCell ref="BI22:BK24"/>
    <mergeCell ref="BL22:BN24"/>
    <mergeCell ref="BO22:BQ24"/>
    <mergeCell ref="BR22:BT24"/>
    <mergeCell ref="V22:AY24"/>
    <mergeCell ref="AZ22:BB24"/>
    <mergeCell ref="M24:S25"/>
    <mergeCell ref="V25:AY27"/>
    <mergeCell ref="AZ25:BB27"/>
    <mergeCell ref="BU25:BW27"/>
    <mergeCell ref="BX25:BZ27"/>
    <mergeCell ref="B26:E27"/>
    <mergeCell ref="F26:H27"/>
    <mergeCell ref="BO19:BQ21"/>
    <mergeCell ref="BR19:BT21"/>
    <mergeCell ref="BU19:BW21"/>
    <mergeCell ref="BX19:BZ21"/>
    <mergeCell ref="F20:Q21"/>
    <mergeCell ref="B22:E23"/>
    <mergeCell ref="BU16:BW18"/>
    <mergeCell ref="BX16:BZ18"/>
    <mergeCell ref="F18:Q19"/>
    <mergeCell ref="R18:S21"/>
    <mergeCell ref="V19:AY21"/>
    <mergeCell ref="AZ19:BB21"/>
    <mergeCell ref="BC19:BE21"/>
    <mergeCell ref="BF19:BH21"/>
    <mergeCell ref="BI19:BK21"/>
    <mergeCell ref="BL19:BN21"/>
    <mergeCell ref="F16:S17"/>
    <mergeCell ref="V16:AY18"/>
    <mergeCell ref="AZ16:BB18"/>
    <mergeCell ref="BC16:BE18"/>
    <mergeCell ref="BF16:BH18"/>
    <mergeCell ref="BI16:BK18"/>
    <mergeCell ref="I26:J27"/>
    <mergeCell ref="K26:M27"/>
    <mergeCell ref="N26:O27"/>
    <mergeCell ref="B1:D6"/>
    <mergeCell ref="E1:K6"/>
    <mergeCell ref="L1:M6"/>
    <mergeCell ref="AH2:BR3"/>
    <mergeCell ref="EW2:FP3"/>
    <mergeCell ref="AH4:BR8"/>
    <mergeCell ref="B8:E11"/>
    <mergeCell ref="F8:S11"/>
    <mergeCell ref="V9:AP11"/>
    <mergeCell ref="AQ9:AX11"/>
    <mergeCell ref="AO14:AR15"/>
    <mergeCell ref="AS14:AV15"/>
    <mergeCell ref="AW14:AZ15"/>
    <mergeCell ref="BA14:BD15"/>
    <mergeCell ref="BE14:BH15"/>
    <mergeCell ref="BI14:BL15"/>
    <mergeCell ref="K12:K13"/>
    <mergeCell ref="L12:L13"/>
    <mergeCell ref="M12:M13"/>
    <mergeCell ref="N12:S13"/>
    <mergeCell ref="V12:BZ13"/>
    <mergeCell ref="B14:E21"/>
    <mergeCell ref="F14:F15"/>
    <mergeCell ref="G14:S15"/>
    <mergeCell ref="V14:AJ15"/>
    <mergeCell ref="AK14:AN15"/>
    <mergeCell ref="B12:E13"/>
    <mergeCell ref="F12:F13"/>
    <mergeCell ref="G12:G13"/>
    <mergeCell ref="H12:H13"/>
    <mergeCell ref="I12:I13"/>
    <mergeCell ref="J12:J13"/>
    <mergeCell ref="CC153:CJ154"/>
    <mergeCell ref="CK153:CR154"/>
    <mergeCell ref="CS153:CZ154"/>
    <mergeCell ref="DA153:DH154"/>
    <mergeCell ref="DI153:DP154"/>
    <mergeCell ref="DQ153:DX154"/>
    <mergeCell ref="CC99:CJ100"/>
    <mergeCell ref="DA99:DH100"/>
    <mergeCell ref="CK99:CR100"/>
    <mergeCell ref="CS99:CZ100"/>
    <mergeCell ref="DI99:DP100"/>
    <mergeCell ref="DQ99:DX100"/>
    <mergeCell ref="AY9:BB11"/>
    <mergeCell ref="BC9:BJ11"/>
    <mergeCell ref="BK9:BN11"/>
    <mergeCell ref="BO9:BV11"/>
    <mergeCell ref="BW9:BZ11"/>
    <mergeCell ref="CC10:FT44"/>
    <mergeCell ref="BM14:BZ15"/>
    <mergeCell ref="BL16:BN18"/>
    <mergeCell ref="BO16:BQ18"/>
    <mergeCell ref="BR16:BT18"/>
    <mergeCell ref="BU31:BW33"/>
    <mergeCell ref="BX31:BZ33"/>
    <mergeCell ref="BX28:BZ30"/>
    <mergeCell ref="EI57:FJ58"/>
    <mergeCell ref="FK57:FT58"/>
    <mergeCell ref="CC59:CL63"/>
    <mergeCell ref="CM59:DN63"/>
  </mergeCells>
  <phoneticPr fontId="1"/>
  <dataValidations count="3">
    <dataValidation imeMode="hiragana" allowBlank="1" showInputMessage="1" showErrorMessage="1" sqref="S38:W44 K26:M27 F26:H27 F18:Q19 F16:S17 F8:S11 F30:S31" xr:uid="{F5FB6B0A-E9F3-4BB4-814F-8287A9D1B51C}"/>
    <dataValidation imeMode="halfAlpha" allowBlank="1" showInputMessage="1" showErrorMessage="1" sqref="AZ16:BZ33 AK14:BL15 F12:M13 G14:S15 F20:Q21 F24:L25 F32:S33 AQ9:AX11 BC9:BJ11 BO9:BV11 CO101:DX102 EK101:FT102 EK96:FT98 DM95:EF98 CS95:DH98 CC95:CN98 AJ38:BH46 X38:AI44 P38:R44 B38:C44" xr:uid="{463581D7-8F7C-42BE-BE8E-6ABBDCA3D773}"/>
    <dataValidation imeMode="halfKatakana" allowBlank="1" showInputMessage="1" showErrorMessage="1" sqref="F28:S29" xr:uid="{873FD815-D7FD-4051-97D6-F8DA3C964136}"/>
  </dataValidations>
  <pageMargins left="0.27559055118110237" right="0.27559055118110237" top="0.55118110236220474" bottom="0.11811023622047245"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C4B191A0-81BF-4B94-BE31-476240543124}">
          <x14:formula1>
            <xm:f>入力リスト!$A$1:$A$3</xm:f>
          </x14:formula1>
          <xm:sqref>P26:S27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D116"/>
  <sheetViews>
    <sheetView workbookViewId="0"/>
  </sheetViews>
  <sheetFormatPr defaultRowHeight="13.5" x14ac:dyDescent="0.15"/>
  <cols>
    <col min="4" max="5" width="3.75" customWidth="1"/>
  </cols>
  <sheetData>
    <row r="2" spans="1:4" x14ac:dyDescent="0.15">
      <c r="A2" t="s">
        <v>59</v>
      </c>
      <c r="B2" s="3033" t="s">
        <v>104</v>
      </c>
      <c r="C2" s="3033"/>
      <c r="D2" s="11" t="s">
        <v>106</v>
      </c>
    </row>
    <row r="3" spans="1:4" x14ac:dyDescent="0.15">
      <c r="A3" t="s">
        <v>60</v>
      </c>
      <c r="B3" s="11" t="s">
        <v>75</v>
      </c>
      <c r="D3" s="11" t="s">
        <v>178</v>
      </c>
    </row>
    <row r="4" spans="1:4" x14ac:dyDescent="0.15">
      <c r="B4" s="11" t="s">
        <v>76</v>
      </c>
    </row>
    <row r="5" spans="1:4" x14ac:dyDescent="0.15">
      <c r="A5">
        <v>1</v>
      </c>
      <c r="B5">
        <v>1</v>
      </c>
      <c r="C5">
        <v>9</v>
      </c>
    </row>
    <row r="6" spans="1:4" x14ac:dyDescent="0.15">
      <c r="A6">
        <v>2</v>
      </c>
      <c r="B6">
        <v>2</v>
      </c>
      <c r="C6">
        <v>0</v>
      </c>
    </row>
    <row r="7" spans="1:4" x14ac:dyDescent="0.15">
      <c r="A7">
        <v>3</v>
      </c>
      <c r="B7">
        <v>2</v>
      </c>
      <c r="C7">
        <v>1</v>
      </c>
    </row>
    <row r="8" spans="1:4" x14ac:dyDescent="0.15">
      <c r="A8">
        <v>4</v>
      </c>
      <c r="B8">
        <v>2</v>
      </c>
      <c r="C8">
        <v>2</v>
      </c>
    </row>
    <row r="9" spans="1:4" x14ac:dyDescent="0.15">
      <c r="A9">
        <v>5</v>
      </c>
      <c r="B9">
        <v>2</v>
      </c>
      <c r="C9">
        <v>3</v>
      </c>
    </row>
    <row r="10" spans="1:4" x14ac:dyDescent="0.15">
      <c r="A10">
        <v>6</v>
      </c>
      <c r="B10">
        <v>2</v>
      </c>
      <c r="C10">
        <v>4</v>
      </c>
    </row>
    <row r="11" spans="1:4" x14ac:dyDescent="0.15">
      <c r="A11">
        <v>7</v>
      </c>
      <c r="B11">
        <v>2</v>
      </c>
      <c r="C11">
        <v>5</v>
      </c>
    </row>
    <row r="12" spans="1:4" x14ac:dyDescent="0.15">
      <c r="A12">
        <v>8</v>
      </c>
      <c r="B12">
        <v>2</v>
      </c>
      <c r="C12">
        <v>6</v>
      </c>
    </row>
    <row r="13" spans="1:4" x14ac:dyDescent="0.15">
      <c r="A13">
        <v>9</v>
      </c>
      <c r="B13">
        <v>2</v>
      </c>
      <c r="C13">
        <v>7</v>
      </c>
    </row>
    <row r="14" spans="1:4" x14ac:dyDescent="0.15">
      <c r="A14">
        <v>10</v>
      </c>
      <c r="B14">
        <v>2</v>
      </c>
      <c r="C14">
        <v>8</v>
      </c>
    </row>
    <row r="15" spans="1:4" x14ac:dyDescent="0.15">
      <c r="A15">
        <v>11</v>
      </c>
      <c r="B15">
        <v>2</v>
      </c>
      <c r="C15">
        <v>9</v>
      </c>
    </row>
    <row r="16" spans="1:4" x14ac:dyDescent="0.15">
      <c r="A16">
        <v>12</v>
      </c>
      <c r="B16">
        <v>3</v>
      </c>
      <c r="C16">
        <v>0</v>
      </c>
    </row>
    <row r="17" spans="1:3" x14ac:dyDescent="0.15">
      <c r="A17">
        <v>13</v>
      </c>
      <c r="B17">
        <v>3</v>
      </c>
      <c r="C17">
        <v>1</v>
      </c>
    </row>
    <row r="18" spans="1:3" x14ac:dyDescent="0.15">
      <c r="A18">
        <v>14</v>
      </c>
      <c r="B18">
        <v>3</v>
      </c>
      <c r="C18">
        <v>2</v>
      </c>
    </row>
    <row r="19" spans="1:3" x14ac:dyDescent="0.15">
      <c r="A19">
        <v>15</v>
      </c>
      <c r="B19">
        <v>3</v>
      </c>
      <c r="C19">
        <v>3</v>
      </c>
    </row>
    <row r="20" spans="1:3" x14ac:dyDescent="0.15">
      <c r="A20">
        <v>16</v>
      </c>
      <c r="B20">
        <v>3</v>
      </c>
      <c r="C20">
        <v>4</v>
      </c>
    </row>
    <row r="21" spans="1:3" x14ac:dyDescent="0.15">
      <c r="A21">
        <v>17</v>
      </c>
      <c r="B21">
        <v>3</v>
      </c>
      <c r="C21">
        <v>5</v>
      </c>
    </row>
    <row r="22" spans="1:3" x14ac:dyDescent="0.15">
      <c r="A22">
        <v>18</v>
      </c>
      <c r="B22">
        <v>3</v>
      </c>
      <c r="C22">
        <v>6</v>
      </c>
    </row>
    <row r="23" spans="1:3" x14ac:dyDescent="0.15">
      <c r="A23">
        <v>19</v>
      </c>
      <c r="B23">
        <v>3</v>
      </c>
      <c r="C23">
        <v>7</v>
      </c>
    </row>
    <row r="24" spans="1:3" x14ac:dyDescent="0.15">
      <c r="A24">
        <v>20</v>
      </c>
      <c r="B24">
        <v>3</v>
      </c>
      <c r="C24">
        <v>8</v>
      </c>
    </row>
    <row r="25" spans="1:3" x14ac:dyDescent="0.15">
      <c r="A25">
        <v>21</v>
      </c>
      <c r="B25">
        <v>3</v>
      </c>
      <c r="C25">
        <v>9</v>
      </c>
    </row>
    <row r="26" spans="1:3" x14ac:dyDescent="0.15">
      <c r="A26">
        <v>22</v>
      </c>
      <c r="B26">
        <v>4</v>
      </c>
      <c r="C26">
        <v>0</v>
      </c>
    </row>
    <row r="27" spans="1:3" x14ac:dyDescent="0.15">
      <c r="A27">
        <v>23</v>
      </c>
      <c r="B27">
        <v>4</v>
      </c>
      <c r="C27">
        <v>1</v>
      </c>
    </row>
    <row r="28" spans="1:3" x14ac:dyDescent="0.15">
      <c r="A28">
        <v>24</v>
      </c>
      <c r="B28">
        <v>4</v>
      </c>
      <c r="C28">
        <v>2</v>
      </c>
    </row>
    <row r="29" spans="1:3" x14ac:dyDescent="0.15">
      <c r="A29">
        <v>25</v>
      </c>
      <c r="B29">
        <v>4</v>
      </c>
      <c r="C29">
        <v>3</v>
      </c>
    </row>
    <row r="30" spans="1:3" x14ac:dyDescent="0.15">
      <c r="A30">
        <v>26</v>
      </c>
      <c r="B30">
        <v>4</v>
      </c>
      <c r="C30">
        <v>4</v>
      </c>
    </row>
    <row r="31" spans="1:3" x14ac:dyDescent="0.15">
      <c r="A31">
        <v>27</v>
      </c>
      <c r="B31">
        <v>4</v>
      </c>
      <c r="C31">
        <v>5</v>
      </c>
    </row>
    <row r="32" spans="1:3" x14ac:dyDescent="0.15">
      <c r="A32">
        <v>28</v>
      </c>
      <c r="B32">
        <v>4</v>
      </c>
      <c r="C32">
        <v>6</v>
      </c>
    </row>
    <row r="33" spans="1:3" x14ac:dyDescent="0.15">
      <c r="A33">
        <v>29</v>
      </c>
      <c r="B33">
        <v>4</v>
      </c>
      <c r="C33">
        <v>7</v>
      </c>
    </row>
    <row r="34" spans="1:3" x14ac:dyDescent="0.15">
      <c r="A34">
        <v>30</v>
      </c>
      <c r="B34">
        <v>4</v>
      </c>
      <c r="C34">
        <v>8</v>
      </c>
    </row>
    <row r="35" spans="1:3" x14ac:dyDescent="0.15">
      <c r="A35">
        <v>31</v>
      </c>
      <c r="B35">
        <v>4</v>
      </c>
      <c r="C35">
        <v>9</v>
      </c>
    </row>
    <row r="36" spans="1:3" x14ac:dyDescent="0.15">
      <c r="A36">
        <v>32</v>
      </c>
      <c r="B36">
        <v>5</v>
      </c>
      <c r="C36">
        <v>0</v>
      </c>
    </row>
    <row r="37" spans="1:3" x14ac:dyDescent="0.15">
      <c r="A37">
        <v>33</v>
      </c>
      <c r="B37">
        <v>5</v>
      </c>
      <c r="C37">
        <v>1</v>
      </c>
    </row>
    <row r="38" spans="1:3" x14ac:dyDescent="0.15">
      <c r="A38">
        <v>34</v>
      </c>
      <c r="B38">
        <v>5</v>
      </c>
      <c r="C38">
        <v>2</v>
      </c>
    </row>
    <row r="39" spans="1:3" x14ac:dyDescent="0.15">
      <c r="A39">
        <v>35</v>
      </c>
      <c r="B39">
        <v>5</v>
      </c>
      <c r="C39">
        <v>3</v>
      </c>
    </row>
    <row r="40" spans="1:3" x14ac:dyDescent="0.15">
      <c r="A40">
        <v>36</v>
      </c>
      <c r="B40">
        <v>5</v>
      </c>
      <c r="C40">
        <v>4</v>
      </c>
    </row>
    <row r="41" spans="1:3" x14ac:dyDescent="0.15">
      <c r="A41">
        <v>37</v>
      </c>
      <c r="B41">
        <v>5</v>
      </c>
      <c r="C41">
        <v>5</v>
      </c>
    </row>
    <row r="42" spans="1:3" x14ac:dyDescent="0.15">
      <c r="A42">
        <v>38</v>
      </c>
      <c r="B42">
        <v>5</v>
      </c>
      <c r="C42">
        <v>6</v>
      </c>
    </row>
    <row r="43" spans="1:3" x14ac:dyDescent="0.15">
      <c r="A43">
        <v>39</v>
      </c>
      <c r="B43">
        <v>5</v>
      </c>
      <c r="C43">
        <v>7</v>
      </c>
    </row>
    <row r="44" spans="1:3" x14ac:dyDescent="0.15">
      <c r="A44">
        <v>40</v>
      </c>
      <c r="B44">
        <v>5</v>
      </c>
      <c r="C44">
        <v>8</v>
      </c>
    </row>
    <row r="45" spans="1:3" x14ac:dyDescent="0.15">
      <c r="A45">
        <v>41</v>
      </c>
      <c r="B45">
        <v>5</v>
      </c>
      <c r="C45">
        <v>9</v>
      </c>
    </row>
    <row r="46" spans="1:3" x14ac:dyDescent="0.15">
      <c r="A46">
        <v>42</v>
      </c>
      <c r="B46">
        <v>6</v>
      </c>
      <c r="C46">
        <v>0</v>
      </c>
    </row>
    <row r="47" spans="1:3" x14ac:dyDescent="0.15">
      <c r="A47">
        <v>43</v>
      </c>
      <c r="B47">
        <v>6</v>
      </c>
      <c r="C47">
        <v>1</v>
      </c>
    </row>
    <row r="48" spans="1:3" x14ac:dyDescent="0.15">
      <c r="A48">
        <v>44</v>
      </c>
      <c r="B48">
        <v>6</v>
      </c>
      <c r="C48">
        <v>2</v>
      </c>
    </row>
    <row r="49" spans="1:3" x14ac:dyDescent="0.15">
      <c r="A49">
        <v>45</v>
      </c>
      <c r="B49">
        <v>6</v>
      </c>
      <c r="C49">
        <v>3</v>
      </c>
    </row>
    <row r="50" spans="1:3" x14ac:dyDescent="0.15">
      <c r="A50">
        <v>46</v>
      </c>
      <c r="B50">
        <v>6</v>
      </c>
      <c r="C50">
        <v>4</v>
      </c>
    </row>
    <row r="51" spans="1:3" x14ac:dyDescent="0.15">
      <c r="A51">
        <v>47</v>
      </c>
      <c r="B51">
        <v>6</v>
      </c>
      <c r="C51">
        <v>5</v>
      </c>
    </row>
    <row r="52" spans="1:3" x14ac:dyDescent="0.15">
      <c r="A52">
        <v>48</v>
      </c>
      <c r="B52">
        <v>6</v>
      </c>
      <c r="C52">
        <v>6</v>
      </c>
    </row>
    <row r="53" spans="1:3" x14ac:dyDescent="0.15">
      <c r="A53">
        <v>49</v>
      </c>
      <c r="B53">
        <v>6</v>
      </c>
      <c r="C53">
        <v>7</v>
      </c>
    </row>
    <row r="54" spans="1:3" x14ac:dyDescent="0.15">
      <c r="A54">
        <v>50</v>
      </c>
      <c r="B54">
        <v>6</v>
      </c>
      <c r="C54">
        <v>8</v>
      </c>
    </row>
    <row r="55" spans="1:3" x14ac:dyDescent="0.15">
      <c r="A55">
        <v>51</v>
      </c>
      <c r="B55">
        <v>6</v>
      </c>
      <c r="C55">
        <v>9</v>
      </c>
    </row>
    <row r="56" spans="1:3" x14ac:dyDescent="0.15">
      <c r="A56">
        <v>52</v>
      </c>
      <c r="B56">
        <v>7</v>
      </c>
      <c r="C56">
        <v>0</v>
      </c>
    </row>
    <row r="57" spans="1:3" x14ac:dyDescent="0.15">
      <c r="A57">
        <v>53</v>
      </c>
      <c r="B57">
        <v>7</v>
      </c>
      <c r="C57">
        <v>1</v>
      </c>
    </row>
    <row r="58" spans="1:3" x14ac:dyDescent="0.15">
      <c r="A58">
        <v>54</v>
      </c>
      <c r="B58">
        <v>7</v>
      </c>
      <c r="C58">
        <v>2</v>
      </c>
    </row>
    <row r="59" spans="1:3" x14ac:dyDescent="0.15">
      <c r="A59">
        <v>55</v>
      </c>
      <c r="B59">
        <v>7</v>
      </c>
      <c r="C59">
        <v>3</v>
      </c>
    </row>
    <row r="60" spans="1:3" x14ac:dyDescent="0.15">
      <c r="A60">
        <v>56</v>
      </c>
      <c r="B60">
        <v>7</v>
      </c>
      <c r="C60">
        <v>4</v>
      </c>
    </row>
    <row r="61" spans="1:3" x14ac:dyDescent="0.15">
      <c r="A61">
        <v>57</v>
      </c>
      <c r="B61">
        <v>7</v>
      </c>
      <c r="C61">
        <v>5</v>
      </c>
    </row>
    <row r="62" spans="1:3" x14ac:dyDescent="0.15">
      <c r="A62">
        <v>58</v>
      </c>
      <c r="B62">
        <v>7</v>
      </c>
      <c r="C62">
        <v>6</v>
      </c>
    </row>
    <row r="63" spans="1:3" x14ac:dyDescent="0.15">
      <c r="A63">
        <v>59</v>
      </c>
      <c r="B63">
        <v>7</v>
      </c>
      <c r="C63">
        <v>7</v>
      </c>
    </row>
    <row r="64" spans="1:3" x14ac:dyDescent="0.15">
      <c r="A64">
        <v>60</v>
      </c>
      <c r="B64">
        <v>7</v>
      </c>
      <c r="C64">
        <v>8</v>
      </c>
    </row>
    <row r="65" spans="1:3" x14ac:dyDescent="0.15">
      <c r="A65">
        <v>2019</v>
      </c>
      <c r="B65">
        <v>1</v>
      </c>
      <c r="C65">
        <v>9</v>
      </c>
    </row>
    <row r="66" spans="1:3" x14ac:dyDescent="0.15">
      <c r="A66">
        <v>2020</v>
      </c>
      <c r="B66">
        <v>2</v>
      </c>
      <c r="C66">
        <v>0</v>
      </c>
    </row>
    <row r="67" spans="1:3" x14ac:dyDescent="0.15">
      <c r="A67">
        <v>2021</v>
      </c>
      <c r="B67">
        <v>2</v>
      </c>
      <c r="C67">
        <v>1</v>
      </c>
    </row>
    <row r="68" spans="1:3" x14ac:dyDescent="0.15">
      <c r="A68">
        <v>2022</v>
      </c>
      <c r="B68">
        <v>2</v>
      </c>
      <c r="C68">
        <v>2</v>
      </c>
    </row>
    <row r="69" spans="1:3" x14ac:dyDescent="0.15">
      <c r="A69">
        <v>2023</v>
      </c>
      <c r="B69">
        <v>2</v>
      </c>
      <c r="C69">
        <v>3</v>
      </c>
    </row>
    <row r="70" spans="1:3" x14ac:dyDescent="0.15">
      <c r="A70">
        <v>2024</v>
      </c>
      <c r="B70">
        <v>2</v>
      </c>
      <c r="C70">
        <v>4</v>
      </c>
    </row>
    <row r="71" spans="1:3" x14ac:dyDescent="0.15">
      <c r="A71">
        <v>2025</v>
      </c>
      <c r="B71">
        <v>2</v>
      </c>
      <c r="C71">
        <v>5</v>
      </c>
    </row>
    <row r="72" spans="1:3" x14ac:dyDescent="0.15">
      <c r="A72">
        <v>2026</v>
      </c>
      <c r="B72">
        <v>2</v>
      </c>
      <c r="C72">
        <v>6</v>
      </c>
    </row>
    <row r="73" spans="1:3" x14ac:dyDescent="0.15">
      <c r="A73">
        <v>2027</v>
      </c>
      <c r="B73">
        <v>2</v>
      </c>
      <c r="C73">
        <v>7</v>
      </c>
    </row>
    <row r="74" spans="1:3" x14ac:dyDescent="0.15">
      <c r="A74">
        <v>2028</v>
      </c>
      <c r="B74">
        <v>2</v>
      </c>
      <c r="C74">
        <v>8</v>
      </c>
    </row>
    <row r="75" spans="1:3" x14ac:dyDescent="0.15">
      <c r="A75">
        <v>2029</v>
      </c>
      <c r="B75">
        <v>2</v>
      </c>
      <c r="C75">
        <v>9</v>
      </c>
    </row>
    <row r="76" spans="1:3" x14ac:dyDescent="0.15">
      <c r="A76">
        <v>2030</v>
      </c>
      <c r="B76">
        <v>3</v>
      </c>
      <c r="C76">
        <v>0</v>
      </c>
    </row>
    <row r="77" spans="1:3" x14ac:dyDescent="0.15">
      <c r="A77">
        <v>2031</v>
      </c>
      <c r="B77">
        <v>3</v>
      </c>
      <c r="C77">
        <v>1</v>
      </c>
    </row>
    <row r="78" spans="1:3" x14ac:dyDescent="0.15">
      <c r="A78">
        <v>2032</v>
      </c>
      <c r="B78">
        <v>3</v>
      </c>
      <c r="C78">
        <v>2</v>
      </c>
    </row>
    <row r="79" spans="1:3" x14ac:dyDescent="0.15">
      <c r="A79">
        <v>2033</v>
      </c>
      <c r="B79">
        <v>3</v>
      </c>
      <c r="C79">
        <v>3</v>
      </c>
    </row>
    <row r="80" spans="1:3" x14ac:dyDescent="0.15">
      <c r="A80">
        <v>2034</v>
      </c>
      <c r="B80">
        <v>3</v>
      </c>
      <c r="C80">
        <v>4</v>
      </c>
    </row>
    <row r="81" spans="1:3" x14ac:dyDescent="0.15">
      <c r="A81">
        <v>2035</v>
      </c>
      <c r="B81">
        <v>3</v>
      </c>
      <c r="C81">
        <v>5</v>
      </c>
    </row>
    <row r="82" spans="1:3" x14ac:dyDescent="0.15">
      <c r="A82">
        <v>2036</v>
      </c>
      <c r="B82">
        <v>3</v>
      </c>
      <c r="C82">
        <v>6</v>
      </c>
    </row>
    <row r="83" spans="1:3" x14ac:dyDescent="0.15">
      <c r="A83">
        <v>2037</v>
      </c>
      <c r="B83">
        <v>3</v>
      </c>
      <c r="C83">
        <v>7</v>
      </c>
    </row>
    <row r="84" spans="1:3" x14ac:dyDescent="0.15">
      <c r="A84">
        <v>2038</v>
      </c>
      <c r="B84">
        <v>3</v>
      </c>
      <c r="C84">
        <v>8</v>
      </c>
    </row>
    <row r="85" spans="1:3" x14ac:dyDescent="0.15">
      <c r="A85">
        <v>2039</v>
      </c>
      <c r="B85">
        <v>3</v>
      </c>
      <c r="C85">
        <v>9</v>
      </c>
    </row>
    <row r="86" spans="1:3" x14ac:dyDescent="0.15">
      <c r="A86">
        <v>2040</v>
      </c>
      <c r="B86">
        <v>4</v>
      </c>
      <c r="C86">
        <v>0</v>
      </c>
    </row>
    <row r="87" spans="1:3" x14ac:dyDescent="0.15">
      <c r="A87">
        <v>2041</v>
      </c>
      <c r="B87">
        <v>4</v>
      </c>
      <c r="C87">
        <v>1</v>
      </c>
    </row>
    <row r="88" spans="1:3" x14ac:dyDescent="0.15">
      <c r="A88">
        <v>2042</v>
      </c>
      <c r="B88">
        <v>4</v>
      </c>
      <c r="C88">
        <v>2</v>
      </c>
    </row>
    <row r="89" spans="1:3" x14ac:dyDescent="0.15">
      <c r="A89">
        <v>2043</v>
      </c>
      <c r="B89">
        <v>4</v>
      </c>
      <c r="C89">
        <v>3</v>
      </c>
    </row>
    <row r="90" spans="1:3" x14ac:dyDescent="0.15">
      <c r="A90">
        <v>2044</v>
      </c>
      <c r="B90">
        <v>4</v>
      </c>
      <c r="C90">
        <v>4</v>
      </c>
    </row>
    <row r="91" spans="1:3" x14ac:dyDescent="0.15">
      <c r="A91">
        <v>2045</v>
      </c>
      <c r="B91">
        <v>4</v>
      </c>
      <c r="C91">
        <v>5</v>
      </c>
    </row>
    <row r="92" spans="1:3" x14ac:dyDescent="0.15">
      <c r="A92">
        <v>2046</v>
      </c>
      <c r="B92">
        <v>4</v>
      </c>
      <c r="C92">
        <v>6</v>
      </c>
    </row>
    <row r="93" spans="1:3" x14ac:dyDescent="0.15">
      <c r="A93">
        <v>2047</v>
      </c>
      <c r="B93">
        <v>4</v>
      </c>
      <c r="C93">
        <v>7</v>
      </c>
    </row>
    <row r="94" spans="1:3" x14ac:dyDescent="0.15">
      <c r="A94">
        <v>2048</v>
      </c>
      <c r="B94">
        <v>4</v>
      </c>
      <c r="C94">
        <v>8</v>
      </c>
    </row>
    <row r="95" spans="1:3" x14ac:dyDescent="0.15">
      <c r="A95">
        <v>2049</v>
      </c>
      <c r="B95">
        <v>4</v>
      </c>
      <c r="C95">
        <v>9</v>
      </c>
    </row>
    <row r="96" spans="1:3" x14ac:dyDescent="0.15">
      <c r="A96">
        <v>2050</v>
      </c>
      <c r="B96">
        <v>5</v>
      </c>
      <c r="C96">
        <v>0</v>
      </c>
    </row>
    <row r="97" spans="1:3" x14ac:dyDescent="0.15">
      <c r="A97">
        <v>2051</v>
      </c>
      <c r="B97">
        <v>5</v>
      </c>
      <c r="C97">
        <v>1</v>
      </c>
    </row>
    <row r="98" spans="1:3" x14ac:dyDescent="0.15">
      <c r="A98">
        <v>2052</v>
      </c>
      <c r="B98">
        <v>5</v>
      </c>
      <c r="C98">
        <v>2</v>
      </c>
    </row>
    <row r="99" spans="1:3" x14ac:dyDescent="0.15">
      <c r="A99">
        <v>2053</v>
      </c>
      <c r="B99">
        <v>5</v>
      </c>
      <c r="C99">
        <v>3</v>
      </c>
    </row>
    <row r="100" spans="1:3" x14ac:dyDescent="0.15">
      <c r="A100">
        <v>2054</v>
      </c>
      <c r="B100">
        <v>5</v>
      </c>
      <c r="C100">
        <v>4</v>
      </c>
    </row>
    <row r="101" spans="1:3" x14ac:dyDescent="0.15">
      <c r="A101">
        <v>2055</v>
      </c>
      <c r="B101">
        <v>5</v>
      </c>
      <c r="C101">
        <v>5</v>
      </c>
    </row>
    <row r="102" spans="1:3" x14ac:dyDescent="0.15">
      <c r="A102">
        <v>2056</v>
      </c>
      <c r="B102">
        <v>5</v>
      </c>
      <c r="C102">
        <v>6</v>
      </c>
    </row>
    <row r="103" spans="1:3" x14ac:dyDescent="0.15">
      <c r="A103">
        <v>2057</v>
      </c>
      <c r="B103">
        <v>5</v>
      </c>
      <c r="C103">
        <v>7</v>
      </c>
    </row>
    <row r="104" spans="1:3" x14ac:dyDescent="0.15">
      <c r="A104">
        <v>2058</v>
      </c>
      <c r="B104">
        <v>5</v>
      </c>
      <c r="C104">
        <v>8</v>
      </c>
    </row>
    <row r="105" spans="1:3" x14ac:dyDescent="0.15">
      <c r="A105">
        <v>2059</v>
      </c>
      <c r="B105">
        <v>5</v>
      </c>
      <c r="C105">
        <v>9</v>
      </c>
    </row>
    <row r="106" spans="1:3" x14ac:dyDescent="0.15">
      <c r="A106">
        <v>2060</v>
      </c>
      <c r="B106">
        <v>6</v>
      </c>
      <c r="C106">
        <v>0</v>
      </c>
    </row>
    <row r="107" spans="1:3" x14ac:dyDescent="0.15">
      <c r="A107">
        <v>2061</v>
      </c>
      <c r="B107">
        <v>6</v>
      </c>
      <c r="C107">
        <v>1</v>
      </c>
    </row>
    <row r="108" spans="1:3" x14ac:dyDescent="0.15">
      <c r="A108">
        <v>2062</v>
      </c>
      <c r="B108">
        <v>6</v>
      </c>
      <c r="C108">
        <v>2</v>
      </c>
    </row>
    <row r="109" spans="1:3" x14ac:dyDescent="0.15">
      <c r="A109">
        <v>2063</v>
      </c>
      <c r="B109">
        <v>6</v>
      </c>
      <c r="C109">
        <v>3</v>
      </c>
    </row>
    <row r="110" spans="1:3" x14ac:dyDescent="0.15">
      <c r="A110">
        <v>2064</v>
      </c>
      <c r="B110">
        <v>6</v>
      </c>
      <c r="C110">
        <v>4</v>
      </c>
    </row>
    <row r="111" spans="1:3" x14ac:dyDescent="0.15">
      <c r="A111">
        <v>2065</v>
      </c>
      <c r="B111">
        <v>6</v>
      </c>
      <c r="C111">
        <v>5</v>
      </c>
    </row>
    <row r="112" spans="1:3" x14ac:dyDescent="0.15">
      <c r="A112">
        <v>2066</v>
      </c>
      <c r="B112">
        <v>6</v>
      </c>
      <c r="C112">
        <v>6</v>
      </c>
    </row>
    <row r="113" spans="1:3" x14ac:dyDescent="0.15">
      <c r="A113">
        <v>2067</v>
      </c>
      <c r="B113">
        <v>6</v>
      </c>
      <c r="C113">
        <v>7</v>
      </c>
    </row>
    <row r="114" spans="1:3" x14ac:dyDescent="0.15">
      <c r="A114">
        <v>2068</v>
      </c>
      <c r="B114">
        <v>6</v>
      </c>
      <c r="C114">
        <v>8</v>
      </c>
    </row>
    <row r="115" spans="1:3" x14ac:dyDescent="0.15">
      <c r="A115">
        <v>2069</v>
      </c>
      <c r="B115">
        <v>6</v>
      </c>
      <c r="C115">
        <v>9</v>
      </c>
    </row>
    <row r="116" spans="1:3" x14ac:dyDescent="0.15">
      <c r="A116">
        <v>2070</v>
      </c>
      <c r="B116">
        <v>7</v>
      </c>
      <c r="C116">
        <v>0</v>
      </c>
    </row>
  </sheetData>
  <mergeCells count="1">
    <mergeCell ref="B2:C2"/>
  </mergeCells>
  <phoneticPr fontId="1"/>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550D-E920-444E-8164-3148C1606E23}">
  <dimension ref="A1:E50"/>
  <sheetViews>
    <sheetView workbookViewId="0">
      <selection activeCell="E1" sqref="E1"/>
    </sheetView>
  </sheetViews>
  <sheetFormatPr defaultRowHeight="13.5" x14ac:dyDescent="0.15"/>
  <cols>
    <col min="1" max="1" width="8.5" style="101" bestFit="1" customWidth="1"/>
    <col min="2" max="2" width="25.375" style="102" customWidth="1"/>
    <col min="3" max="3" width="15.5" style="102" bestFit="1" customWidth="1"/>
    <col min="4" max="16384" width="9" style="1"/>
  </cols>
  <sheetData>
    <row r="1" spans="1:5" x14ac:dyDescent="0.15">
      <c r="A1" s="97" t="s">
        <v>150</v>
      </c>
      <c r="B1" s="98" t="s">
        <v>132</v>
      </c>
      <c r="C1" s="98" t="s">
        <v>133</v>
      </c>
    </row>
    <row r="2" spans="1:5" x14ac:dyDescent="0.15">
      <c r="A2" s="103">
        <v>301702</v>
      </c>
      <c r="B2" s="104" t="s">
        <v>151</v>
      </c>
      <c r="C2" s="100"/>
      <c r="E2" s="1" t="s">
        <v>190</v>
      </c>
    </row>
    <row r="3" spans="1:5" x14ac:dyDescent="0.15">
      <c r="A3" s="103">
        <v>402301</v>
      </c>
      <c r="B3" s="104" t="s">
        <v>134</v>
      </c>
      <c r="C3" s="100"/>
      <c r="E3" s="1" t="s">
        <v>191</v>
      </c>
    </row>
    <row r="4" spans="1:5" x14ac:dyDescent="0.15">
      <c r="A4" s="103">
        <v>407102</v>
      </c>
      <c r="B4" s="104" t="s">
        <v>169</v>
      </c>
      <c r="C4" s="100"/>
      <c r="E4" s="1" t="s">
        <v>192</v>
      </c>
    </row>
    <row r="5" spans="1:5" x14ac:dyDescent="0.15">
      <c r="A5" s="103">
        <v>508002</v>
      </c>
      <c r="B5" s="104" t="s">
        <v>162</v>
      </c>
      <c r="C5" s="100"/>
    </row>
    <row r="6" spans="1:5" x14ac:dyDescent="0.15">
      <c r="A6" s="103">
        <v>1106701</v>
      </c>
      <c r="B6" s="104" t="s">
        <v>135</v>
      </c>
      <c r="C6" s="100"/>
    </row>
    <row r="7" spans="1:5" x14ac:dyDescent="0.15">
      <c r="A7" s="103">
        <v>1109001</v>
      </c>
      <c r="B7" s="104" t="s">
        <v>170</v>
      </c>
      <c r="C7" s="100"/>
    </row>
    <row r="8" spans="1:5" x14ac:dyDescent="0.15">
      <c r="A8" s="103">
        <v>1200201</v>
      </c>
      <c r="B8" s="104" t="s">
        <v>136</v>
      </c>
      <c r="C8" s="100"/>
    </row>
    <row r="9" spans="1:5" x14ac:dyDescent="0.15">
      <c r="A9" s="103">
        <v>1203701</v>
      </c>
      <c r="B9" s="104" t="s">
        <v>137</v>
      </c>
      <c r="C9" s="100"/>
    </row>
    <row r="10" spans="1:5" x14ac:dyDescent="0.15">
      <c r="A10" s="103">
        <v>1302802</v>
      </c>
      <c r="B10" s="104" t="s">
        <v>138</v>
      </c>
      <c r="C10" s="100"/>
    </row>
    <row r="11" spans="1:5" x14ac:dyDescent="0.15">
      <c r="A11" s="103">
        <v>1304301</v>
      </c>
      <c r="B11" s="104" t="s">
        <v>171</v>
      </c>
      <c r="C11" s="100"/>
    </row>
    <row r="12" spans="1:5" x14ac:dyDescent="0.15">
      <c r="A12" s="103">
        <v>1400201</v>
      </c>
      <c r="B12" s="104" t="s">
        <v>164</v>
      </c>
      <c r="C12" s="100"/>
    </row>
    <row r="13" spans="1:5" x14ac:dyDescent="0.15">
      <c r="A13" s="103">
        <v>1511101</v>
      </c>
      <c r="B13" s="104" t="s">
        <v>174</v>
      </c>
      <c r="C13" s="100"/>
    </row>
    <row r="14" spans="1:5" x14ac:dyDescent="0.15">
      <c r="A14" s="103">
        <v>1511201</v>
      </c>
      <c r="B14" s="104" t="s">
        <v>152</v>
      </c>
      <c r="C14" s="100"/>
    </row>
    <row r="15" spans="1:5" x14ac:dyDescent="0.15">
      <c r="A15" s="103">
        <v>1511801</v>
      </c>
      <c r="B15" s="104" t="s">
        <v>172</v>
      </c>
      <c r="C15" s="100"/>
    </row>
    <row r="16" spans="1:5" x14ac:dyDescent="0.15">
      <c r="A16" s="103">
        <v>1512202</v>
      </c>
      <c r="B16" s="104" t="s">
        <v>159</v>
      </c>
      <c r="C16" s="100"/>
    </row>
    <row r="17" spans="1:3" x14ac:dyDescent="0.15">
      <c r="A17" s="103">
        <v>2100501</v>
      </c>
      <c r="B17" s="104" t="s">
        <v>139</v>
      </c>
      <c r="C17" s="100"/>
    </row>
    <row r="18" spans="1:3" x14ac:dyDescent="0.15">
      <c r="A18" s="103">
        <v>2108001</v>
      </c>
      <c r="B18" s="104" t="s">
        <v>140</v>
      </c>
      <c r="C18" s="100"/>
    </row>
    <row r="19" spans="1:3" x14ac:dyDescent="0.15">
      <c r="A19" s="103">
        <v>2213102</v>
      </c>
      <c r="B19" s="104" t="s">
        <v>167</v>
      </c>
      <c r="C19" s="100"/>
    </row>
    <row r="20" spans="1:3" x14ac:dyDescent="0.15">
      <c r="A20" s="103">
        <v>2214101</v>
      </c>
      <c r="B20" s="104" t="s">
        <v>168</v>
      </c>
      <c r="C20" s="100"/>
    </row>
    <row r="21" spans="1:3" x14ac:dyDescent="0.15">
      <c r="A21" s="103">
        <v>3100201</v>
      </c>
      <c r="B21" s="104" t="s">
        <v>141</v>
      </c>
      <c r="C21" s="100"/>
    </row>
    <row r="22" spans="1:3" x14ac:dyDescent="0.15">
      <c r="A22" s="103">
        <v>3102502</v>
      </c>
      <c r="B22" s="104" t="s">
        <v>142</v>
      </c>
      <c r="C22" s="100"/>
    </row>
    <row r="23" spans="1:3" x14ac:dyDescent="0.15">
      <c r="A23" s="103">
        <v>3108402</v>
      </c>
      <c r="B23" s="104" t="s">
        <v>163</v>
      </c>
      <c r="C23" s="100"/>
    </row>
    <row r="24" spans="1:3" x14ac:dyDescent="0.15">
      <c r="A24" s="103">
        <v>3110701</v>
      </c>
      <c r="B24" s="104" t="s">
        <v>161</v>
      </c>
      <c r="C24" s="100"/>
    </row>
    <row r="25" spans="1:3" x14ac:dyDescent="0.15">
      <c r="A25" s="103">
        <v>3200102</v>
      </c>
      <c r="B25" s="104" t="s">
        <v>143</v>
      </c>
      <c r="C25" s="100"/>
    </row>
    <row r="26" spans="1:3" x14ac:dyDescent="0.15">
      <c r="A26" s="103">
        <v>3402902</v>
      </c>
      <c r="B26" s="104" t="s">
        <v>153</v>
      </c>
      <c r="C26" s="100"/>
    </row>
    <row r="27" spans="1:3" x14ac:dyDescent="0.15">
      <c r="A27" s="103">
        <v>3507001</v>
      </c>
      <c r="B27" s="104" t="s">
        <v>144</v>
      </c>
      <c r="C27" s="100"/>
    </row>
    <row r="28" spans="1:3" x14ac:dyDescent="0.15">
      <c r="A28" s="103">
        <v>4200501</v>
      </c>
      <c r="B28" s="104" t="s">
        <v>154</v>
      </c>
      <c r="C28" s="100"/>
    </row>
    <row r="29" spans="1:3" x14ac:dyDescent="0.15">
      <c r="A29" s="103">
        <v>4200601</v>
      </c>
      <c r="B29" s="104" t="s">
        <v>145</v>
      </c>
      <c r="C29" s="100"/>
    </row>
    <row r="30" spans="1:3" x14ac:dyDescent="0.15">
      <c r="A30" s="103">
        <v>4201202</v>
      </c>
      <c r="B30" s="104" t="s">
        <v>146</v>
      </c>
      <c r="C30" s="100"/>
    </row>
    <row r="31" spans="1:3" x14ac:dyDescent="0.15">
      <c r="A31" s="103">
        <v>4209201</v>
      </c>
      <c r="B31" s="104" t="s">
        <v>160</v>
      </c>
      <c r="C31" s="100"/>
    </row>
    <row r="32" spans="1:3" x14ac:dyDescent="0.15">
      <c r="A32" s="103">
        <v>4226801</v>
      </c>
      <c r="B32" s="104" t="s">
        <v>155</v>
      </c>
      <c r="C32" s="100"/>
    </row>
    <row r="33" spans="1:3" x14ac:dyDescent="0.15">
      <c r="A33" s="103">
        <v>5104702</v>
      </c>
      <c r="B33" s="104" t="s">
        <v>147</v>
      </c>
      <c r="C33" s="100"/>
    </row>
    <row r="34" spans="1:3" x14ac:dyDescent="0.15">
      <c r="A34" s="103">
        <v>5107701</v>
      </c>
      <c r="B34" s="104" t="s">
        <v>156</v>
      </c>
      <c r="C34" s="100"/>
    </row>
    <row r="35" spans="1:3" x14ac:dyDescent="0.15">
      <c r="A35" s="103">
        <v>5503101</v>
      </c>
      <c r="B35" s="104" t="s">
        <v>166</v>
      </c>
      <c r="C35" s="100"/>
    </row>
    <row r="36" spans="1:3" x14ac:dyDescent="0.15">
      <c r="A36" s="103">
        <v>5506401</v>
      </c>
      <c r="B36" s="104" t="s">
        <v>148</v>
      </c>
      <c r="C36" s="100"/>
    </row>
    <row r="37" spans="1:3" x14ac:dyDescent="0.15">
      <c r="A37" s="103">
        <v>5508401</v>
      </c>
      <c r="B37" s="104" t="s">
        <v>157</v>
      </c>
      <c r="C37" s="100"/>
    </row>
    <row r="38" spans="1:3" x14ac:dyDescent="0.15">
      <c r="A38" s="103">
        <v>6207301</v>
      </c>
      <c r="B38" s="104" t="s">
        <v>165</v>
      </c>
      <c r="C38" s="100"/>
    </row>
    <row r="39" spans="1:3" x14ac:dyDescent="0.15">
      <c r="A39" s="103">
        <v>7104202</v>
      </c>
      <c r="B39" s="104" t="s">
        <v>173</v>
      </c>
      <c r="C39" s="100"/>
    </row>
    <row r="40" spans="1:3" x14ac:dyDescent="0.15">
      <c r="A40" s="103">
        <v>7503901</v>
      </c>
      <c r="B40" s="104" t="s">
        <v>158</v>
      </c>
      <c r="C40" s="100"/>
    </row>
    <row r="41" spans="1:3" x14ac:dyDescent="0.15">
      <c r="A41" s="103">
        <v>8200201</v>
      </c>
      <c r="B41" s="104" t="s">
        <v>149</v>
      </c>
      <c r="C41" s="100"/>
    </row>
    <row r="42" spans="1:3" x14ac:dyDescent="0.15">
      <c r="A42" s="99"/>
      <c r="B42" s="100"/>
      <c r="C42" s="100"/>
    </row>
    <row r="43" spans="1:3" x14ac:dyDescent="0.15">
      <c r="A43" s="99"/>
      <c r="B43" s="100"/>
      <c r="C43" s="100"/>
    </row>
    <row r="44" spans="1:3" x14ac:dyDescent="0.15">
      <c r="A44" s="99"/>
      <c r="B44" s="100"/>
      <c r="C44" s="100"/>
    </row>
    <row r="45" spans="1:3" x14ac:dyDescent="0.15">
      <c r="A45" s="99"/>
      <c r="B45" s="100"/>
      <c r="C45" s="100"/>
    </row>
    <row r="46" spans="1:3" x14ac:dyDescent="0.15">
      <c r="A46" s="99"/>
      <c r="B46" s="100"/>
      <c r="C46" s="100"/>
    </row>
    <row r="47" spans="1:3" x14ac:dyDescent="0.15">
      <c r="A47" s="99"/>
      <c r="B47" s="100"/>
      <c r="C47" s="100"/>
    </row>
    <row r="48" spans="1:3" x14ac:dyDescent="0.15">
      <c r="A48" s="99"/>
      <c r="B48" s="100"/>
      <c r="C48" s="100"/>
    </row>
    <row r="49" spans="1:3" x14ac:dyDescent="0.15">
      <c r="A49" s="99"/>
      <c r="B49" s="100"/>
      <c r="C49" s="100"/>
    </row>
    <row r="50" spans="1:3" x14ac:dyDescent="0.15">
      <c r="A50" s="99"/>
      <c r="B50" s="100"/>
      <c r="C50" s="100"/>
    </row>
  </sheetData>
  <autoFilter ref="A1:C50" xr:uid="{D37E550D-E920-444E-8164-3148C1606E23}"/>
  <sortState xmlns:xlrd2="http://schemas.microsoft.com/office/spreadsheetml/2017/richdata2" ref="A2:C187">
    <sortCondition ref="A2:A187"/>
  </sortState>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vt:lpstr>
      <vt:lpstr>記入例</vt:lpstr>
      <vt:lpstr>請求書(課税)</vt:lpstr>
      <vt:lpstr>手入力(課税)</vt:lpstr>
      <vt:lpstr>請求書(免税)</vt:lpstr>
      <vt:lpstr>手入力(免税)</vt:lpstr>
      <vt:lpstr>入力リスト</vt:lpstr>
      <vt:lpstr>取引リスト</vt:lpstr>
      <vt:lpstr>'1'!Print_Area</vt:lpstr>
      <vt:lpstr>記入例!Print_Area</vt:lpstr>
      <vt:lpstr>'手入力(課税)'!Print_Area</vt:lpstr>
      <vt:lpstr>'手入力(免税)'!Print_Area</vt:lpstr>
      <vt:lpstr>'請求書(課税)'!Print_Area</vt:lpstr>
      <vt:lpstr>'請求書(免税)'!Print_Area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近藤組総務部</dc:creator>
  <cp:lastModifiedBy>KDGCL126</cp:lastModifiedBy>
  <cp:lastPrinted>2023-10-03T06:33:45Z</cp:lastPrinted>
  <dcterms:created xsi:type="dcterms:W3CDTF">2018-05-29T23:03:00Z</dcterms:created>
  <dcterms:modified xsi:type="dcterms:W3CDTF">2023-10-16T05:32:36Z</dcterms:modified>
</cp:coreProperties>
</file>